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240" activeTab="2"/>
  </bookViews>
  <sheets>
    <sheet name="стр.1" sheetId="1" r:id="rId1"/>
    <sheet name="стр.2_3" sheetId="2" r:id="rId2"/>
    <sheet name="стр.4_5 КО" sheetId="3" r:id="rId3"/>
    <sheet name="стр.6" sheetId="4" r:id="rId4"/>
  </sheets>
  <definedNames>
    <definedName name="_xlnm.Print_Titles" localSheetId="1">'стр.2_3'!$4:$4</definedName>
    <definedName name="_xlnm.Print_Titles" localSheetId="2">'стр.4_5 КО'!$3:$4</definedName>
    <definedName name="_xlnm.Print_Area" localSheetId="0">'стр.1'!$A$1:$DD$51</definedName>
    <definedName name="_xlnm.Print_Area" localSheetId="1">'стр.2_3'!$A$1:$DD$76</definedName>
    <definedName name="_xlnm.Print_Area" localSheetId="2">'стр.4_5 КО'!$A$1:$I$106</definedName>
    <definedName name="_xlnm.Print_Area" localSheetId="3">'стр.6'!$A$1:$DD$24</definedName>
  </definedNames>
  <calcPr fullCalcOnLoad="1"/>
</workbook>
</file>

<file path=xl/sharedStrings.xml><?xml version="1.0" encoding="utf-8"?>
<sst xmlns="http://schemas.openxmlformats.org/spreadsheetml/2006/main" count="334" uniqueCount="215">
  <si>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</si>
  <si>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</si>
  <si>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</si>
  <si>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</si>
  <si>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</si>
  <si>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</si>
  <si>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</si>
  <si>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</si>
  <si>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</si>
  <si>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</si>
  <si>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</si>
  <si>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</si>
  <si>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</si>
  <si>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</si>
  <si>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</si>
  <si>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</si>
  <si>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</si>
  <si>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</si>
  <si>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</si>
  <si>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</si>
  <si>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</si>
  <si>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1.2. Общая балансовая стоимость движимого государственного имущества, всего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</si>
  <si>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</si>
  <si>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</si>
  <si>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</si>
  <si>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</si>
  <si>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</si>
  <si>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</si>
  <si>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</si>
  <si>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</si>
  <si>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</si>
  <si>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</si>
  <si>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</si>
  <si>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</si>
  <si>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</si>
  <si>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</si>
  <si>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</si>
  <si>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</si>
  <si>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</si>
  <si>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</si>
  <si>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</si>
  <si>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</si>
  <si>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</si>
  <si>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</si>
  <si>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</si>
  <si>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</si>
  <si>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</si>
  <si>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</si>
  <si>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</si>
  <si>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</si>
  <si>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</si>
  <si>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</si>
  <si>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</si>
  <si>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</si>
  <si>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</si>
  <si>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</si>
  <si>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</si>
  <si>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</si>
  <si>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</si>
  <si>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</si>
  <si>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</si>
  <si>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</si>
  <si>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</si>
  <si>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</si>
  <si>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</si>
  <si>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</si>
  <si>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</si>
  <si>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</si>
  <si>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</si>
  <si>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</si>
  <si>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</si>
  <si>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</si>
  <si>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</si>
  <si>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</si>
  <si>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</si>
  <si>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</si>
  <si>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</si>
  <si>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</si>
  <si>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</si>
  <si>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</si>
  <si>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</si>
  <si>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</si>
  <si>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</si>
  <si>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</si>
  <si>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</si>
  <si>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</si>
  <si>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</si>
  <si>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</si>
  <si>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</si>
  <si>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</si>
  <si>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</si>
  <si>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</si>
  <si>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</si>
  <si>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</si>
  <si>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</si>
  <si>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</si>
  <si>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</si>
  <si>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</si>
  <si>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</si>
  <si>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</si>
  <si>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</si>
  <si>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</si>
  <si>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</si>
  <si>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</si>
  <si>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</si>
  <si>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</si>
  <si>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</si>
  <si>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</si>
  <si>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</si>
  <si>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</si>
  <si>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</si>
  <si>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</si>
  <si>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</si>
  <si>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Исполнитель</t>
  </si>
  <si>
    <t>тел.</t>
  </si>
  <si>
    <t>(уполномоченное лицо)</t>
  </si>
  <si>
    <t>2.2.3. по выданным авансам на коммунальные услуги</t>
  </si>
  <si>
    <t>федеральных государственных учреждений,</t>
  </si>
  <si>
    <t>(подразделения)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</si>
  <si>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</si>
  <si>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</si>
  <si>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</si>
  <si>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Руководитель финансово-экономической службы</t>
  </si>
  <si>
    <t>Целевые субсидии</t>
  </si>
  <si>
    <t>задача</t>
  </si>
  <si>
    <t>мероприятие</t>
  </si>
  <si>
    <t>плановый результат</t>
  </si>
  <si>
    <t>срок исполнения</t>
  </si>
  <si>
    <t>образования и науки Российской Федерации</t>
  </si>
  <si>
    <t>находящихся в ведении Министерства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</si>
  <si>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</si>
  <si>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</si>
  <si>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№ 
п/п</t>
  </si>
  <si>
    <t>Начисления на выплаты по оплате 
труда</t>
  </si>
  <si>
    <t>383</t>
  </si>
  <si>
    <t>операции
по лицевым счетам, открытым
в КФ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</si>
  <si>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</si>
  <si>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(подразделением)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</si>
  <si>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</si>
  <si>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</si>
  <si>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</si>
  <si>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2.1. Дебиторская задолженность по доходам, полученным за счет средств бюджета муниципального образования "Всеволожский муниципальный район" ЛО</t>
  </si>
  <si>
    <t>2.2. Дебиторская задолженность по выданным авансам, полученным за счет средств бюджета муниципального образования "Всеволожский муниципальный район" ЛО, всего:</t>
  </si>
  <si>
    <t>3.2. Кредиторская задолженность по расчетам с поставщиками и подрядчиками за счет средств бюджета муниципального образования "Всеволожский муниципальный район" ЛО, всего:</t>
  </si>
  <si>
    <t>Целевые ср-ва (пожертвования)</t>
  </si>
  <si>
    <t>родительская плата</t>
  </si>
  <si>
    <t>Приносящая доход деятельность</t>
  </si>
  <si>
    <t>II. Показатели финансового состояния муниципального бюджетного  учреждения (подразделения)</t>
  </si>
  <si>
    <t xml:space="preserve">Наименование муниципального </t>
  </si>
  <si>
    <t>субсидии на муниципальное задание</t>
  </si>
  <si>
    <t>областной бюджет</t>
  </si>
  <si>
    <t>местный бюджет</t>
  </si>
  <si>
    <t>Субсидии на выполнение муниципального задания</t>
  </si>
  <si>
    <t>Поступления от оказания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</si>
  <si>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муниципального</t>
  </si>
  <si>
    <t>СОГЛАСОВАНО</t>
  </si>
  <si>
    <t>Отраслевые коды поступлений / отраслевые коды выплат</t>
  </si>
  <si>
    <t>221</t>
  </si>
  <si>
    <t>222</t>
  </si>
  <si>
    <t>223</t>
  </si>
  <si>
    <t>муниципального государственного учреждения</t>
  </si>
  <si>
    <t>План финансово-хозяйственной деятельности</t>
  </si>
  <si>
    <t>I. Сведения о деятельности муниципального автономного учреждения (подразделения)</t>
  </si>
  <si>
    <t>1.1. Цели деятельности муниципального автономного учреждения (подразделения):</t>
  </si>
  <si>
    <t>1.2. Виды деятельности муниципального автономного  учреждения (подразделения):</t>
  </si>
  <si>
    <t>автономного учреждения</t>
  </si>
  <si>
    <t>Руководитель муниципального автономного</t>
  </si>
  <si>
    <t>Главный бухгалтер муниципального автономного</t>
  </si>
  <si>
    <t xml:space="preserve">IV. Мероприятия стратегического развития муниципального автономного учреждения (подразделения) </t>
  </si>
  <si>
    <t xml:space="preserve">Наблюдательный совет </t>
  </si>
  <si>
    <t>АМОУ ДОД «Колтушская ДШИ»</t>
  </si>
  <si>
    <t xml:space="preserve">Председатель _______________ Е.И.. Фролова </t>
  </si>
  <si>
    <t>Директор ___________________Н.А.Рыжакова</t>
  </si>
  <si>
    <t>13</t>
  </si>
  <si>
    <t>Автономное муниципальное учреждение дополнительного образова-ния детей «Колтушская  детская  школа искусств» муниципального образования «Всеволожский муниципальный район» Ленинградской  области</t>
  </si>
  <si>
    <t>4703023111  / 447301001</t>
  </si>
  <si>
    <t>Администрация  муниципального образования «Всеволожский муниципальный район» Ленинградской  области</t>
  </si>
  <si>
    <t>Создание условий для реализации прав граждан Российской Федерации на получение до-полнительного образования детей и подростков различным видам искусств по дополни-тельным общеобразовательным программам, а также по дополнительным предпрофес-сиональным общеобразовательным программам.</t>
  </si>
  <si>
    <t xml:space="preserve">1.Реализация общеобразовательных программ, в том числе предпрофессиональных общеобразовательных программ дополнительного образования детей  художественно-эстетической направленности в сфере музыкального искусства:
1.1. Инструментальное исполнительство 
• фортепиано Срок обучения до 8 лет
• скрипка Срок обучения до 8 лет
• виолончель Срок обучения до 8 лет
• аккордеон Срок обучения до 8 лет
• баян Срок обучения до 8 лет
• клавишный синтезатор и компьютерная студия Срок обучения до 8 лет
• гитара Срок обучения до 8 лет
• домра Срок обучения до 8 лет
• духовые инструменты Срок обучения до 8 лет
1.2. вокальное исполнительство 
• хоровое пение Срок обучения до 8 лет
• сольное пение Срок обучения до 8 лет
1.3. эстрадно-джазовое исполнительство Срок обучения до 8 лет
1.4. подготовка детей к обучению в школе Срок обучения до 2 лет
1.5. общее эстетическое развитие Срок обучения до 8 лет
1.6. раннее эстетическое развитие Срок обучения до 3 лет
2.Осуществление концертной деятельности, пропаганда музыкального творчества
3.Оказание методической и практической помощи в области музыкального образования культурно-просветительским учреждениям, учреждениям образования
4.Предоставление услуг/работ по организации и проведению различных информационно-просветительских мероприятий, в том числе проведение конференций, семинаров, олимпиад по пропаганде музыкального творчества, музыкального и художественного обучения и развития детей, проблемам культуры.
5.Предоставление услуг/работ по организации тематических творческих вечеров, концертов, праздников, фестивалей, конкурсов, карнавалов, детских утренников, огоньков, ёлок,   вечеров отдыха.
6.Предоставление услуг/работ по организации и проведению различных культурно-досуговых мероприятий и программ по заявке предприятий, учреждений, организаций и отдельных граждан, в том числе праздников и поздравлений, концертов.  
7.Участие в международной культурной деятельности: повышения квалификации преподавателей, учебы, обмена педагогическим опытом, проведения совместных мероприятий (концертов, фестивалей, конкурсов).
8.Предоставление услуг/работ по организационному обеспечению федеральных, региональных и местных государственных проектов и программ в сфере дополнительного образования детей.
9.Изучение, обобщение, распространение опыта культурно-воспитательной работы учреждений культуры района и области, внедрение новых форм, создание и апробирование новых курсов, учебных программ, форм организации учебного процесса.
10.Создание и развитие библиотеки, в том числе ведущей научную деятельность, лекториев, выдачу и хранение книг, карт, периодических изданий, фильмов, грампластинок,  магнитных лент,  произведений  искусств и т.п.
</t>
  </si>
  <si>
    <r>
      <rPr>
        <sz val="9"/>
        <rFont val="Times New Roman"/>
        <family val="1"/>
      </rPr>
      <t>1.Прокат имущества  и оборудования Автономного учреждения;
2.Розничная торговля книгами, журналами, газетами, писчебумажными и канцелярскими товарами;
3.Организация издательской деятельности, необходимой для пропаганды музыкального и художественного искусства;
4.Консультационные услуги и научно-исследовательские работы в культурно-досуговой и образовательной сфере;
5.Услуги повышения квалификации и профессионального мастерства, в том числе кадров творческих работников учреждений  культуры и образования;</t>
    </r>
    <r>
      <rPr>
        <i/>
        <sz val="9"/>
        <rFont val="Times New Roman"/>
        <family val="1"/>
      </rPr>
      <t xml:space="preserve">
</t>
    </r>
    <r>
      <rPr>
        <sz val="9"/>
        <rFont val="Times New Roman"/>
        <family val="1"/>
      </rPr>
      <t>6.Подготовка, тиражирование и реализация информационно-справочных материалов, изданий, методических пособий, нотных материалов, видеоматериалов и фонограмм, связанных с деятельностью Автономного учреждения;
7.Деятельность по созданию и использованию баз данных и информационных ресурсов, в том числе ресурсов сети Интернет.
8.Подбор  специализированных  или  неспециализированных   документов, оставление каталогов, поиск требуемой информации и т.п.</t>
    </r>
    <r>
      <rPr>
        <i/>
        <sz val="9"/>
        <rFont val="Times New Roman"/>
        <family val="1"/>
      </rPr>
      <t xml:space="preserve">
</t>
    </r>
    <r>
      <rPr>
        <sz val="9"/>
        <rFont val="Times New Roman"/>
        <family val="1"/>
      </rPr>
      <t>9.Преподавание специальных курсов и дисциплин в сфере музыкального, хореографического, изобразительного искусства  сверх часов учебного плана и сверх программ по данной дисциплине.</t>
    </r>
    <r>
      <rPr>
        <i/>
        <sz val="9"/>
        <rFont val="Times New Roman"/>
        <family val="1"/>
      </rPr>
      <t xml:space="preserve">
</t>
    </r>
    <r>
      <rPr>
        <sz val="9"/>
        <rFont val="Times New Roman"/>
        <family val="1"/>
      </rPr>
      <t>10.Оказание концертмейстерских и методических услуг, консультирование
11.Организация различного рода факультативных и специальных курсов по дисциплинам, не заложенным в учебном плане, репетиторство.
12.Организация различных курсов, студий  для взрослых.
13.Организация различного рода студий, направленных на развитие гармоничной личности, вне государственных стандартов для детей до 18 лет.
14.Организация зрелищных мероприятий и культурного досуга (показ спектаклей, представлений, и т.д.).
15.Организация лекций, концертов, выставок, массовых художественно-эстетических праздников и других учебно-методических мероприятий (семинары, открытые уроки, учеба, стажировка преподавателей других школ).
16.Консультации для вновь поступающих детей.
17.Обучение  учащихся иностранным языкам.
18.Обучение учащихся в музыкальном кружке.</t>
    </r>
    <r>
      <rPr>
        <i/>
        <sz val="9"/>
        <rFont val="Times New Roman"/>
        <family val="1"/>
      </rPr>
      <t xml:space="preserve">
</t>
    </r>
  </si>
  <si>
    <t>00100000000004000</t>
  </si>
  <si>
    <t>Платные услуги</t>
  </si>
  <si>
    <t>00100000000002062</t>
  </si>
  <si>
    <t>00100000000002063</t>
  </si>
  <si>
    <t>00100000004000211</t>
  </si>
  <si>
    <t>00100000002062211</t>
  </si>
  <si>
    <t>00100000004000212</t>
  </si>
  <si>
    <t>00100000002062212</t>
  </si>
  <si>
    <t>00100000004000213</t>
  </si>
  <si>
    <t>00100000002062213</t>
  </si>
  <si>
    <t>00100000004000221</t>
  </si>
  <si>
    <t>00100000002062221</t>
  </si>
  <si>
    <t>00100000004000222</t>
  </si>
  <si>
    <t>00100000002062222</t>
  </si>
  <si>
    <t>00100000004000223</t>
  </si>
  <si>
    <t>00100000004000225</t>
  </si>
  <si>
    <t>00100000002062225</t>
  </si>
  <si>
    <t>00100000002063225</t>
  </si>
  <si>
    <t>00100000004000226</t>
  </si>
  <si>
    <t>00100000002062226</t>
  </si>
  <si>
    <t>00100000002063226</t>
  </si>
  <si>
    <t>00100000004000290</t>
  </si>
  <si>
    <t>00100000002062290</t>
  </si>
  <si>
    <t>00100000004000310</t>
  </si>
  <si>
    <t>00100000002062310</t>
  </si>
  <si>
    <t>00100000002063310</t>
  </si>
  <si>
    <t>00100000004000340</t>
  </si>
  <si>
    <t>00100000002062340</t>
  </si>
  <si>
    <t>00100000002063340</t>
  </si>
  <si>
    <t>Рыжакова Н.А.</t>
  </si>
  <si>
    <t>Тихонова С.М.</t>
  </si>
  <si>
    <t xml:space="preserve">Директор  </t>
  </si>
  <si>
    <t>01.01.2013</t>
  </si>
  <si>
    <t>32814968</t>
  </si>
  <si>
    <t>Россия,188680, Ленинградская область, Всеволожский рай-он, с.Павлово, ул.Быкова,д.15-а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</si>
</sst>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wrapText="1"/>
    </xf>
    <xf numFmtId="4" fontId="4" fillId="0" borderId="13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 shrinkToFit="1"/>
    </xf>
    <xf numFmtId="4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0" fillId="0" borderId="13" xfId="0" applyNumberForma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2" fontId="1" fillId="33" borderId="13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center" vertical="top"/>
    </xf>
    <xf numFmtId="4" fontId="4" fillId="33" borderId="13" xfId="0" applyNumberFormat="1" applyFont="1" applyFill="1" applyBorder="1" applyAlignment="1">
      <alignment horizontal="center" vertical="top"/>
    </xf>
    <xf numFmtId="2" fontId="4" fillId="33" borderId="13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0" fontId="45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16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34" borderId="16" xfId="0" applyNumberFormat="1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 indent="2"/>
    </xf>
    <xf numFmtId="0" fontId="1" fillId="0" borderId="17" xfId="0" applyFont="1" applyBorder="1" applyAlignment="1">
      <alignment horizontal="left" vertical="top" wrapText="1" indent="2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3"/>
  <sheetViews>
    <sheetView view="pageBreakPreview" zoomScaleSheetLayoutView="100" zoomScalePageLayoutView="0" workbookViewId="0" topLeftCell="A46">
      <selection activeCell="A40" sqref="A40:DD43"/>
    </sheetView>
  </sheetViews>
  <sheetFormatPr defaultColWidth="0.875" defaultRowHeight="12.75"/>
  <cols>
    <col min="1" max="107" width="0.875" style="1" customWidth="1"/>
    <col min="108" max="108" width="3.00390625" style="1" customWidth="1"/>
    <col min="109" max="16384" width="0.875" style="1" customWidth="1"/>
  </cols>
  <sheetData>
    <row r="1" s="2" customFormat="1" ht="11.25" customHeight="1">
      <c r="BS1" s="2" t="s">
        <v>64</v>
      </c>
    </row>
    <row r="2" s="2" customFormat="1" ht="11.25" customHeight="1">
      <c r="BS2" s="13" t="s">
        <v>103</v>
      </c>
    </row>
    <row r="3" s="2" customFormat="1" ht="11.25" customHeight="1">
      <c r="BS3" s="2" t="s">
        <v>104</v>
      </c>
    </row>
    <row r="4" s="2" customFormat="1" ht="11.25" customHeight="1">
      <c r="BS4" s="13" t="s">
        <v>117</v>
      </c>
    </row>
    <row r="5" s="2" customFormat="1" ht="11.25" customHeight="1">
      <c r="BS5" s="13" t="s">
        <v>129</v>
      </c>
    </row>
    <row r="6" s="2" customFormat="1" ht="11.25" customHeight="1">
      <c r="BS6" s="13" t="s">
        <v>128</v>
      </c>
    </row>
    <row r="7" ht="15">
      <c r="N7" s="2"/>
    </row>
    <row r="8" spans="1:108" ht="15">
      <c r="A8" s="1" t="s">
        <v>155</v>
      </c>
      <c r="BE8" s="108" t="s">
        <v>15</v>
      </c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</row>
    <row r="9" spans="1:108" ht="66.75" customHeight="1">
      <c r="A9" s="77" t="s">
        <v>169</v>
      </c>
      <c r="BE9" s="109" t="s">
        <v>211</v>
      </c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</row>
    <row r="10" spans="1:108" s="2" customFormat="1" ht="15.75">
      <c r="A10" s="77" t="s">
        <v>170</v>
      </c>
      <c r="BE10" s="107" t="s">
        <v>44</v>
      </c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57:108" ht="15">
      <c r="BE11" s="113" t="s">
        <v>172</v>
      </c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</row>
    <row r="12" spans="1:108" s="2" customFormat="1" ht="12">
      <c r="A12" s="96" t="s">
        <v>171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BE12" s="110" t="s">
        <v>13</v>
      </c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 t="s">
        <v>14</v>
      </c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</row>
    <row r="13" spans="1:99" ht="15">
      <c r="A13" s="15" t="s">
        <v>2</v>
      </c>
      <c r="B13" s="97"/>
      <c r="C13" s="97"/>
      <c r="D13" s="97"/>
      <c r="E13" s="97"/>
      <c r="F13" s="1" t="s">
        <v>2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8">
        <v>20</v>
      </c>
      <c r="AB13" s="98"/>
      <c r="AC13" s="98"/>
      <c r="AD13" s="98"/>
      <c r="AE13" s="99" t="s">
        <v>173</v>
      </c>
      <c r="AF13" s="99"/>
      <c r="AG13" s="99"/>
      <c r="AH13" s="99"/>
      <c r="AI13" s="1" t="s">
        <v>3</v>
      </c>
      <c r="BM13" s="15" t="s">
        <v>2</v>
      </c>
      <c r="BN13" s="97"/>
      <c r="BO13" s="97"/>
      <c r="BP13" s="97"/>
      <c r="BQ13" s="97"/>
      <c r="BR13" s="1" t="s">
        <v>2</v>
      </c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8">
        <v>20</v>
      </c>
      <c r="CN13" s="98"/>
      <c r="CO13" s="98"/>
      <c r="CP13" s="98"/>
      <c r="CQ13" s="99" t="s">
        <v>173</v>
      </c>
      <c r="CR13" s="99"/>
      <c r="CS13" s="99"/>
      <c r="CT13" s="99"/>
      <c r="CU13" s="1" t="s">
        <v>3</v>
      </c>
    </row>
    <row r="14" ht="15">
      <c r="CY14" s="10"/>
    </row>
    <row r="15" spans="1:108" ht="16.5">
      <c r="A15" s="114" t="s">
        <v>161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</row>
    <row r="16" spans="36:58" s="16" customFormat="1" ht="16.5">
      <c r="AJ16" s="17"/>
      <c r="AM16" s="17"/>
      <c r="AV16" s="18"/>
      <c r="AW16" s="18"/>
      <c r="AX16" s="18"/>
      <c r="BA16" s="18" t="s">
        <v>65</v>
      </c>
      <c r="BB16" s="115" t="s">
        <v>173</v>
      </c>
      <c r="BC16" s="115"/>
      <c r="BD16" s="115"/>
      <c r="BE16" s="115"/>
      <c r="BF16" s="16" t="s">
        <v>4</v>
      </c>
    </row>
    <row r="18" spans="93:108" ht="15">
      <c r="CO18" s="95" t="s">
        <v>16</v>
      </c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</row>
    <row r="19" spans="91:108" ht="15" customHeight="1">
      <c r="CM19" s="15" t="s">
        <v>45</v>
      </c>
      <c r="CO19" s="84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6"/>
    </row>
    <row r="20" spans="36:108" ht="15" customHeight="1">
      <c r="AJ20" s="3"/>
      <c r="AK20" s="5" t="s">
        <v>2</v>
      </c>
      <c r="AL20" s="94"/>
      <c r="AM20" s="94"/>
      <c r="AN20" s="94"/>
      <c r="AO20" s="94"/>
      <c r="AP20" s="3" t="s">
        <v>2</v>
      </c>
      <c r="AQ20" s="3"/>
      <c r="AR20" s="3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111">
        <v>20</v>
      </c>
      <c r="BL20" s="111"/>
      <c r="BM20" s="111"/>
      <c r="BN20" s="111"/>
      <c r="BO20" s="112"/>
      <c r="BP20" s="112"/>
      <c r="BQ20" s="112"/>
      <c r="BR20" s="112"/>
      <c r="BS20" s="3" t="s">
        <v>3</v>
      </c>
      <c r="BT20" s="3"/>
      <c r="BU20" s="3"/>
      <c r="BY20" s="21"/>
      <c r="CM20" s="15" t="s">
        <v>17</v>
      </c>
      <c r="CO20" s="84" t="s">
        <v>212</v>
      </c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6"/>
    </row>
    <row r="21" spans="77:108" ht="15" customHeight="1">
      <c r="BY21" s="21"/>
      <c r="BZ21" s="21"/>
      <c r="CM21" s="15"/>
      <c r="CO21" s="84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6"/>
    </row>
    <row r="22" spans="77:108" ht="15" customHeight="1">
      <c r="BY22" s="21"/>
      <c r="BZ22" s="21"/>
      <c r="CM22" s="15"/>
      <c r="CO22" s="84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6"/>
    </row>
    <row r="23" spans="1:108" ht="15" customHeight="1">
      <c r="A23" s="6" t="s">
        <v>148</v>
      </c>
      <c r="AH23" s="116" t="s">
        <v>174</v>
      </c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22"/>
      <c r="BY23" s="21"/>
      <c r="CM23" s="15" t="s">
        <v>18</v>
      </c>
      <c r="CO23" s="84" t="s">
        <v>213</v>
      </c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6"/>
    </row>
    <row r="24" spans="1:108" ht="15" customHeight="1">
      <c r="A24" s="6" t="s">
        <v>165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0"/>
      <c r="V24" s="24"/>
      <c r="W24" s="24"/>
      <c r="X24" s="24"/>
      <c r="Y24" s="24"/>
      <c r="Z24" s="25"/>
      <c r="AA24" s="25"/>
      <c r="AB24" s="25"/>
      <c r="AC24" s="23"/>
      <c r="AD24" s="23"/>
      <c r="AE24" s="23"/>
      <c r="AF24" s="23"/>
      <c r="AG24" s="23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22"/>
      <c r="BY24" s="21"/>
      <c r="BZ24" s="21"/>
      <c r="CM24" s="44"/>
      <c r="CO24" s="84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6"/>
    </row>
    <row r="25" spans="1:108" ht="48" customHeight="1">
      <c r="A25" s="6" t="s">
        <v>118</v>
      </c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22"/>
      <c r="BY25" s="21"/>
      <c r="BZ25" s="21"/>
      <c r="CM25" s="44"/>
      <c r="CO25" s="84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6"/>
    </row>
    <row r="26" spans="44:108" ht="21" customHeight="1"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Y26" s="21"/>
      <c r="BZ26" s="21"/>
      <c r="CM26" s="15"/>
      <c r="CO26" s="87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9"/>
    </row>
    <row r="27" spans="1:108" s="27" customFormat="1" ht="21" customHeight="1">
      <c r="A27" s="27" t="s">
        <v>66</v>
      </c>
      <c r="AH27" s="102" t="s">
        <v>175</v>
      </c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28"/>
      <c r="CM27" s="45"/>
      <c r="CO27" s="104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6"/>
    </row>
    <row r="28" spans="1:108" s="27" customFormat="1" ht="21" customHeight="1">
      <c r="A28" s="29" t="s">
        <v>20</v>
      </c>
      <c r="CM28" s="46" t="s">
        <v>19</v>
      </c>
      <c r="CO28" s="104" t="s">
        <v>134</v>
      </c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6"/>
    </row>
    <row r="29" spans="1:108" s="27" customFormat="1" ht="15">
      <c r="A29" s="29"/>
      <c r="BX29" s="29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</row>
    <row r="30" spans="1:108" ht="15">
      <c r="A30" s="6" t="s">
        <v>119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8"/>
      <c r="AN30" s="8"/>
      <c r="AO30" s="8"/>
      <c r="AP30" s="8"/>
      <c r="AQ30" s="8"/>
      <c r="AR30" s="8"/>
      <c r="AS30" s="8"/>
      <c r="AT30" s="91" t="s">
        <v>176</v>
      </c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1:108" ht="47.25" customHeight="1">
      <c r="A31" s="6" t="s">
        <v>120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8"/>
      <c r="AN31" s="8"/>
      <c r="AO31" s="8"/>
      <c r="AP31" s="8"/>
      <c r="AQ31" s="8"/>
      <c r="AR31" s="8"/>
      <c r="AS31" s="8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</row>
    <row r="32" spans="1:108" ht="15">
      <c r="A32" s="6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3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</row>
    <row r="33" spans="1:108" ht="15">
      <c r="A33" s="6" t="s">
        <v>67</v>
      </c>
      <c r="AM33" s="22"/>
      <c r="AN33" s="22"/>
      <c r="AO33" s="22"/>
      <c r="AP33" s="22"/>
      <c r="AQ33" s="22"/>
      <c r="AR33" s="22"/>
      <c r="AS33" s="22"/>
      <c r="AT33" s="92" t="s">
        <v>214</v>
      </c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</row>
    <row r="34" spans="1:108" ht="15">
      <c r="A34" s="6" t="s">
        <v>154</v>
      </c>
      <c r="AM34" s="22"/>
      <c r="AN34" s="22"/>
      <c r="AO34" s="22"/>
      <c r="AP34" s="22"/>
      <c r="AQ34" s="22"/>
      <c r="AR34" s="22"/>
      <c r="AS34" s="2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</row>
    <row r="35" spans="1:108" ht="15" customHeight="1">
      <c r="A35" s="6" t="s">
        <v>121</v>
      </c>
      <c r="AM35" s="22"/>
      <c r="AN35" s="22"/>
      <c r="AO35" s="22"/>
      <c r="AP35" s="22"/>
      <c r="AQ35" s="22"/>
      <c r="AR35" s="22"/>
      <c r="AS35" s="2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</row>
    <row r="36" ht="15" customHeight="1"/>
    <row r="37" spans="1:108" s="3" customFormat="1" ht="14.25">
      <c r="A37" s="103" t="s">
        <v>162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</row>
    <row r="38" spans="1:108" s="3" customFormat="1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</row>
    <row r="39" spans="1:108" ht="15" customHeight="1">
      <c r="A39" s="30" t="s">
        <v>163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</row>
    <row r="40" spans="1:108" ht="15">
      <c r="A40" s="93" t="s">
        <v>177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</row>
    <row r="41" spans="1:108" ht="15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</row>
    <row r="42" spans="1:108" ht="1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</row>
    <row r="43" spans="1:108" ht="21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</row>
    <row r="44" spans="1:108" ht="1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s="3" customFormat="1" ht="21.75" customHeight="1">
      <c r="A45" s="78" t="s">
        <v>164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</row>
    <row r="46" spans="1:108" s="79" customFormat="1" ht="409.5" customHeight="1">
      <c r="A46" s="81" t="s">
        <v>178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</row>
    <row r="47" spans="1:108" ht="12.7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</row>
    <row r="48" spans="1:108" ht="10.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</row>
    <row r="49" spans="1:108" ht="12.7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</row>
    <row r="50" spans="1:108" ht="16.5" customHeight="1">
      <c r="A50" s="82" t="s">
        <v>68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</row>
    <row r="51" spans="1:108" ht="318" customHeight="1">
      <c r="A51" s="101" t="s">
        <v>179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</row>
    <row r="52" spans="1:108" ht="12.7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</row>
    <row r="53" spans="1:108" ht="10.5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</row>
  </sheetData>
  <sheetProtection/>
  <mergeCells count="44">
    <mergeCell ref="CO24:DD24"/>
    <mergeCell ref="CO25:DD25"/>
    <mergeCell ref="A15:DD15"/>
    <mergeCell ref="BB16:BE16"/>
    <mergeCell ref="AH23:BV25"/>
    <mergeCell ref="BE10:DD10"/>
    <mergeCell ref="BE8:DD8"/>
    <mergeCell ref="BE9:DD9"/>
    <mergeCell ref="BE12:BX12"/>
    <mergeCell ref="BY12:DD12"/>
    <mergeCell ref="AL20:AO20"/>
    <mergeCell ref="BK20:BN20"/>
    <mergeCell ref="BO20:BR20"/>
    <mergeCell ref="BE11:DD11"/>
    <mergeCell ref="A53:DD53"/>
    <mergeCell ref="A51:DD51"/>
    <mergeCell ref="BN13:BQ13"/>
    <mergeCell ref="BU13:CL13"/>
    <mergeCell ref="CM13:CP13"/>
    <mergeCell ref="CQ13:CT13"/>
    <mergeCell ref="AH27:BV27"/>
    <mergeCell ref="A37:DD37"/>
    <mergeCell ref="CO20:DD20"/>
    <mergeCell ref="CO28:DD28"/>
    <mergeCell ref="A40:DD43"/>
    <mergeCell ref="AS20:BJ20"/>
    <mergeCell ref="CO18:DD18"/>
    <mergeCell ref="CO19:DD19"/>
    <mergeCell ref="A12:AY12"/>
    <mergeCell ref="B13:E13"/>
    <mergeCell ref="I13:Z13"/>
    <mergeCell ref="AA13:AD13"/>
    <mergeCell ref="AE13:AH13"/>
    <mergeCell ref="CO27:DD27"/>
    <mergeCell ref="A46:DD49"/>
    <mergeCell ref="A50:DD50"/>
    <mergeCell ref="A52:DD52"/>
    <mergeCell ref="CO21:DD21"/>
    <mergeCell ref="CO22:DD22"/>
    <mergeCell ref="CO23:DD23"/>
    <mergeCell ref="CO26:DD26"/>
    <mergeCell ref="A44:DD44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G76"/>
  <sheetViews>
    <sheetView zoomScaleSheetLayoutView="100" zoomScalePageLayoutView="0" workbookViewId="0" topLeftCell="A7">
      <selection activeCell="DE11" sqref="DE11:ED11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30" t="s">
        <v>147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</row>
    <row r="3" ht="7.5" customHeight="1"/>
    <row r="4" spans="1:108" ht="15">
      <c r="A4" s="119" t="s">
        <v>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1"/>
      <c r="BU4" s="119" t="s">
        <v>5</v>
      </c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1"/>
    </row>
    <row r="5" spans="1:108" s="3" customFormat="1" ht="15" customHeight="1">
      <c r="A5" s="35"/>
      <c r="B5" s="117" t="s">
        <v>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8"/>
      <c r="BU5" s="141">
        <f>SUM(BU7+BU13)</f>
        <v>3813696.28</v>
      </c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3"/>
    </row>
    <row r="6" spans="1:72" ht="15">
      <c r="A6" s="14"/>
      <c r="B6" s="131" t="s">
        <v>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2"/>
    </row>
    <row r="7" spans="1:137" ht="30" customHeight="1">
      <c r="A7" s="36"/>
      <c r="B7" s="128" t="s">
        <v>136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9"/>
      <c r="BU7" s="122">
        <v>580470.84</v>
      </c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4"/>
      <c r="DE7" s="144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</row>
    <row r="8" spans="1:108" ht="15">
      <c r="A8" s="14"/>
      <c r="B8" s="133" t="s">
        <v>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4"/>
      <c r="BU8" s="122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4"/>
    </row>
    <row r="9" spans="1:132" ht="45" customHeight="1">
      <c r="A9" s="36"/>
      <c r="B9" s="128" t="s">
        <v>137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9"/>
      <c r="BU9" s="122">
        <f>BU7</f>
        <v>580470.84</v>
      </c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4"/>
      <c r="DE9" s="144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</row>
    <row r="10" spans="1:108" ht="45" customHeight="1">
      <c r="A10" s="36"/>
      <c r="B10" s="128" t="s">
        <v>138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9"/>
      <c r="BU10" s="125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7"/>
    </row>
    <row r="11" spans="1:134" ht="45" customHeight="1">
      <c r="A11" s="36"/>
      <c r="B11" s="128" t="s">
        <v>139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9"/>
      <c r="BU11" s="125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7"/>
      <c r="DE11" s="144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</row>
    <row r="12" spans="1:134" ht="30" customHeight="1">
      <c r="A12" s="36"/>
      <c r="B12" s="128" t="s">
        <v>140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9"/>
      <c r="BU12" s="125">
        <v>1022314.74</v>
      </c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7"/>
      <c r="DE12" s="144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</row>
    <row r="13" spans="1:108" ht="30" customHeight="1">
      <c r="A13" s="36"/>
      <c r="B13" s="128" t="s">
        <v>21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9"/>
      <c r="BU13" s="119">
        <v>3233225.44</v>
      </c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1"/>
    </row>
    <row r="14" spans="1:108" ht="15">
      <c r="A14" s="37"/>
      <c r="B14" s="133" t="s">
        <v>7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4"/>
      <c r="BU14" s="119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1"/>
    </row>
    <row r="15" spans="1:108" ht="30" customHeight="1">
      <c r="A15" s="36"/>
      <c r="B15" s="128" t="s">
        <v>28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9"/>
      <c r="BU15" s="125">
        <v>1743076.47</v>
      </c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7"/>
    </row>
    <row r="16" spans="1:108" ht="15">
      <c r="A16" s="36"/>
      <c r="B16" s="128" t="s">
        <v>29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9"/>
      <c r="BU16" s="125">
        <v>783127.95</v>
      </c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7"/>
    </row>
    <row r="17" spans="1:108" s="3" customFormat="1" ht="15" customHeight="1">
      <c r="A17" s="35"/>
      <c r="B17" s="117" t="s">
        <v>105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8"/>
      <c r="BU17" s="135">
        <f>BU20+BU32</f>
        <v>140726.71</v>
      </c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7"/>
    </row>
    <row r="18" spans="1:108" ht="15">
      <c r="A18" s="14"/>
      <c r="B18" s="131" t="s">
        <v>1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2"/>
      <c r="BU18" s="119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1"/>
    </row>
    <row r="19" spans="1:108" ht="47.25" customHeight="1">
      <c r="A19" s="38"/>
      <c r="B19" s="138" t="s">
        <v>141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9"/>
      <c r="BU19" s="122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4"/>
    </row>
    <row r="20" spans="1:108" ht="47.25" customHeight="1">
      <c r="A20" s="36"/>
      <c r="B20" s="128" t="s">
        <v>142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9"/>
      <c r="BU20" s="122">
        <f>SUM(BU22:DD31)</f>
        <v>85687.95</v>
      </c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4"/>
    </row>
    <row r="21" spans="1:108" ht="15" customHeight="1">
      <c r="A21" s="39"/>
      <c r="B21" s="133" t="s">
        <v>7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4"/>
      <c r="BU21" s="122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4"/>
    </row>
    <row r="22" spans="1:108" ht="15" customHeight="1">
      <c r="A22" s="36"/>
      <c r="B22" s="128" t="s">
        <v>8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9"/>
      <c r="BU22" s="119">
        <v>9442.6</v>
      </c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" customHeight="1">
      <c r="A23" s="36"/>
      <c r="B23" s="128" t="s">
        <v>9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9"/>
      <c r="BU23" s="119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1"/>
    </row>
    <row r="24" spans="1:108" ht="15" customHeight="1">
      <c r="A24" s="36"/>
      <c r="B24" s="128" t="s">
        <v>116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9"/>
      <c r="BU24" s="119">
        <v>34613.57</v>
      </c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" customHeight="1">
      <c r="A25" s="36"/>
      <c r="B25" s="128" t="s">
        <v>10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9"/>
      <c r="BU25" s="119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5" customHeight="1">
      <c r="A26" s="36"/>
      <c r="B26" s="128" t="s">
        <v>11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9"/>
      <c r="BU26" s="119">
        <v>41631.78</v>
      </c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" customHeight="1">
      <c r="A27" s="36"/>
      <c r="B27" s="128" t="s">
        <v>12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9"/>
      <c r="BU27" s="119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1:108" ht="30" customHeight="1">
      <c r="A28" s="36"/>
      <c r="B28" s="128" t="s">
        <v>70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9"/>
      <c r="BU28" s="119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30" customHeight="1">
      <c r="A29" s="36"/>
      <c r="B29" s="128" t="s">
        <v>108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9"/>
      <c r="BU29" s="119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15" customHeight="1">
      <c r="A30" s="36"/>
      <c r="B30" s="128" t="s">
        <v>71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9"/>
      <c r="BU30" s="119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1"/>
    </row>
    <row r="31" spans="1:108" ht="15" customHeight="1">
      <c r="A31" s="36"/>
      <c r="B31" s="128" t="s">
        <v>72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9"/>
      <c r="BU31" s="119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45" customHeight="1">
      <c r="A32" s="36"/>
      <c r="B32" s="128" t="s">
        <v>73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9"/>
      <c r="BU32" s="122">
        <f>SUM(BU34:DD43)</f>
        <v>55038.76</v>
      </c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3.5" customHeight="1">
      <c r="A33" s="39"/>
      <c r="B33" s="133" t="s">
        <v>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4"/>
      <c r="BU33" s="119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" customHeight="1">
      <c r="A34" s="36"/>
      <c r="B34" s="128" t="s">
        <v>74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9"/>
      <c r="BU34" s="119">
        <v>118.6</v>
      </c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1"/>
    </row>
    <row r="35" spans="1:108" ht="15" customHeight="1">
      <c r="A35" s="36"/>
      <c r="B35" s="128" t="s">
        <v>75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9"/>
      <c r="BU35" s="119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" customHeight="1">
      <c r="A36" s="36"/>
      <c r="B36" s="128" t="s">
        <v>69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9"/>
      <c r="BU36" s="119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1"/>
    </row>
    <row r="37" spans="1:108" ht="15" customHeight="1">
      <c r="A37" s="36"/>
      <c r="B37" s="128" t="s">
        <v>76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9"/>
      <c r="BU37" s="119">
        <v>54920.16</v>
      </c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" customHeight="1">
      <c r="A38" s="36"/>
      <c r="B38" s="128" t="s">
        <v>77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9"/>
      <c r="BU38" s="119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1"/>
    </row>
    <row r="39" spans="1:108" ht="15" customHeight="1">
      <c r="A39" s="36"/>
      <c r="B39" s="128" t="s">
        <v>78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9"/>
      <c r="BU39" s="119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30" customHeight="1">
      <c r="A40" s="36"/>
      <c r="B40" s="128" t="s">
        <v>79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9"/>
      <c r="BU40" s="119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30" customHeight="1">
      <c r="A41" s="36"/>
      <c r="B41" s="128" t="s">
        <v>107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9"/>
      <c r="BU41" s="119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5" customHeight="1">
      <c r="A42" s="36"/>
      <c r="B42" s="128" t="s">
        <v>80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9"/>
      <c r="BU42" s="119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" customHeight="1">
      <c r="A43" s="36"/>
      <c r="B43" s="128" t="s">
        <v>81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9"/>
      <c r="BU43" s="119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1"/>
    </row>
    <row r="44" spans="1:108" s="3" customFormat="1" ht="15" customHeight="1">
      <c r="A44" s="35"/>
      <c r="B44" s="117" t="s">
        <v>106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8"/>
      <c r="BU44" s="140">
        <f>SUM(BU46+BU47+BU62)</f>
        <v>-30751.43</v>
      </c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7"/>
    </row>
    <row r="45" spans="1:108" ht="15" customHeight="1">
      <c r="A45" s="40"/>
      <c r="B45" s="131" t="s">
        <v>1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2"/>
      <c r="BU45" s="119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" customHeight="1">
      <c r="A46" s="36"/>
      <c r="B46" s="128" t="s">
        <v>82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9"/>
      <c r="BU46" s="125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7"/>
    </row>
    <row r="47" spans="1:108" ht="48" customHeight="1">
      <c r="A47" s="36"/>
      <c r="B47" s="128" t="s">
        <v>143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9"/>
      <c r="BU47" s="119">
        <f>SUM(BU48:DD58)</f>
        <v>-30751.43</v>
      </c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" customHeight="1">
      <c r="A48" s="39"/>
      <c r="B48" s="133" t="s">
        <v>7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4"/>
      <c r="BU48" s="122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" customHeight="1">
      <c r="A49" s="36"/>
      <c r="B49" s="128" t="s">
        <v>89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9"/>
      <c r="BU49" s="119">
        <v>-30751.43</v>
      </c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" customHeight="1">
      <c r="A50" s="36"/>
      <c r="B50" s="128" t="s">
        <v>46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9"/>
      <c r="BU50" s="119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1"/>
    </row>
    <row r="51" spans="1:108" ht="15" customHeight="1">
      <c r="A51" s="36"/>
      <c r="B51" s="128" t="s">
        <v>47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9"/>
      <c r="BU51" s="119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1"/>
    </row>
    <row r="52" spans="1:108" ht="15" customHeight="1">
      <c r="A52" s="36"/>
      <c r="B52" s="128" t="s">
        <v>48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9"/>
      <c r="BU52" s="119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" customHeight="1">
      <c r="A53" s="36"/>
      <c r="B53" s="128" t="s">
        <v>49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9"/>
      <c r="BU53" s="119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1"/>
    </row>
    <row r="54" spans="1:108" ht="15" customHeight="1">
      <c r="A54" s="36"/>
      <c r="B54" s="128" t="s">
        <v>50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9"/>
      <c r="BU54" s="119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" customHeight="1">
      <c r="A55" s="36"/>
      <c r="B55" s="128" t="s">
        <v>51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9"/>
      <c r="BU55" s="119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1"/>
    </row>
    <row r="56" spans="1:108" ht="15" customHeight="1">
      <c r="A56" s="36"/>
      <c r="B56" s="128" t="s">
        <v>83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9"/>
      <c r="BU56" s="119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1"/>
    </row>
    <row r="57" spans="1:108" ht="15" customHeight="1">
      <c r="A57" s="36"/>
      <c r="B57" s="128" t="s">
        <v>109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9"/>
      <c r="BU57" s="119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" customHeight="1">
      <c r="A58" s="36"/>
      <c r="B58" s="128" t="s">
        <v>84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9"/>
      <c r="BU58" s="119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1"/>
    </row>
    <row r="59" spans="1:108" ht="15" customHeight="1">
      <c r="A59" s="36"/>
      <c r="B59" s="128" t="s">
        <v>85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9"/>
      <c r="BU59" s="119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1"/>
    </row>
    <row r="60" spans="1:108" ht="15" customHeight="1">
      <c r="A60" s="36"/>
      <c r="B60" s="128" t="s">
        <v>86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9"/>
      <c r="BU60" s="119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1"/>
    </row>
    <row r="61" spans="1:108" ht="15" customHeight="1">
      <c r="A61" s="36"/>
      <c r="B61" s="128" t="s">
        <v>87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9"/>
      <c r="BU61" s="119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1"/>
    </row>
    <row r="62" spans="1:108" ht="45" customHeight="1">
      <c r="A62" s="36"/>
      <c r="B62" s="128" t="s">
        <v>88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9"/>
      <c r="BU62" s="125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7"/>
    </row>
    <row r="63" spans="1:108" ht="15" customHeight="1">
      <c r="A63" s="41"/>
      <c r="B63" s="133" t="s">
        <v>7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4"/>
      <c r="BU63" s="119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1"/>
    </row>
    <row r="64" spans="1:108" ht="15" customHeight="1">
      <c r="A64" s="36"/>
      <c r="B64" s="128" t="s">
        <v>90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9"/>
      <c r="BU64" s="119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" customHeight="1">
      <c r="A65" s="36"/>
      <c r="B65" s="128" t="s">
        <v>52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9"/>
      <c r="BU65" s="119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1"/>
    </row>
    <row r="66" spans="1:108" ht="15" customHeight="1">
      <c r="A66" s="36"/>
      <c r="B66" s="128" t="s">
        <v>53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9"/>
      <c r="BU66" s="119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" customHeight="1">
      <c r="A67" s="36"/>
      <c r="B67" s="128" t="s">
        <v>54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9"/>
      <c r="BU67" s="119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1"/>
    </row>
    <row r="68" spans="1:108" ht="15" customHeight="1">
      <c r="A68" s="36"/>
      <c r="B68" s="128" t="s">
        <v>55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9"/>
      <c r="BU68" s="119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" customHeight="1">
      <c r="A69" s="36"/>
      <c r="B69" s="128" t="s">
        <v>56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9"/>
      <c r="BU69" s="119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1"/>
    </row>
    <row r="70" spans="1:108" ht="15" customHeight="1">
      <c r="A70" s="36"/>
      <c r="B70" s="128" t="s">
        <v>57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9"/>
      <c r="BU70" s="119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" customHeight="1">
      <c r="A71" s="36"/>
      <c r="B71" s="128" t="s">
        <v>91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9"/>
      <c r="BU71" s="119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1"/>
    </row>
    <row r="72" spans="1:108" ht="15" customHeight="1">
      <c r="A72" s="36"/>
      <c r="B72" s="128" t="s">
        <v>110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9"/>
      <c r="BU72" s="119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" customHeight="1">
      <c r="A73" s="36"/>
      <c r="B73" s="128" t="s">
        <v>92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9"/>
      <c r="BU73" s="119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1"/>
    </row>
    <row r="74" spans="1:108" ht="15" customHeight="1">
      <c r="A74" s="36"/>
      <c r="B74" s="128" t="s">
        <v>93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9"/>
      <c r="BU74" s="119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" customHeight="1">
      <c r="A75" s="36"/>
      <c r="B75" s="128" t="s">
        <v>94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9"/>
      <c r="BU75" s="119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1"/>
    </row>
    <row r="76" spans="1:108" ht="15" customHeight="1">
      <c r="A76" s="36"/>
      <c r="B76" s="128" t="s">
        <v>95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9"/>
      <c r="BU76" s="125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7"/>
    </row>
  </sheetData>
  <sheetProtection/>
  <mergeCells count="150">
    <mergeCell ref="DE7:EG7"/>
    <mergeCell ref="DE9:EB9"/>
    <mergeCell ref="DE12:ED12"/>
    <mergeCell ref="DE11:ED11"/>
    <mergeCell ref="B22:BT22"/>
    <mergeCell ref="BU22:DD22"/>
    <mergeCell ref="B17:BT17"/>
    <mergeCell ref="B12:BT12"/>
    <mergeCell ref="BU12:DD12"/>
    <mergeCell ref="B15:BT15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31:BT31"/>
    <mergeCell ref="B74:BT74"/>
    <mergeCell ref="BU74:DD74"/>
    <mergeCell ref="B72:BT72"/>
    <mergeCell ref="BU72:DD72"/>
    <mergeCell ref="B75:BT75"/>
    <mergeCell ref="BU75:DD75"/>
    <mergeCell ref="B71:BT71"/>
    <mergeCell ref="BU71:DD71"/>
    <mergeCell ref="B73:BT73"/>
    <mergeCell ref="BU73:DD73"/>
    <mergeCell ref="B70:BT70"/>
    <mergeCell ref="BU70:DD70"/>
    <mergeCell ref="B67:BT67"/>
    <mergeCell ref="BU67:DD67"/>
    <mergeCell ref="B69:BT69"/>
    <mergeCell ref="BU69:DD69"/>
    <mergeCell ref="B68:BT68"/>
    <mergeCell ref="BU68:DD68"/>
    <mergeCell ref="BU64:DD64"/>
    <mergeCell ref="BU62:DD62"/>
    <mergeCell ref="BU63:DD63"/>
    <mergeCell ref="B63:BT63"/>
    <mergeCell ref="B66:BT66"/>
    <mergeCell ref="BU66:DD66"/>
    <mergeCell ref="B65:BT65"/>
    <mergeCell ref="BU65:DD65"/>
    <mergeCell ref="B62:BT62"/>
    <mergeCell ref="B64:BT64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3:BT43"/>
    <mergeCell ref="BU28:DD28"/>
    <mergeCell ref="BU25:DD25"/>
    <mergeCell ref="B27:BT27"/>
    <mergeCell ref="BU27:DD27"/>
    <mergeCell ref="B26:BT26"/>
    <mergeCell ref="BU26:DD26"/>
    <mergeCell ref="B25:BT25"/>
    <mergeCell ref="B28:BT28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14:DD14"/>
    <mergeCell ref="BU17:DD17"/>
    <mergeCell ref="B8:BT8"/>
    <mergeCell ref="BU10:DD10"/>
    <mergeCell ref="B16:BT16"/>
    <mergeCell ref="BU16:DD16"/>
    <mergeCell ref="B11:BT11"/>
    <mergeCell ref="B76:BT76"/>
    <mergeCell ref="BU76:DD76"/>
    <mergeCell ref="A2:DD2"/>
    <mergeCell ref="B6:BT6"/>
    <mergeCell ref="B7:BT7"/>
    <mergeCell ref="B9:BT9"/>
    <mergeCell ref="BU4:DD4"/>
    <mergeCell ref="BU15:DD15"/>
    <mergeCell ref="B14:BT14"/>
    <mergeCell ref="BU13:DD13"/>
    <mergeCell ref="B5:BT5"/>
    <mergeCell ref="A4:BT4"/>
    <mergeCell ref="BU9:DD9"/>
    <mergeCell ref="BU11:DD11"/>
    <mergeCell ref="B13:BT13"/>
    <mergeCell ref="B10:BT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06"/>
  <sheetViews>
    <sheetView tabSelected="1"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" sqref="E6:E7"/>
    </sheetView>
  </sheetViews>
  <sheetFormatPr defaultColWidth="0.875" defaultRowHeight="12.75"/>
  <cols>
    <col min="1" max="1" width="39.375" style="6" customWidth="1"/>
    <col min="2" max="2" width="18.00390625" style="52" customWidth="1"/>
    <col min="3" max="3" width="15.25390625" style="1" customWidth="1"/>
    <col min="4" max="4" width="16.875" style="1" customWidth="1"/>
    <col min="5" max="5" width="15.00390625" style="1" customWidth="1"/>
    <col min="6" max="6" width="13.00390625" style="1" customWidth="1"/>
    <col min="7" max="7" width="14.00390625" style="1" customWidth="1"/>
    <col min="8" max="8" width="12.625" style="1" customWidth="1"/>
    <col min="9" max="9" width="13.00390625" style="1" customWidth="1"/>
    <col min="10" max="16384" width="0.875" style="1" customWidth="1"/>
  </cols>
  <sheetData>
    <row r="1" ht="3" customHeight="1"/>
    <row r="2" spans="1:4" ht="7.5" customHeight="1">
      <c r="A2" s="22"/>
      <c r="B2" s="53"/>
      <c r="C2" s="7"/>
      <c r="D2" s="7"/>
    </row>
    <row r="3" spans="1:9" ht="15" customHeight="1">
      <c r="A3" s="152" t="s">
        <v>0</v>
      </c>
      <c r="B3" s="155" t="s">
        <v>156</v>
      </c>
      <c r="C3" s="150" t="s">
        <v>130</v>
      </c>
      <c r="D3" s="151" t="s">
        <v>96</v>
      </c>
      <c r="E3" s="150" t="s">
        <v>135</v>
      </c>
      <c r="F3" s="150" t="s">
        <v>97</v>
      </c>
      <c r="G3" s="150"/>
      <c r="H3" s="150"/>
      <c r="I3" s="150"/>
    </row>
    <row r="4" spans="1:9" ht="55.5" customHeight="1">
      <c r="A4" s="153"/>
      <c r="B4" s="155"/>
      <c r="C4" s="150"/>
      <c r="D4" s="151"/>
      <c r="E4" s="150"/>
      <c r="F4" s="148" t="s">
        <v>149</v>
      </c>
      <c r="G4" s="149"/>
      <c r="H4" s="148" t="s">
        <v>123</v>
      </c>
      <c r="I4" s="148" t="s">
        <v>146</v>
      </c>
    </row>
    <row r="5" spans="1:9" ht="33" customHeight="1">
      <c r="A5" s="154"/>
      <c r="B5" s="155"/>
      <c r="C5" s="150"/>
      <c r="D5" s="151"/>
      <c r="E5" s="150"/>
      <c r="F5" s="58" t="s">
        <v>150</v>
      </c>
      <c r="G5" s="51" t="s">
        <v>151</v>
      </c>
      <c r="H5" s="148"/>
      <c r="I5" s="148"/>
    </row>
    <row r="6" spans="1:9" ht="30" customHeight="1">
      <c r="A6" s="59" t="s">
        <v>58</v>
      </c>
      <c r="B6" s="60"/>
      <c r="C6" s="61" t="s">
        <v>22</v>
      </c>
      <c r="D6" s="55">
        <f>E6</f>
        <v>209142.37</v>
      </c>
      <c r="E6" s="55">
        <f>I6</f>
        <v>209142.37</v>
      </c>
      <c r="F6" s="47"/>
      <c r="G6" s="47"/>
      <c r="H6" s="47"/>
      <c r="I6" s="47">
        <v>209142.37</v>
      </c>
    </row>
    <row r="7" spans="1:9" s="6" customFormat="1" ht="15">
      <c r="A7" s="68" t="s">
        <v>23</v>
      </c>
      <c r="B7" s="69"/>
      <c r="C7" s="70" t="s">
        <v>22</v>
      </c>
      <c r="D7" s="71">
        <f>SUM(D9+D10+D11+D12+D24)</f>
        <v>14786868</v>
      </c>
      <c r="E7" s="71">
        <f>SUM(E9+E10+E11+E12+E24)</f>
        <v>14786868</v>
      </c>
      <c r="F7" s="72" t="s">
        <v>22</v>
      </c>
      <c r="G7" s="72" t="s">
        <v>22</v>
      </c>
      <c r="H7" s="72" t="s">
        <v>22</v>
      </c>
      <c r="I7" s="72" t="s">
        <v>22</v>
      </c>
    </row>
    <row r="8" spans="1:9" s="6" customFormat="1" ht="15">
      <c r="A8" s="59" t="s">
        <v>7</v>
      </c>
      <c r="B8" s="60"/>
      <c r="C8" s="61"/>
      <c r="D8" s="55"/>
      <c r="E8" s="55"/>
      <c r="F8" s="48"/>
      <c r="G8" s="48"/>
      <c r="H8" s="48"/>
      <c r="I8" s="48"/>
    </row>
    <row r="9" spans="1:9" s="6" customFormat="1" ht="30" customHeight="1">
      <c r="A9" s="59" t="s">
        <v>152</v>
      </c>
      <c r="B9" s="60" t="s">
        <v>180</v>
      </c>
      <c r="C9" s="61" t="s">
        <v>22</v>
      </c>
      <c r="D9" s="55">
        <f>E9</f>
        <v>13666868</v>
      </c>
      <c r="E9" s="55">
        <v>13666868</v>
      </c>
      <c r="F9" s="47" t="s">
        <v>22</v>
      </c>
      <c r="G9" s="47" t="s">
        <v>22</v>
      </c>
      <c r="H9" s="47" t="s">
        <v>22</v>
      </c>
      <c r="I9" s="47" t="s">
        <v>22</v>
      </c>
    </row>
    <row r="10" spans="1:9" s="6" customFormat="1" ht="15">
      <c r="A10" s="59" t="s">
        <v>123</v>
      </c>
      <c r="B10" s="60"/>
      <c r="C10" s="61" t="s">
        <v>22</v>
      </c>
      <c r="D10" s="55">
        <f aca="true" t="shared" si="0" ref="D10:D29">E10</f>
        <v>0</v>
      </c>
      <c r="E10" s="55"/>
      <c r="F10" s="47" t="s">
        <v>22</v>
      </c>
      <c r="G10" s="47" t="s">
        <v>22</v>
      </c>
      <c r="H10" s="47" t="s">
        <v>22</v>
      </c>
      <c r="I10" s="47" t="s">
        <v>22</v>
      </c>
    </row>
    <row r="11" spans="1:9" s="6" customFormat="1" ht="15">
      <c r="A11" s="59" t="s">
        <v>30</v>
      </c>
      <c r="B11" s="60"/>
      <c r="C11" s="61"/>
      <c r="D11" s="55">
        <f t="shared" si="0"/>
        <v>0</v>
      </c>
      <c r="E11" s="55"/>
      <c r="F11" s="49" t="s">
        <v>22</v>
      </c>
      <c r="G11" s="49" t="s">
        <v>22</v>
      </c>
      <c r="H11" s="49" t="s">
        <v>22</v>
      </c>
      <c r="I11" s="49" t="s">
        <v>22</v>
      </c>
    </row>
    <row r="12" spans="1:9" s="6" customFormat="1" ht="102" customHeight="1">
      <c r="A12" s="59" t="s">
        <v>153</v>
      </c>
      <c r="B12" s="60" t="s">
        <v>182</v>
      </c>
      <c r="C12" s="61" t="s">
        <v>22</v>
      </c>
      <c r="D12" s="54">
        <f t="shared" si="0"/>
        <v>600000</v>
      </c>
      <c r="E12" s="54">
        <f>SUM(E13:E23)</f>
        <v>600000</v>
      </c>
      <c r="F12" s="49" t="s">
        <v>22</v>
      </c>
      <c r="G12" s="49" t="s">
        <v>22</v>
      </c>
      <c r="H12" s="49" t="s">
        <v>22</v>
      </c>
      <c r="I12" s="49" t="s">
        <v>22</v>
      </c>
    </row>
    <row r="13" spans="1:9" s="6" customFormat="1" ht="15">
      <c r="A13" s="59" t="s">
        <v>7</v>
      </c>
      <c r="B13" s="60"/>
      <c r="C13" s="61"/>
      <c r="D13" s="55">
        <f t="shared" si="0"/>
        <v>0</v>
      </c>
      <c r="E13" s="55"/>
      <c r="F13" s="47"/>
      <c r="G13" s="47"/>
      <c r="H13" s="47"/>
      <c r="I13" s="47"/>
    </row>
    <row r="14" spans="1:9" s="6" customFormat="1" ht="15">
      <c r="A14" s="59" t="s">
        <v>181</v>
      </c>
      <c r="B14" s="60"/>
      <c r="C14" s="61" t="s">
        <v>22</v>
      </c>
      <c r="D14" s="55">
        <f t="shared" si="0"/>
        <v>600000</v>
      </c>
      <c r="E14" s="55">
        <v>600000</v>
      </c>
      <c r="F14" s="67"/>
      <c r="G14" s="67"/>
      <c r="H14" s="67"/>
      <c r="I14" s="67"/>
    </row>
    <row r="15" spans="1:9" s="6" customFormat="1" ht="15">
      <c r="A15" s="59"/>
      <c r="B15" s="60"/>
      <c r="C15" s="61" t="s">
        <v>22</v>
      </c>
      <c r="D15" s="55">
        <f t="shared" si="0"/>
        <v>0</v>
      </c>
      <c r="E15" s="55"/>
      <c r="F15" s="67"/>
      <c r="G15" s="67"/>
      <c r="H15" s="67"/>
      <c r="I15" s="67"/>
    </row>
    <row r="16" spans="1:9" s="6" customFormat="1" ht="15">
      <c r="A16" s="59"/>
      <c r="B16" s="60"/>
      <c r="C16" s="61" t="s">
        <v>22</v>
      </c>
      <c r="D16" s="55">
        <f t="shared" si="0"/>
        <v>0</v>
      </c>
      <c r="E16" s="55"/>
      <c r="F16" s="67"/>
      <c r="G16" s="67"/>
      <c r="H16" s="67"/>
      <c r="I16" s="67"/>
    </row>
    <row r="17" spans="1:9" s="6" customFormat="1" ht="15">
      <c r="A17" s="59"/>
      <c r="B17" s="60"/>
      <c r="C17" s="61" t="s">
        <v>22</v>
      </c>
      <c r="D17" s="55">
        <f t="shared" si="0"/>
        <v>0</v>
      </c>
      <c r="E17" s="55"/>
      <c r="F17" s="67"/>
      <c r="G17" s="67"/>
      <c r="H17" s="67"/>
      <c r="I17" s="67"/>
    </row>
    <row r="18" spans="1:9" s="6" customFormat="1" ht="15">
      <c r="A18" s="59"/>
      <c r="B18" s="60"/>
      <c r="C18" s="61" t="s">
        <v>22</v>
      </c>
      <c r="D18" s="55">
        <f t="shared" si="0"/>
        <v>0</v>
      </c>
      <c r="E18" s="55"/>
      <c r="F18" s="67"/>
      <c r="G18" s="67"/>
      <c r="H18" s="67"/>
      <c r="I18" s="67"/>
    </row>
    <row r="19" spans="1:9" s="6" customFormat="1" ht="15">
      <c r="A19" s="59"/>
      <c r="B19" s="60"/>
      <c r="C19" s="61" t="s">
        <v>22</v>
      </c>
      <c r="D19" s="55">
        <f t="shared" si="0"/>
        <v>0</v>
      </c>
      <c r="E19" s="55"/>
      <c r="F19" s="67" t="s">
        <v>22</v>
      </c>
      <c r="G19" s="67" t="s">
        <v>22</v>
      </c>
      <c r="H19" s="67" t="s">
        <v>22</v>
      </c>
      <c r="I19" s="67" t="s">
        <v>22</v>
      </c>
    </row>
    <row r="20" spans="1:9" s="6" customFormat="1" ht="15">
      <c r="A20" s="59"/>
      <c r="B20" s="60"/>
      <c r="C20" s="61" t="s">
        <v>22</v>
      </c>
      <c r="D20" s="55">
        <f t="shared" si="0"/>
        <v>0</v>
      </c>
      <c r="E20" s="55"/>
      <c r="F20" s="67"/>
      <c r="G20" s="67"/>
      <c r="H20" s="67"/>
      <c r="I20" s="67"/>
    </row>
    <row r="21" spans="1:9" s="6" customFormat="1" ht="15">
      <c r="A21" s="59"/>
      <c r="B21" s="60"/>
      <c r="C21" s="61" t="s">
        <v>22</v>
      </c>
      <c r="D21" s="55">
        <f t="shared" si="0"/>
        <v>0</v>
      </c>
      <c r="E21" s="55"/>
      <c r="F21" s="67"/>
      <c r="G21" s="67"/>
      <c r="H21" s="67"/>
      <c r="I21" s="67"/>
    </row>
    <row r="22" spans="1:9" s="6" customFormat="1" ht="15">
      <c r="A22" s="59"/>
      <c r="B22" s="60"/>
      <c r="C22" s="61" t="s">
        <v>22</v>
      </c>
      <c r="D22" s="55">
        <f t="shared" si="0"/>
        <v>0</v>
      </c>
      <c r="E22" s="55"/>
      <c r="F22" s="49" t="s">
        <v>22</v>
      </c>
      <c r="G22" s="49" t="s">
        <v>22</v>
      </c>
      <c r="H22" s="49" t="s">
        <v>22</v>
      </c>
      <c r="I22" s="49" t="s">
        <v>22</v>
      </c>
    </row>
    <row r="23" spans="1:9" s="6" customFormat="1" ht="15">
      <c r="A23" s="59"/>
      <c r="B23" s="60"/>
      <c r="C23" s="61" t="s">
        <v>22</v>
      </c>
      <c r="D23" s="55">
        <f t="shared" si="0"/>
        <v>0</v>
      </c>
      <c r="E23" s="55"/>
      <c r="F23" s="49" t="s">
        <v>22</v>
      </c>
      <c r="G23" s="49" t="s">
        <v>22</v>
      </c>
      <c r="H23" s="49" t="s">
        <v>22</v>
      </c>
      <c r="I23" s="49" t="s">
        <v>22</v>
      </c>
    </row>
    <row r="24" spans="1:9" s="6" customFormat="1" ht="30" customHeight="1">
      <c r="A24" s="59" t="s">
        <v>98</v>
      </c>
      <c r="B24" s="60"/>
      <c r="C24" s="61" t="s">
        <v>22</v>
      </c>
      <c r="D24" s="54">
        <f t="shared" si="0"/>
        <v>520000</v>
      </c>
      <c r="E24" s="54">
        <f>SUM(E26:E27)</f>
        <v>520000</v>
      </c>
      <c r="F24" s="49" t="s">
        <v>22</v>
      </c>
      <c r="G24" s="49" t="s">
        <v>22</v>
      </c>
      <c r="H24" s="49" t="s">
        <v>22</v>
      </c>
      <c r="I24" s="49" t="s">
        <v>22</v>
      </c>
    </row>
    <row r="25" spans="1:9" s="6" customFormat="1" ht="15">
      <c r="A25" s="59" t="s">
        <v>7</v>
      </c>
      <c r="B25" s="60"/>
      <c r="C25" s="61"/>
      <c r="D25" s="55">
        <f t="shared" si="0"/>
        <v>0</v>
      </c>
      <c r="E25" s="55"/>
      <c r="F25" s="49" t="s">
        <v>22</v>
      </c>
      <c r="G25" s="49" t="s">
        <v>22</v>
      </c>
      <c r="H25" s="49" t="s">
        <v>22</v>
      </c>
      <c r="I25" s="49" t="s">
        <v>22</v>
      </c>
    </row>
    <row r="26" spans="1:9" s="6" customFormat="1" ht="15" customHeight="1">
      <c r="A26" s="59" t="s">
        <v>144</v>
      </c>
      <c r="B26" s="80" t="s">
        <v>183</v>
      </c>
      <c r="C26" s="61"/>
      <c r="D26" s="55">
        <f t="shared" si="0"/>
        <v>520000</v>
      </c>
      <c r="E26" s="55">
        <v>520000</v>
      </c>
      <c r="F26" s="49" t="s">
        <v>22</v>
      </c>
      <c r="G26" s="49" t="s">
        <v>22</v>
      </c>
      <c r="H26" s="49" t="s">
        <v>22</v>
      </c>
      <c r="I26" s="49" t="s">
        <v>22</v>
      </c>
    </row>
    <row r="27" spans="1:9" s="6" customFormat="1" ht="15">
      <c r="A27" s="59" t="s">
        <v>145</v>
      </c>
      <c r="B27" s="63"/>
      <c r="C27" s="61"/>
      <c r="D27" s="55">
        <f t="shared" si="0"/>
        <v>0</v>
      </c>
      <c r="E27" s="55"/>
      <c r="F27" s="49" t="s">
        <v>22</v>
      </c>
      <c r="G27" s="49" t="s">
        <v>22</v>
      </c>
      <c r="H27" s="49" t="s">
        <v>22</v>
      </c>
      <c r="I27" s="49" t="s">
        <v>22</v>
      </c>
    </row>
    <row r="28" spans="1:9" s="6" customFormat="1" ht="30" customHeight="1">
      <c r="A28" s="59" t="s">
        <v>99</v>
      </c>
      <c r="B28" s="60"/>
      <c r="C28" s="61" t="s">
        <v>22</v>
      </c>
      <c r="D28" s="55">
        <f t="shared" si="0"/>
        <v>0</v>
      </c>
      <c r="E28" s="55"/>
      <c r="F28" s="49" t="s">
        <v>22</v>
      </c>
      <c r="G28" s="49" t="s">
        <v>22</v>
      </c>
      <c r="H28" s="49" t="s">
        <v>22</v>
      </c>
      <c r="I28" s="49" t="s">
        <v>22</v>
      </c>
    </row>
    <row r="29" spans="1:9" s="6" customFormat="1" ht="30" customHeight="1">
      <c r="A29" s="59" t="s">
        <v>59</v>
      </c>
      <c r="B29" s="60"/>
      <c r="C29" s="61" t="s">
        <v>22</v>
      </c>
      <c r="D29" s="55">
        <f t="shared" si="0"/>
        <v>0</v>
      </c>
      <c r="E29" s="57"/>
      <c r="F29" s="49" t="s">
        <v>22</v>
      </c>
      <c r="G29" s="49" t="s">
        <v>22</v>
      </c>
      <c r="H29" s="49" t="s">
        <v>22</v>
      </c>
      <c r="I29" s="49" t="s">
        <v>22</v>
      </c>
    </row>
    <row r="30" spans="1:9" s="42" customFormat="1" ht="15" customHeight="1">
      <c r="A30" s="73" t="s">
        <v>24</v>
      </c>
      <c r="B30" s="74"/>
      <c r="C30" s="75">
        <v>900</v>
      </c>
      <c r="D30" s="76">
        <f aca="true" t="shared" si="1" ref="D30:I30">D32+D43+D75+D78+D82+D83+D85+D87+D101+D84+D86</f>
        <v>14996010.370000001</v>
      </c>
      <c r="E30" s="76">
        <f t="shared" si="1"/>
        <v>14996010.370000001</v>
      </c>
      <c r="F30" s="76">
        <f t="shared" si="1"/>
        <v>0</v>
      </c>
      <c r="G30" s="76">
        <f t="shared" si="1"/>
        <v>13666868</v>
      </c>
      <c r="H30" s="76">
        <f t="shared" si="1"/>
        <v>0</v>
      </c>
      <c r="I30" s="76">
        <f t="shared" si="1"/>
        <v>1329142.37</v>
      </c>
    </row>
    <row r="31" spans="1:9" s="6" customFormat="1" ht="16.5" customHeight="1">
      <c r="A31" s="59" t="s">
        <v>7</v>
      </c>
      <c r="B31" s="60"/>
      <c r="C31" s="61"/>
      <c r="D31" s="55"/>
      <c r="E31" s="55"/>
      <c r="F31" s="55"/>
      <c r="G31" s="64"/>
      <c r="H31" s="64"/>
      <c r="I31" s="64"/>
    </row>
    <row r="32" spans="1:9" s="6" customFormat="1" ht="30" customHeight="1">
      <c r="A32" s="59" t="s">
        <v>31</v>
      </c>
      <c r="B32" s="60"/>
      <c r="C32" s="61">
        <v>210</v>
      </c>
      <c r="D32" s="54">
        <f aca="true" t="shared" si="2" ref="D32:I32">SUM(D34:D42)</f>
        <v>12212076.3</v>
      </c>
      <c r="E32" s="54">
        <f t="shared" si="2"/>
        <v>12212076.3</v>
      </c>
      <c r="F32" s="54">
        <f t="shared" si="2"/>
        <v>0</v>
      </c>
      <c r="G32" s="54">
        <f t="shared" si="2"/>
        <v>11639876.3</v>
      </c>
      <c r="H32" s="54">
        <f t="shared" si="2"/>
        <v>0</v>
      </c>
      <c r="I32" s="54">
        <f t="shared" si="2"/>
        <v>572200</v>
      </c>
    </row>
    <row r="33" spans="1:9" s="6" customFormat="1" ht="15" customHeight="1">
      <c r="A33" s="59" t="s">
        <v>1</v>
      </c>
      <c r="B33" s="60"/>
      <c r="C33" s="61"/>
      <c r="D33" s="55"/>
      <c r="E33" s="55"/>
      <c r="F33" s="55"/>
      <c r="G33" s="55"/>
      <c r="H33" s="55"/>
      <c r="I33" s="55"/>
    </row>
    <row r="34" spans="1:9" s="6" customFormat="1" ht="15" customHeight="1">
      <c r="A34" s="145" t="s">
        <v>32</v>
      </c>
      <c r="B34" s="60" t="s">
        <v>184</v>
      </c>
      <c r="C34" s="61">
        <v>211</v>
      </c>
      <c r="D34" s="55">
        <f>E34</f>
        <v>8914952</v>
      </c>
      <c r="E34" s="55">
        <f>SUM(F34:I34)</f>
        <v>8914952</v>
      </c>
      <c r="F34" s="55"/>
      <c r="G34" s="56">
        <v>8914952</v>
      </c>
      <c r="H34" s="55"/>
      <c r="I34" s="55"/>
    </row>
    <row r="35" spans="1:9" s="6" customFormat="1" ht="15" customHeight="1">
      <c r="A35" s="146"/>
      <c r="B35" s="60" t="s">
        <v>185</v>
      </c>
      <c r="C35" s="61">
        <v>211</v>
      </c>
      <c r="D35" s="55">
        <f aca="true" t="shared" si="3" ref="D35:D42">E35</f>
        <v>439478</v>
      </c>
      <c r="E35" s="55">
        <f aca="true" t="shared" si="4" ref="E35:E42">SUM(F35:I35)</f>
        <v>439478</v>
      </c>
      <c r="F35" s="55"/>
      <c r="G35" s="56"/>
      <c r="H35" s="55"/>
      <c r="I35" s="55">
        <v>439478</v>
      </c>
    </row>
    <row r="36" spans="1:9" s="6" customFormat="1" ht="15" customHeight="1">
      <c r="A36" s="147"/>
      <c r="B36" s="60"/>
      <c r="C36" s="61">
        <v>211</v>
      </c>
      <c r="D36" s="55">
        <f t="shared" si="3"/>
        <v>0</v>
      </c>
      <c r="E36" s="55">
        <f t="shared" si="4"/>
        <v>0</v>
      </c>
      <c r="F36" s="55"/>
      <c r="G36" s="56"/>
      <c r="H36" s="55"/>
      <c r="I36" s="55"/>
    </row>
    <row r="37" spans="1:9" s="6" customFormat="1" ht="15" customHeight="1">
      <c r="A37" s="145" t="s">
        <v>33</v>
      </c>
      <c r="B37" s="60" t="s">
        <v>186</v>
      </c>
      <c r="C37" s="61">
        <v>212</v>
      </c>
      <c r="D37" s="55">
        <f t="shared" si="3"/>
        <v>133968</v>
      </c>
      <c r="E37" s="55">
        <f t="shared" si="4"/>
        <v>133968</v>
      </c>
      <c r="F37" s="55"/>
      <c r="G37" s="56">
        <v>133968</v>
      </c>
      <c r="H37" s="55"/>
      <c r="I37" s="55"/>
    </row>
    <row r="38" spans="1:9" s="6" customFormat="1" ht="15" customHeight="1">
      <c r="A38" s="146"/>
      <c r="B38" s="60" t="s">
        <v>187</v>
      </c>
      <c r="C38" s="61">
        <v>212</v>
      </c>
      <c r="D38" s="55">
        <f t="shared" si="3"/>
        <v>0</v>
      </c>
      <c r="E38" s="55">
        <f t="shared" si="4"/>
        <v>0</v>
      </c>
      <c r="F38" s="55"/>
      <c r="G38" s="55"/>
      <c r="H38" s="55"/>
      <c r="I38" s="55"/>
    </row>
    <row r="39" spans="1:9" s="6" customFormat="1" ht="15" customHeight="1">
      <c r="A39" s="147"/>
      <c r="B39" s="60"/>
      <c r="C39" s="61">
        <v>212</v>
      </c>
      <c r="D39" s="55">
        <f t="shared" si="3"/>
        <v>0</v>
      </c>
      <c r="E39" s="55">
        <f t="shared" si="4"/>
        <v>0</v>
      </c>
      <c r="F39" s="55"/>
      <c r="G39" s="55"/>
      <c r="H39" s="55"/>
      <c r="I39" s="55"/>
    </row>
    <row r="40" spans="1:9" s="6" customFormat="1" ht="17.25" customHeight="1">
      <c r="A40" s="145" t="s">
        <v>133</v>
      </c>
      <c r="B40" s="60" t="s">
        <v>188</v>
      </c>
      <c r="C40" s="61">
        <v>213</v>
      </c>
      <c r="D40" s="55">
        <f t="shared" si="3"/>
        <v>2590956.3</v>
      </c>
      <c r="E40" s="55">
        <f t="shared" si="4"/>
        <v>2590956.3</v>
      </c>
      <c r="F40" s="55"/>
      <c r="G40" s="55">
        <f>2692317-101360.7</f>
        <v>2590956.3</v>
      </c>
      <c r="H40" s="55"/>
      <c r="I40" s="55"/>
    </row>
    <row r="41" spans="1:9" s="6" customFormat="1" ht="18.75" customHeight="1">
      <c r="A41" s="146"/>
      <c r="B41" s="60" t="s">
        <v>189</v>
      </c>
      <c r="C41" s="61">
        <v>213</v>
      </c>
      <c r="D41" s="55">
        <f t="shared" si="3"/>
        <v>132722</v>
      </c>
      <c r="E41" s="55">
        <f t="shared" si="4"/>
        <v>132722</v>
      </c>
      <c r="F41" s="55"/>
      <c r="G41" s="55"/>
      <c r="H41" s="55"/>
      <c r="I41" s="55">
        <v>132722</v>
      </c>
    </row>
    <row r="42" spans="1:9" s="6" customFormat="1" ht="18.75" customHeight="1">
      <c r="A42" s="147"/>
      <c r="B42" s="60"/>
      <c r="C42" s="61">
        <v>213</v>
      </c>
      <c r="D42" s="55">
        <f t="shared" si="3"/>
        <v>0</v>
      </c>
      <c r="E42" s="55">
        <f t="shared" si="4"/>
        <v>0</v>
      </c>
      <c r="F42" s="55"/>
      <c r="G42" s="55"/>
      <c r="H42" s="55"/>
      <c r="I42" s="55"/>
    </row>
    <row r="43" spans="1:9" s="6" customFormat="1" ht="15" customHeight="1">
      <c r="A43" s="59" t="s">
        <v>42</v>
      </c>
      <c r="B43" s="60"/>
      <c r="C43" s="62">
        <v>220</v>
      </c>
      <c r="D43" s="54">
        <f aca="true" t="shared" si="5" ref="D43:I43">SUM(D45:D74)</f>
        <v>2373194.07</v>
      </c>
      <c r="E43" s="54">
        <f t="shared" si="5"/>
        <v>2373194.07</v>
      </c>
      <c r="F43" s="54">
        <f t="shared" si="5"/>
        <v>0</v>
      </c>
      <c r="G43" s="54">
        <f t="shared" si="5"/>
        <v>1954539.7</v>
      </c>
      <c r="H43" s="54">
        <f t="shared" si="5"/>
        <v>0</v>
      </c>
      <c r="I43" s="54">
        <f t="shared" si="5"/>
        <v>418654.37</v>
      </c>
    </row>
    <row r="44" spans="1:9" s="6" customFormat="1" ht="15" customHeight="1">
      <c r="A44" s="59" t="s">
        <v>1</v>
      </c>
      <c r="B44" s="60"/>
      <c r="C44" s="61"/>
      <c r="D44" s="55"/>
      <c r="E44" s="55"/>
      <c r="F44" s="55"/>
      <c r="G44" s="55"/>
      <c r="H44" s="55"/>
      <c r="I44" s="55"/>
    </row>
    <row r="45" spans="1:9" s="6" customFormat="1" ht="15" customHeight="1">
      <c r="A45" s="145" t="s">
        <v>34</v>
      </c>
      <c r="B45" s="60" t="s">
        <v>190</v>
      </c>
      <c r="C45" s="61">
        <v>221</v>
      </c>
      <c r="D45" s="55">
        <f aca="true" t="shared" si="6" ref="D45:D75">E45</f>
        <v>26000</v>
      </c>
      <c r="E45" s="55">
        <f aca="true" t="shared" si="7" ref="E45:E73">SUM(F45:I45)</f>
        <v>26000</v>
      </c>
      <c r="F45" s="55"/>
      <c r="G45" s="55">
        <v>26000</v>
      </c>
      <c r="H45" s="55"/>
      <c r="I45" s="55"/>
    </row>
    <row r="46" spans="1:9" s="6" customFormat="1" ht="15" customHeight="1">
      <c r="A46" s="146"/>
      <c r="B46" s="60" t="s">
        <v>191</v>
      </c>
      <c r="C46" s="61">
        <v>221</v>
      </c>
      <c r="D46" s="55">
        <f t="shared" si="6"/>
        <v>1600</v>
      </c>
      <c r="E46" s="55">
        <f t="shared" si="7"/>
        <v>1600</v>
      </c>
      <c r="F46" s="55"/>
      <c r="G46" s="55"/>
      <c r="H46" s="55"/>
      <c r="I46" s="55">
        <v>1600</v>
      </c>
    </row>
    <row r="47" spans="1:9" s="6" customFormat="1" ht="15" customHeight="1">
      <c r="A47" s="146"/>
      <c r="B47" s="60"/>
      <c r="C47" s="61">
        <v>221</v>
      </c>
      <c r="D47" s="55">
        <f t="shared" si="6"/>
        <v>0</v>
      </c>
      <c r="E47" s="55">
        <f t="shared" si="7"/>
        <v>0</v>
      </c>
      <c r="F47" s="55"/>
      <c r="G47" s="55"/>
      <c r="H47" s="55"/>
      <c r="I47" s="55"/>
    </row>
    <row r="48" spans="1:9" s="6" customFormat="1" ht="15" customHeight="1">
      <c r="A48" s="146"/>
      <c r="B48" s="60"/>
      <c r="C48" s="61" t="s">
        <v>157</v>
      </c>
      <c r="D48" s="55">
        <f>E48</f>
        <v>0</v>
      </c>
      <c r="E48" s="55">
        <f>SUM(F48:I48)</f>
        <v>0</v>
      </c>
      <c r="F48" s="55"/>
      <c r="G48" s="55"/>
      <c r="H48" s="55"/>
      <c r="I48" s="55"/>
    </row>
    <row r="49" spans="1:9" s="6" customFormat="1" ht="15" customHeight="1">
      <c r="A49" s="147"/>
      <c r="B49" s="60"/>
      <c r="C49" s="61" t="s">
        <v>157</v>
      </c>
      <c r="D49" s="55">
        <f>E49</f>
        <v>0</v>
      </c>
      <c r="E49" s="55">
        <f>SUM(F49:I49)</f>
        <v>0</v>
      </c>
      <c r="F49" s="55"/>
      <c r="G49" s="55"/>
      <c r="H49" s="55"/>
      <c r="I49" s="55"/>
    </row>
    <row r="50" spans="1:9" s="6" customFormat="1" ht="15" customHeight="1">
      <c r="A50" s="145" t="s">
        <v>35</v>
      </c>
      <c r="B50" s="60" t="s">
        <v>192</v>
      </c>
      <c r="C50" s="61">
        <v>222</v>
      </c>
      <c r="D50" s="55">
        <f t="shared" si="6"/>
        <v>19000</v>
      </c>
      <c r="E50" s="55">
        <f t="shared" si="7"/>
        <v>19000</v>
      </c>
      <c r="F50" s="55"/>
      <c r="G50" s="55">
        <v>19000</v>
      </c>
      <c r="H50" s="55"/>
      <c r="I50" s="55"/>
    </row>
    <row r="51" spans="1:9" s="6" customFormat="1" ht="15" customHeight="1">
      <c r="A51" s="146"/>
      <c r="B51" s="60" t="s">
        <v>193</v>
      </c>
      <c r="C51" s="61">
        <v>222</v>
      </c>
      <c r="D51" s="55">
        <f t="shared" si="6"/>
        <v>0</v>
      </c>
      <c r="E51" s="55">
        <f t="shared" si="7"/>
        <v>0</v>
      </c>
      <c r="F51" s="55"/>
      <c r="G51" s="55"/>
      <c r="H51" s="55"/>
      <c r="I51" s="55"/>
    </row>
    <row r="52" spans="1:9" s="6" customFormat="1" ht="15" customHeight="1">
      <c r="A52" s="146"/>
      <c r="B52" s="60"/>
      <c r="C52" s="61">
        <v>222</v>
      </c>
      <c r="D52" s="55">
        <f t="shared" si="6"/>
        <v>0</v>
      </c>
      <c r="E52" s="55">
        <f t="shared" si="7"/>
        <v>0</v>
      </c>
      <c r="F52" s="55"/>
      <c r="G52" s="55"/>
      <c r="H52" s="55"/>
      <c r="I52" s="55"/>
    </row>
    <row r="53" spans="1:9" s="6" customFormat="1" ht="15" customHeight="1">
      <c r="A53" s="146"/>
      <c r="B53" s="60"/>
      <c r="C53" s="61" t="s">
        <v>158</v>
      </c>
      <c r="D53" s="55">
        <f>E53</f>
        <v>0</v>
      </c>
      <c r="E53" s="55">
        <f>SUM(F53:I53)</f>
        <v>0</v>
      </c>
      <c r="F53" s="55"/>
      <c r="G53" s="55"/>
      <c r="H53" s="55"/>
      <c r="I53" s="55"/>
    </row>
    <row r="54" spans="1:9" s="6" customFormat="1" ht="15" customHeight="1">
      <c r="A54" s="147"/>
      <c r="B54" s="60"/>
      <c r="C54" s="61" t="s">
        <v>158</v>
      </c>
      <c r="D54" s="55">
        <f>E54</f>
        <v>0</v>
      </c>
      <c r="E54" s="55">
        <f>SUM(F54:I54)</f>
        <v>0</v>
      </c>
      <c r="F54" s="55"/>
      <c r="G54" s="55"/>
      <c r="H54" s="55"/>
      <c r="I54" s="55"/>
    </row>
    <row r="55" spans="1:9" s="6" customFormat="1" ht="15" customHeight="1">
      <c r="A55" s="145" t="s">
        <v>36</v>
      </c>
      <c r="B55" s="60" t="s">
        <v>194</v>
      </c>
      <c r="C55" s="61">
        <v>223</v>
      </c>
      <c r="D55" s="55">
        <f t="shared" si="6"/>
        <v>201429</v>
      </c>
      <c r="E55" s="55">
        <f t="shared" si="7"/>
        <v>201429</v>
      </c>
      <c r="F55" s="55"/>
      <c r="G55" s="55">
        <v>201429</v>
      </c>
      <c r="H55" s="55"/>
      <c r="I55" s="55"/>
    </row>
    <row r="56" spans="1:9" s="6" customFormat="1" ht="15" customHeight="1">
      <c r="A56" s="146"/>
      <c r="B56" s="60"/>
      <c r="C56" s="61">
        <v>223</v>
      </c>
      <c r="D56" s="55">
        <f t="shared" si="6"/>
        <v>0</v>
      </c>
      <c r="E56" s="55">
        <f t="shared" si="7"/>
        <v>0</v>
      </c>
      <c r="F56" s="55"/>
      <c r="G56" s="55"/>
      <c r="H56" s="55"/>
      <c r="I56" s="55"/>
    </row>
    <row r="57" spans="1:9" s="6" customFormat="1" ht="15" customHeight="1">
      <c r="A57" s="146"/>
      <c r="B57" s="60"/>
      <c r="C57" s="61">
        <v>223</v>
      </c>
      <c r="D57" s="55">
        <f t="shared" si="6"/>
        <v>0</v>
      </c>
      <c r="E57" s="55">
        <f t="shared" si="7"/>
        <v>0</v>
      </c>
      <c r="F57" s="55"/>
      <c r="G57" s="55"/>
      <c r="H57" s="55"/>
      <c r="I57" s="55"/>
    </row>
    <row r="58" spans="1:9" s="6" customFormat="1" ht="15" customHeight="1">
      <c r="A58" s="146"/>
      <c r="B58" s="60"/>
      <c r="C58" s="61" t="s">
        <v>159</v>
      </c>
      <c r="D58" s="55">
        <f>E58</f>
        <v>0</v>
      </c>
      <c r="E58" s="55">
        <f>SUM(F58:I58)</f>
        <v>0</v>
      </c>
      <c r="F58" s="55"/>
      <c r="G58" s="55"/>
      <c r="H58" s="55"/>
      <c r="I58" s="55"/>
    </row>
    <row r="59" spans="1:9" s="6" customFormat="1" ht="15" customHeight="1">
      <c r="A59" s="147"/>
      <c r="B59" s="60"/>
      <c r="C59" s="61" t="s">
        <v>159</v>
      </c>
      <c r="D59" s="55">
        <f>E59</f>
        <v>0</v>
      </c>
      <c r="E59" s="55">
        <f>SUM(F59:I59)</f>
        <v>0</v>
      </c>
      <c r="F59" s="55"/>
      <c r="G59" s="55"/>
      <c r="H59" s="55"/>
      <c r="I59" s="55"/>
    </row>
    <row r="60" spans="1:9" s="6" customFormat="1" ht="18.75" customHeight="1">
      <c r="A60" s="145" t="s">
        <v>37</v>
      </c>
      <c r="B60" s="60"/>
      <c r="C60" s="61">
        <v>224</v>
      </c>
      <c r="D60" s="55">
        <f t="shared" si="6"/>
        <v>0</v>
      </c>
      <c r="E60" s="55">
        <f t="shared" si="7"/>
        <v>0</v>
      </c>
      <c r="F60" s="55"/>
      <c r="G60" s="55"/>
      <c r="H60" s="55"/>
      <c r="I60" s="55"/>
    </row>
    <row r="61" spans="1:9" s="6" customFormat="1" ht="14.25" customHeight="1">
      <c r="A61" s="146"/>
      <c r="B61" s="60"/>
      <c r="C61" s="61">
        <v>224</v>
      </c>
      <c r="D61" s="55">
        <f>E61</f>
        <v>0</v>
      </c>
      <c r="E61" s="55">
        <f>SUM(F61:I61)</f>
        <v>0</v>
      </c>
      <c r="F61" s="55"/>
      <c r="G61" s="55"/>
      <c r="H61" s="55"/>
      <c r="I61" s="55"/>
    </row>
    <row r="62" spans="1:9" s="6" customFormat="1" ht="12" customHeight="1">
      <c r="A62" s="146"/>
      <c r="B62" s="60"/>
      <c r="C62" s="61">
        <v>224</v>
      </c>
      <c r="D62" s="55">
        <f>E62</f>
        <v>0</v>
      </c>
      <c r="E62" s="55">
        <f>SUM(F62:I62)</f>
        <v>0</v>
      </c>
      <c r="F62" s="55"/>
      <c r="G62" s="55"/>
      <c r="H62" s="55"/>
      <c r="I62" s="55"/>
    </row>
    <row r="63" spans="1:9" s="6" customFormat="1" ht="12" customHeight="1">
      <c r="A63" s="146"/>
      <c r="B63" s="60"/>
      <c r="C63" s="61">
        <v>224</v>
      </c>
      <c r="D63" s="55">
        <f>E63</f>
        <v>0</v>
      </c>
      <c r="E63" s="55">
        <f>SUM(F63:I63)</f>
        <v>0</v>
      </c>
      <c r="F63" s="55"/>
      <c r="G63" s="55"/>
      <c r="H63" s="55"/>
      <c r="I63" s="55"/>
    </row>
    <row r="64" spans="1:9" s="6" customFormat="1" ht="18.75" customHeight="1">
      <c r="A64" s="147"/>
      <c r="B64" s="60"/>
      <c r="C64" s="61">
        <v>224</v>
      </c>
      <c r="D64" s="55">
        <f>E64</f>
        <v>0</v>
      </c>
      <c r="E64" s="55">
        <f>SUM(F64:I64)</f>
        <v>0</v>
      </c>
      <c r="F64" s="55"/>
      <c r="G64" s="55"/>
      <c r="H64" s="55"/>
      <c r="I64" s="55"/>
    </row>
    <row r="65" spans="1:9" s="6" customFormat="1" ht="18" customHeight="1">
      <c r="A65" s="145" t="s">
        <v>38</v>
      </c>
      <c r="B65" s="60" t="s">
        <v>195</v>
      </c>
      <c r="C65" s="61">
        <v>225</v>
      </c>
      <c r="D65" s="55">
        <f t="shared" si="6"/>
        <v>251430</v>
      </c>
      <c r="E65" s="55">
        <f t="shared" si="7"/>
        <v>251430</v>
      </c>
      <c r="F65" s="55"/>
      <c r="G65" s="55">
        <v>251430</v>
      </c>
      <c r="H65" s="55"/>
      <c r="I65" s="55"/>
    </row>
    <row r="66" spans="1:9" s="6" customFormat="1" ht="18" customHeight="1">
      <c r="A66" s="146"/>
      <c r="B66" s="60" t="s">
        <v>196</v>
      </c>
      <c r="C66" s="61">
        <v>225</v>
      </c>
      <c r="D66" s="55">
        <f t="shared" si="6"/>
        <v>6000</v>
      </c>
      <c r="E66" s="55">
        <f t="shared" si="7"/>
        <v>6000</v>
      </c>
      <c r="F66" s="55"/>
      <c r="G66" s="55"/>
      <c r="H66" s="55"/>
      <c r="I66" s="55">
        <v>6000</v>
      </c>
    </row>
    <row r="67" spans="1:9" s="6" customFormat="1" ht="18" customHeight="1">
      <c r="A67" s="146"/>
      <c r="B67" s="60" t="s">
        <v>197</v>
      </c>
      <c r="C67" s="61">
        <v>225</v>
      </c>
      <c r="D67" s="55">
        <f>E67</f>
        <v>409142.37</v>
      </c>
      <c r="E67" s="55">
        <f>SUM(F67:I67)</f>
        <v>409142.37</v>
      </c>
      <c r="F67" s="55"/>
      <c r="G67" s="55"/>
      <c r="H67" s="55"/>
      <c r="I67" s="55">
        <f>200000+209142.37</f>
        <v>409142.37</v>
      </c>
    </row>
    <row r="68" spans="1:9" s="6" customFormat="1" ht="18" customHeight="1">
      <c r="A68" s="146"/>
      <c r="B68" s="60"/>
      <c r="C68" s="61">
        <v>225</v>
      </c>
      <c r="D68" s="55">
        <f t="shared" si="6"/>
        <v>0</v>
      </c>
      <c r="E68" s="55">
        <f t="shared" si="7"/>
        <v>0</v>
      </c>
      <c r="F68" s="55"/>
      <c r="G68" s="55"/>
      <c r="H68" s="55"/>
      <c r="I68" s="55"/>
    </row>
    <row r="69" spans="1:9" s="6" customFormat="1" ht="18" customHeight="1">
      <c r="A69" s="147"/>
      <c r="B69" s="60"/>
      <c r="C69" s="61">
        <v>225</v>
      </c>
      <c r="D69" s="55">
        <f>E69</f>
        <v>0</v>
      </c>
      <c r="E69" s="55">
        <f>SUM(F69:I69)</f>
        <v>0</v>
      </c>
      <c r="F69" s="55"/>
      <c r="G69" s="55"/>
      <c r="H69" s="55"/>
      <c r="I69" s="55"/>
    </row>
    <row r="70" spans="1:9" s="6" customFormat="1" ht="15" customHeight="1">
      <c r="A70" s="145" t="s">
        <v>39</v>
      </c>
      <c r="B70" s="60" t="s">
        <v>198</v>
      </c>
      <c r="C70" s="61">
        <v>226</v>
      </c>
      <c r="D70" s="55">
        <f t="shared" si="6"/>
        <v>1456680.7</v>
      </c>
      <c r="E70" s="55">
        <f t="shared" si="7"/>
        <v>1456680.7</v>
      </c>
      <c r="F70" s="55"/>
      <c r="G70" s="55">
        <f>1444456+12224.7</f>
        <v>1456680.7</v>
      </c>
      <c r="H70" s="55"/>
      <c r="I70" s="55"/>
    </row>
    <row r="71" spans="1:9" s="6" customFormat="1" ht="15" customHeight="1">
      <c r="A71" s="146"/>
      <c r="B71" s="60" t="s">
        <v>199</v>
      </c>
      <c r="C71" s="61">
        <v>226</v>
      </c>
      <c r="D71" s="55">
        <f t="shared" si="6"/>
        <v>1912</v>
      </c>
      <c r="E71" s="55">
        <f t="shared" si="7"/>
        <v>1912</v>
      </c>
      <c r="F71" s="55"/>
      <c r="G71" s="55"/>
      <c r="H71" s="55"/>
      <c r="I71" s="55">
        <v>1912</v>
      </c>
    </row>
    <row r="72" spans="1:9" s="6" customFormat="1" ht="15" customHeight="1">
      <c r="A72" s="146"/>
      <c r="B72" s="60" t="s">
        <v>200</v>
      </c>
      <c r="C72" s="61">
        <v>226</v>
      </c>
      <c r="D72" s="55">
        <f>E72</f>
        <v>0</v>
      </c>
      <c r="E72" s="55">
        <f>SUM(F72:I72)</f>
        <v>0</v>
      </c>
      <c r="F72" s="55"/>
      <c r="G72" s="55"/>
      <c r="H72" s="55"/>
      <c r="I72" s="55"/>
    </row>
    <row r="73" spans="1:9" s="6" customFormat="1" ht="15" customHeight="1">
      <c r="A73" s="146"/>
      <c r="B73" s="60"/>
      <c r="C73" s="61">
        <v>226</v>
      </c>
      <c r="D73" s="55">
        <f t="shared" si="6"/>
        <v>0</v>
      </c>
      <c r="E73" s="55">
        <f t="shared" si="7"/>
        <v>0</v>
      </c>
      <c r="F73" s="55"/>
      <c r="G73" s="55"/>
      <c r="H73" s="55"/>
      <c r="I73" s="55"/>
    </row>
    <row r="74" spans="1:9" s="6" customFormat="1" ht="15" customHeight="1">
      <c r="A74" s="147"/>
      <c r="B74" s="60"/>
      <c r="C74" s="61">
        <v>226</v>
      </c>
      <c r="D74" s="55">
        <f>E74</f>
        <v>0</v>
      </c>
      <c r="E74" s="55">
        <f>SUM(F74:I74)</f>
        <v>0</v>
      </c>
      <c r="F74" s="55"/>
      <c r="G74" s="55"/>
      <c r="H74" s="55"/>
      <c r="I74" s="55"/>
    </row>
    <row r="75" spans="1:9" s="6" customFormat="1" ht="30" customHeight="1">
      <c r="A75" s="59" t="s">
        <v>43</v>
      </c>
      <c r="B75" s="60"/>
      <c r="C75" s="61">
        <v>240</v>
      </c>
      <c r="D75" s="54">
        <f t="shared" si="6"/>
        <v>0</v>
      </c>
      <c r="E75" s="54">
        <f>SUM(F75:I75)</f>
        <v>0</v>
      </c>
      <c r="F75" s="54">
        <f>SUM(F77)</f>
        <v>0</v>
      </c>
      <c r="G75" s="54">
        <f>SUM(G77)</f>
        <v>0</v>
      </c>
      <c r="H75" s="54">
        <f>SUM(H77)</f>
        <v>0</v>
      </c>
      <c r="I75" s="54">
        <f>SUM(I77)</f>
        <v>0</v>
      </c>
    </row>
    <row r="76" spans="1:9" s="6" customFormat="1" ht="15" customHeight="1">
      <c r="A76" s="59" t="s">
        <v>1</v>
      </c>
      <c r="B76" s="60"/>
      <c r="C76" s="61"/>
      <c r="D76" s="55"/>
      <c r="E76" s="55"/>
      <c r="F76" s="55"/>
      <c r="G76" s="55"/>
      <c r="H76" s="55"/>
      <c r="I76" s="55"/>
    </row>
    <row r="77" spans="1:9" s="6" customFormat="1" ht="45" customHeight="1">
      <c r="A77" s="59" t="s">
        <v>63</v>
      </c>
      <c r="B77" s="60"/>
      <c r="C77" s="61">
        <v>241</v>
      </c>
      <c r="D77" s="55">
        <f aca="true" t="shared" si="8" ref="D77:D85">E77</f>
        <v>0</v>
      </c>
      <c r="E77" s="55">
        <f aca="true" t="shared" si="9" ref="E77:E85">SUM(F77:I77)</f>
        <v>0</v>
      </c>
      <c r="F77" s="55"/>
      <c r="G77" s="55"/>
      <c r="H77" s="55"/>
      <c r="I77" s="55"/>
    </row>
    <row r="78" spans="1:10" s="6" customFormat="1" ht="15">
      <c r="A78" s="59" t="s">
        <v>60</v>
      </c>
      <c r="B78" s="60"/>
      <c r="C78" s="61">
        <v>260</v>
      </c>
      <c r="D78" s="54">
        <f>SUM(D80:D81)</f>
        <v>0</v>
      </c>
      <c r="E78" s="54">
        <f t="shared" si="9"/>
        <v>0</v>
      </c>
      <c r="F78" s="54">
        <f>SUM(F80:F81)</f>
        <v>0</v>
      </c>
      <c r="G78" s="54">
        <f>SUM(G80:G81)</f>
        <v>0</v>
      </c>
      <c r="H78" s="54">
        <f>SUM(H80:H81)</f>
        <v>0</v>
      </c>
      <c r="I78" s="54">
        <f>SUM(I80:I81)</f>
        <v>0</v>
      </c>
      <c r="J78" s="50">
        <f>SUM(J80:J81)</f>
        <v>0</v>
      </c>
    </row>
    <row r="79" spans="1:9" s="6" customFormat="1" ht="15">
      <c r="A79" s="59" t="s">
        <v>1</v>
      </c>
      <c r="B79" s="60"/>
      <c r="C79" s="61"/>
      <c r="D79" s="55"/>
      <c r="E79" s="55"/>
      <c r="F79" s="55"/>
      <c r="G79" s="55"/>
      <c r="H79" s="55"/>
      <c r="I79" s="55"/>
    </row>
    <row r="80" spans="1:9" s="6" customFormat="1" ht="30" customHeight="1">
      <c r="A80" s="59" t="s">
        <v>61</v>
      </c>
      <c r="B80" s="60"/>
      <c r="C80" s="61">
        <v>262</v>
      </c>
      <c r="D80" s="55">
        <f t="shared" si="8"/>
        <v>0</v>
      </c>
      <c r="E80" s="55">
        <f t="shared" si="9"/>
        <v>0</v>
      </c>
      <c r="F80" s="55"/>
      <c r="G80" s="55"/>
      <c r="H80" s="55"/>
      <c r="I80" s="55"/>
    </row>
    <row r="81" spans="1:9" s="6" customFormat="1" ht="45" customHeight="1">
      <c r="A81" s="59" t="s">
        <v>100</v>
      </c>
      <c r="B81" s="60"/>
      <c r="C81" s="61">
        <v>263</v>
      </c>
      <c r="D81" s="55">
        <f t="shared" si="8"/>
        <v>0</v>
      </c>
      <c r="E81" s="55">
        <f t="shared" si="9"/>
        <v>0</v>
      </c>
      <c r="F81" s="55"/>
      <c r="G81" s="55"/>
      <c r="H81" s="55"/>
      <c r="I81" s="55"/>
    </row>
    <row r="82" spans="1:9" s="6" customFormat="1" ht="16.5" customHeight="1">
      <c r="A82" s="145" t="s">
        <v>62</v>
      </c>
      <c r="B82" s="60" t="s">
        <v>201</v>
      </c>
      <c r="C82" s="61">
        <v>290</v>
      </c>
      <c r="D82" s="55">
        <f t="shared" si="8"/>
        <v>11900</v>
      </c>
      <c r="E82" s="55">
        <f t="shared" si="9"/>
        <v>11900</v>
      </c>
      <c r="F82" s="55"/>
      <c r="G82" s="55">
        <v>11900</v>
      </c>
      <c r="H82" s="55"/>
      <c r="I82" s="55"/>
    </row>
    <row r="83" spans="1:9" s="6" customFormat="1" ht="16.5" customHeight="1">
      <c r="A83" s="146"/>
      <c r="B83" s="60" t="s">
        <v>202</v>
      </c>
      <c r="C83" s="61">
        <v>290</v>
      </c>
      <c r="D83" s="55">
        <f t="shared" si="8"/>
        <v>18288</v>
      </c>
      <c r="E83" s="55">
        <f t="shared" si="9"/>
        <v>18288</v>
      </c>
      <c r="F83" s="55"/>
      <c r="G83" s="55"/>
      <c r="H83" s="55"/>
      <c r="I83" s="55">
        <v>18288</v>
      </c>
    </row>
    <row r="84" spans="1:9" s="6" customFormat="1" ht="16.5" customHeight="1">
      <c r="A84" s="146"/>
      <c r="B84" s="60"/>
      <c r="C84" s="61">
        <v>290</v>
      </c>
      <c r="D84" s="55">
        <f>E84</f>
        <v>0</v>
      </c>
      <c r="E84" s="55">
        <f>SUM(F84:I84)</f>
        <v>0</v>
      </c>
      <c r="F84" s="55"/>
      <c r="G84" s="55"/>
      <c r="H84" s="55"/>
      <c r="I84" s="55"/>
    </row>
    <row r="85" spans="1:9" s="6" customFormat="1" ht="16.5" customHeight="1">
      <c r="A85" s="146"/>
      <c r="B85" s="60"/>
      <c r="C85" s="61">
        <v>290</v>
      </c>
      <c r="D85" s="55">
        <f t="shared" si="8"/>
        <v>0</v>
      </c>
      <c r="E85" s="55">
        <f t="shared" si="9"/>
        <v>0</v>
      </c>
      <c r="F85" s="55"/>
      <c r="G85" s="55"/>
      <c r="H85" s="55"/>
      <c r="I85" s="55"/>
    </row>
    <row r="86" spans="1:9" s="6" customFormat="1" ht="16.5" customHeight="1">
      <c r="A86" s="147"/>
      <c r="B86" s="60"/>
      <c r="C86" s="61">
        <v>290</v>
      </c>
      <c r="D86" s="55">
        <f>E86</f>
        <v>0</v>
      </c>
      <c r="E86" s="55">
        <f>SUM(F86:I86)</f>
        <v>0</v>
      </c>
      <c r="F86" s="55"/>
      <c r="G86" s="55"/>
      <c r="H86" s="55"/>
      <c r="I86" s="55"/>
    </row>
    <row r="87" spans="1:9" s="6" customFormat="1" ht="30" customHeight="1">
      <c r="A87" s="59" t="s">
        <v>25</v>
      </c>
      <c r="B87" s="60"/>
      <c r="C87" s="62">
        <v>300</v>
      </c>
      <c r="D87" s="54">
        <f aca="true" t="shared" si="10" ref="D87:I87">SUM(D89:D100)</f>
        <v>380552</v>
      </c>
      <c r="E87" s="54">
        <f t="shared" si="10"/>
        <v>380552</v>
      </c>
      <c r="F87" s="54">
        <f t="shared" si="10"/>
        <v>0</v>
      </c>
      <c r="G87" s="54">
        <f t="shared" si="10"/>
        <v>60552</v>
      </c>
      <c r="H87" s="54">
        <f t="shared" si="10"/>
        <v>0</v>
      </c>
      <c r="I87" s="54">
        <f t="shared" si="10"/>
        <v>320000</v>
      </c>
    </row>
    <row r="88" spans="1:9" s="6" customFormat="1" ht="15">
      <c r="A88" s="59" t="s">
        <v>1</v>
      </c>
      <c r="B88" s="60"/>
      <c r="C88" s="61"/>
      <c r="D88" s="55"/>
      <c r="E88" s="55"/>
      <c r="F88" s="55"/>
      <c r="G88" s="55"/>
      <c r="H88" s="55"/>
      <c r="I88" s="55"/>
    </row>
    <row r="89" spans="1:9" s="6" customFormat="1" ht="20.25" customHeight="1">
      <c r="A89" s="145" t="s">
        <v>40</v>
      </c>
      <c r="B89" s="60" t="s">
        <v>203</v>
      </c>
      <c r="C89" s="61">
        <v>310</v>
      </c>
      <c r="D89" s="55">
        <f aca="true" t="shared" si="11" ref="D89:D104">E89</f>
        <v>0</v>
      </c>
      <c r="E89" s="55">
        <f>SUM(F89:I89)</f>
        <v>0</v>
      </c>
      <c r="F89" s="55"/>
      <c r="G89" s="55"/>
      <c r="H89" s="55"/>
      <c r="I89" s="55"/>
    </row>
    <row r="90" spans="1:9" s="6" customFormat="1" ht="20.25" customHeight="1">
      <c r="A90" s="146"/>
      <c r="B90" s="60" t="s">
        <v>204</v>
      </c>
      <c r="C90" s="61">
        <v>310</v>
      </c>
      <c r="D90" s="55">
        <f t="shared" si="11"/>
        <v>0</v>
      </c>
      <c r="E90" s="55">
        <f aca="true" t="shared" si="12" ref="E90:E99">SUM(F90:I90)</f>
        <v>0</v>
      </c>
      <c r="F90" s="55"/>
      <c r="G90" s="55"/>
      <c r="H90" s="55"/>
      <c r="I90" s="55"/>
    </row>
    <row r="91" spans="1:9" s="6" customFormat="1" ht="20.25" customHeight="1">
      <c r="A91" s="146"/>
      <c r="B91" s="60" t="s">
        <v>205</v>
      </c>
      <c r="C91" s="61">
        <v>310</v>
      </c>
      <c r="D91" s="55">
        <f>E91</f>
        <v>262000</v>
      </c>
      <c r="E91" s="55">
        <f>SUM(F91:I91)</f>
        <v>262000</v>
      </c>
      <c r="F91" s="55"/>
      <c r="G91" s="55"/>
      <c r="H91" s="55"/>
      <c r="I91" s="55">
        <f>262000</f>
        <v>262000</v>
      </c>
    </row>
    <row r="92" spans="1:9" s="6" customFormat="1" ht="20.25" customHeight="1">
      <c r="A92" s="146"/>
      <c r="B92" s="60"/>
      <c r="C92" s="61">
        <v>310</v>
      </c>
      <c r="D92" s="55">
        <f t="shared" si="11"/>
        <v>0</v>
      </c>
      <c r="E92" s="55">
        <f t="shared" si="12"/>
        <v>0</v>
      </c>
      <c r="F92" s="55"/>
      <c r="G92" s="55"/>
      <c r="H92" s="55"/>
      <c r="I92" s="55"/>
    </row>
    <row r="93" spans="1:9" s="6" customFormat="1" ht="20.25" customHeight="1">
      <c r="A93" s="147"/>
      <c r="B93" s="60"/>
      <c r="C93" s="61">
        <v>310</v>
      </c>
      <c r="D93" s="55">
        <f>E93</f>
        <v>0</v>
      </c>
      <c r="E93" s="55">
        <f>SUM(F93:I93)</f>
        <v>0</v>
      </c>
      <c r="F93" s="55"/>
      <c r="G93" s="55"/>
      <c r="H93" s="55"/>
      <c r="I93" s="55"/>
    </row>
    <row r="94" spans="1:9" s="6" customFormat="1" ht="15" customHeight="1">
      <c r="A94" s="59" t="s">
        <v>101</v>
      </c>
      <c r="B94" s="60"/>
      <c r="C94" s="61">
        <v>320</v>
      </c>
      <c r="D94" s="55">
        <f t="shared" si="11"/>
        <v>0</v>
      </c>
      <c r="E94" s="55">
        <f t="shared" si="12"/>
        <v>0</v>
      </c>
      <c r="F94" s="55"/>
      <c r="G94" s="55"/>
      <c r="H94" s="55"/>
      <c r="I94" s="55"/>
    </row>
    <row r="95" spans="1:9" s="6" customFormat="1" ht="30" customHeight="1">
      <c r="A95" s="59" t="s">
        <v>102</v>
      </c>
      <c r="B95" s="60"/>
      <c r="C95" s="61">
        <v>330</v>
      </c>
      <c r="D95" s="55">
        <f t="shared" si="11"/>
        <v>0</v>
      </c>
      <c r="E95" s="55">
        <f t="shared" si="12"/>
        <v>0</v>
      </c>
      <c r="F95" s="55"/>
      <c r="G95" s="55"/>
      <c r="H95" s="55"/>
      <c r="I95" s="55"/>
    </row>
    <row r="96" spans="1:9" s="6" customFormat="1" ht="18.75" customHeight="1">
      <c r="A96" s="145" t="s">
        <v>41</v>
      </c>
      <c r="B96" s="60" t="s">
        <v>206</v>
      </c>
      <c r="C96" s="61">
        <v>340</v>
      </c>
      <c r="D96" s="55">
        <f t="shared" si="11"/>
        <v>60552</v>
      </c>
      <c r="E96" s="55">
        <f t="shared" si="12"/>
        <v>60552</v>
      </c>
      <c r="F96" s="55"/>
      <c r="G96" s="55">
        <v>60552</v>
      </c>
      <c r="H96" s="55"/>
      <c r="I96" s="55"/>
    </row>
    <row r="97" spans="1:9" s="6" customFormat="1" ht="18.75" customHeight="1">
      <c r="A97" s="146"/>
      <c r="B97" s="60" t="s">
        <v>207</v>
      </c>
      <c r="C97" s="61">
        <v>340</v>
      </c>
      <c r="D97" s="55">
        <f t="shared" si="11"/>
        <v>0</v>
      </c>
      <c r="E97" s="55">
        <f t="shared" si="12"/>
        <v>0</v>
      </c>
      <c r="F97" s="55"/>
      <c r="G97" s="55"/>
      <c r="H97" s="55"/>
      <c r="I97" s="55"/>
    </row>
    <row r="98" spans="1:9" s="6" customFormat="1" ht="18.75" customHeight="1">
      <c r="A98" s="146"/>
      <c r="B98" s="60" t="s">
        <v>208</v>
      </c>
      <c r="C98" s="61">
        <v>340</v>
      </c>
      <c r="D98" s="55">
        <f>E98</f>
        <v>58000</v>
      </c>
      <c r="E98" s="55">
        <f>SUM(F98:I98)</f>
        <v>58000</v>
      </c>
      <c r="F98" s="55"/>
      <c r="G98" s="55"/>
      <c r="H98" s="55"/>
      <c r="I98" s="55">
        <f>42000+2000+2000+12000</f>
        <v>58000</v>
      </c>
    </row>
    <row r="99" spans="1:9" s="6" customFormat="1" ht="18.75" customHeight="1">
      <c r="A99" s="146"/>
      <c r="B99" s="60"/>
      <c r="C99" s="61">
        <v>340</v>
      </c>
      <c r="D99" s="55">
        <f t="shared" si="11"/>
        <v>0</v>
      </c>
      <c r="E99" s="55">
        <f t="shared" si="12"/>
        <v>0</v>
      </c>
      <c r="F99" s="55"/>
      <c r="G99" s="55"/>
      <c r="H99" s="55"/>
      <c r="I99" s="55"/>
    </row>
    <row r="100" spans="1:9" s="6" customFormat="1" ht="18.75" customHeight="1">
      <c r="A100" s="147"/>
      <c r="B100" s="60"/>
      <c r="C100" s="61">
        <v>340</v>
      </c>
      <c r="D100" s="55">
        <f>E100</f>
        <v>0</v>
      </c>
      <c r="E100" s="55">
        <f>SUM(F100:I100)</f>
        <v>0</v>
      </c>
      <c r="F100" s="55"/>
      <c r="G100" s="55"/>
      <c r="H100" s="55"/>
      <c r="I100" s="55"/>
    </row>
    <row r="101" spans="1:9" s="6" customFormat="1" ht="30" customHeight="1">
      <c r="A101" s="59" t="s">
        <v>131</v>
      </c>
      <c r="B101" s="60"/>
      <c r="C101" s="61">
        <v>500</v>
      </c>
      <c r="D101" s="54">
        <f>E101</f>
        <v>0</v>
      </c>
      <c r="E101" s="54">
        <f>SUM(F101:I101)</f>
        <v>0</v>
      </c>
      <c r="F101" s="54">
        <f>SUM(F103:F104)</f>
        <v>0</v>
      </c>
      <c r="G101" s="54">
        <f>SUM(G103:G104)</f>
        <v>0</v>
      </c>
      <c r="H101" s="54">
        <f>SUM(H103:H104)</f>
        <v>0</v>
      </c>
      <c r="I101" s="54">
        <f>SUM(I103:I104)</f>
        <v>0</v>
      </c>
    </row>
    <row r="102" spans="1:9" s="6" customFormat="1" ht="15">
      <c r="A102" s="59" t="s">
        <v>1</v>
      </c>
      <c r="B102" s="60"/>
      <c r="C102" s="61"/>
      <c r="D102" s="55"/>
      <c r="E102" s="55"/>
      <c r="F102" s="55"/>
      <c r="G102" s="55"/>
      <c r="H102" s="55"/>
      <c r="I102" s="55"/>
    </row>
    <row r="103" spans="1:9" s="6" customFormat="1" ht="30" customHeight="1">
      <c r="A103" s="59" t="s">
        <v>111</v>
      </c>
      <c r="B103" s="60"/>
      <c r="C103" s="61">
        <v>520</v>
      </c>
      <c r="D103" s="55">
        <f t="shared" si="11"/>
        <v>0</v>
      </c>
      <c r="E103" s="55">
        <f>SUM(F103:I103)</f>
        <v>0</v>
      </c>
      <c r="F103" s="55"/>
      <c r="G103" s="55"/>
      <c r="H103" s="55"/>
      <c r="I103" s="55"/>
    </row>
    <row r="104" spans="1:9" s="6" customFormat="1" ht="30" customHeight="1">
      <c r="A104" s="59" t="s">
        <v>112</v>
      </c>
      <c r="B104" s="60"/>
      <c r="C104" s="61">
        <v>530</v>
      </c>
      <c r="D104" s="55">
        <f t="shared" si="11"/>
        <v>0</v>
      </c>
      <c r="E104" s="55">
        <f>SUM(F104:I104)</f>
        <v>0</v>
      </c>
      <c r="F104" s="55"/>
      <c r="G104" s="55"/>
      <c r="H104" s="55"/>
      <c r="I104" s="55"/>
    </row>
    <row r="105" spans="1:9" s="6" customFormat="1" ht="15">
      <c r="A105" s="65" t="s">
        <v>26</v>
      </c>
      <c r="B105" s="66"/>
      <c r="C105" s="61"/>
      <c r="D105" s="55"/>
      <c r="E105" s="55"/>
      <c r="F105" s="55"/>
      <c r="G105" s="55"/>
      <c r="H105" s="55"/>
      <c r="I105" s="55"/>
    </row>
    <row r="106" spans="1:9" s="6" customFormat="1" ht="15" customHeight="1">
      <c r="A106" s="59" t="s">
        <v>27</v>
      </c>
      <c r="B106" s="60"/>
      <c r="C106" s="61" t="s">
        <v>22</v>
      </c>
      <c r="D106" s="55"/>
      <c r="E106" s="55"/>
      <c r="F106" s="55"/>
      <c r="G106" s="55"/>
      <c r="H106" s="55"/>
      <c r="I106" s="55"/>
    </row>
  </sheetData>
  <sheetProtection/>
  <mergeCells count="21">
    <mergeCell ref="A50:A54"/>
    <mergeCell ref="A55:A59"/>
    <mergeCell ref="A45:A49"/>
    <mergeCell ref="H4:H5"/>
    <mergeCell ref="A3:A5"/>
    <mergeCell ref="B3:B5"/>
    <mergeCell ref="A34:A36"/>
    <mergeCell ref="A37:A39"/>
    <mergeCell ref="A40:A42"/>
    <mergeCell ref="I4:I5"/>
    <mergeCell ref="F4:G4"/>
    <mergeCell ref="C3:C5"/>
    <mergeCell ref="D3:D5"/>
    <mergeCell ref="F3:I3"/>
    <mergeCell ref="E3:E5"/>
    <mergeCell ref="A89:A93"/>
    <mergeCell ref="A96:A100"/>
    <mergeCell ref="A60:A64"/>
    <mergeCell ref="A65:A69"/>
    <mergeCell ref="A70:A74"/>
    <mergeCell ref="A82:A86"/>
  </mergeCells>
  <printOptions/>
  <pageMargins left="0.32" right="0.19" top="0.24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D23"/>
  <sheetViews>
    <sheetView zoomScaleSheetLayoutView="100" zoomScalePageLayoutView="0" workbookViewId="0" topLeftCell="A1">
      <selection activeCell="AF23" sqref="AF23:AI2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6" customFormat="1" ht="30" customHeight="1">
      <c r="A2" s="158" t="s">
        <v>168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60"/>
    </row>
    <row r="3" spans="1:108" s="6" customFormat="1" ht="30" customHeight="1">
      <c r="A3" s="161" t="s">
        <v>132</v>
      </c>
      <c r="B3" s="162"/>
      <c r="C3" s="162"/>
      <c r="D3" s="162"/>
      <c r="E3" s="162"/>
      <c r="F3" s="162"/>
      <c r="G3" s="162"/>
      <c r="H3" s="163"/>
      <c r="I3" s="161" t="s">
        <v>124</v>
      </c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3"/>
      <c r="AR3" s="161" t="s">
        <v>125</v>
      </c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3"/>
      <c r="CA3" s="161" t="s">
        <v>126</v>
      </c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3"/>
      <c r="CP3" s="161" t="s">
        <v>127</v>
      </c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3"/>
    </row>
    <row r="4" spans="1:108" s="6" customFormat="1" ht="15">
      <c r="A4" s="167"/>
      <c r="B4" s="168"/>
      <c r="C4" s="168"/>
      <c r="D4" s="168"/>
      <c r="E4" s="168"/>
      <c r="F4" s="168"/>
      <c r="G4" s="168"/>
      <c r="H4" s="169"/>
      <c r="I4" s="170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9"/>
      <c r="AR4" s="170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9"/>
      <c r="CA4" s="164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6"/>
      <c r="CP4" s="164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6"/>
    </row>
    <row r="5" spans="1:108" s="6" customFormat="1" ht="15">
      <c r="A5" s="167"/>
      <c r="B5" s="168"/>
      <c r="C5" s="168"/>
      <c r="D5" s="168"/>
      <c r="E5" s="168"/>
      <c r="F5" s="168"/>
      <c r="G5" s="168"/>
      <c r="H5" s="169"/>
      <c r="I5" s="170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9"/>
      <c r="AR5" s="170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9"/>
      <c r="CA5" s="164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6"/>
      <c r="CP5" s="164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6"/>
    </row>
    <row r="6" spans="1:55" s="6" customFormat="1" ht="24.75" customHeight="1">
      <c r="A6" s="1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15">
      <c r="A7" s="6" t="s">
        <v>166</v>
      </c>
      <c r="B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108" ht="15" customHeight="1">
      <c r="A8" s="6" t="s">
        <v>121</v>
      </c>
      <c r="B8" s="6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" customHeight="1">
      <c r="A9" s="6" t="s">
        <v>115</v>
      </c>
      <c r="B9" s="6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 t="s">
        <v>209</v>
      </c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</row>
    <row r="10" spans="1:108" s="2" customFormat="1" ht="12">
      <c r="A10" s="43"/>
      <c r="B10" s="43"/>
      <c r="BD10" s="156" t="s">
        <v>13</v>
      </c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 t="s">
        <v>14</v>
      </c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</row>
    <row r="11" spans="1:108" ht="15">
      <c r="A11" s="6" t="s">
        <v>122</v>
      </c>
      <c r="B11" s="6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</row>
    <row r="12" spans="1:55" ht="15">
      <c r="A12" s="6" t="s">
        <v>160</v>
      </c>
      <c r="B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108" ht="15" customHeight="1">
      <c r="A13" s="6" t="s">
        <v>118</v>
      </c>
      <c r="B13" s="6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</row>
    <row r="14" spans="1:108" s="2" customFormat="1" ht="12">
      <c r="A14" s="43"/>
      <c r="B14" s="43"/>
      <c r="BD14" s="156" t="s">
        <v>13</v>
      </c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 t="s">
        <v>14</v>
      </c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</row>
    <row r="15" spans="1:2" ht="15" customHeight="1">
      <c r="A15" s="6" t="s">
        <v>167</v>
      </c>
      <c r="B15" s="6"/>
    </row>
    <row r="16" spans="1:108" ht="15" customHeight="1">
      <c r="A16" s="6" t="s">
        <v>121</v>
      </c>
      <c r="B16" s="6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 t="s">
        <v>210</v>
      </c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</row>
    <row r="17" spans="1:108" s="2" customFormat="1" ht="12">
      <c r="A17" s="43"/>
      <c r="B17" s="43"/>
      <c r="BD17" s="156" t="s">
        <v>13</v>
      </c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 t="s">
        <v>14</v>
      </c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</row>
    <row r="18" spans="1:2" ht="15">
      <c r="A18" s="6"/>
      <c r="B18" s="6"/>
    </row>
    <row r="19" spans="1:108" ht="15" customHeight="1">
      <c r="A19" s="6" t="s">
        <v>113</v>
      </c>
      <c r="B19" s="6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</row>
    <row r="20" spans="1:108" s="2" customFormat="1" ht="12" customHeight="1">
      <c r="A20" s="43"/>
      <c r="B20" s="43"/>
      <c r="BD20" s="156" t="s">
        <v>13</v>
      </c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 t="s">
        <v>14</v>
      </c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</row>
    <row r="21" spans="1:35" ht="15">
      <c r="A21" s="6" t="s">
        <v>114</v>
      </c>
      <c r="B21" s="6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</row>
    <row r="22" ht="24.75" customHeight="1"/>
    <row r="23" spans="2:36" ht="15" customHeight="1">
      <c r="B23" s="15" t="s">
        <v>2</v>
      </c>
      <c r="C23" s="97"/>
      <c r="D23" s="97"/>
      <c r="E23" s="97"/>
      <c r="F23" s="97"/>
      <c r="G23" s="1" t="s">
        <v>2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8">
        <v>20</v>
      </c>
      <c r="AC23" s="98"/>
      <c r="AD23" s="98"/>
      <c r="AE23" s="98"/>
      <c r="AF23" s="99"/>
      <c r="AG23" s="99"/>
      <c r="AH23" s="99"/>
      <c r="AI23" s="99"/>
      <c r="AJ23" s="1" t="s">
        <v>3</v>
      </c>
    </row>
    <row r="24" ht="3" customHeight="1"/>
  </sheetData>
  <sheetProtection/>
  <mergeCells count="37">
    <mergeCell ref="A5:H5"/>
    <mergeCell ref="I5:AQ5"/>
    <mergeCell ref="AR5:BZ5"/>
    <mergeCell ref="CA5:CO5"/>
    <mergeCell ref="CP5:DD5"/>
    <mergeCell ref="A4:H4"/>
    <mergeCell ref="I4:AQ4"/>
    <mergeCell ref="AR4:BZ4"/>
    <mergeCell ref="CA4:CO4"/>
    <mergeCell ref="CA3:CO3"/>
    <mergeCell ref="CP3:DD3"/>
    <mergeCell ref="A3:H3"/>
    <mergeCell ref="I3:AQ3"/>
    <mergeCell ref="AR3:BZ3"/>
    <mergeCell ref="CP4:DD4"/>
    <mergeCell ref="BX13:DD13"/>
    <mergeCell ref="A2:DD2"/>
    <mergeCell ref="BD16:BW16"/>
    <mergeCell ref="BX16:DD16"/>
    <mergeCell ref="BD14:BW14"/>
    <mergeCell ref="BX14:DD14"/>
    <mergeCell ref="BD9:BW9"/>
    <mergeCell ref="BD10:BW10"/>
    <mergeCell ref="BX9:DD9"/>
    <mergeCell ref="BX10:DD10"/>
    <mergeCell ref="C23:F23"/>
    <mergeCell ref="J23:AA23"/>
    <mergeCell ref="AB23:AE23"/>
    <mergeCell ref="AF23:AI23"/>
    <mergeCell ref="BD20:BW20"/>
    <mergeCell ref="BD13:BW13"/>
    <mergeCell ref="BX20:DD20"/>
    <mergeCell ref="BD17:BW17"/>
    <mergeCell ref="BD19:BW19"/>
    <mergeCell ref="BX19:DD19"/>
    <mergeCell ref="BX17:DD17"/>
    <mergeCell ref="G21:AI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</cp:lastModifiedBy>
  <cp:lastPrinted>2012-08-27T09:17:56Z</cp:lastPrinted>
  <dcterms:created xsi:type="dcterms:W3CDTF">2010-11-26T07:12:57Z</dcterms:created>
  <dcterms:modified xsi:type="dcterms:W3CDTF">2013-01-14T17:06:20Z</dcterms:modified>
  <cp:category/>
  <cp:version/>
  <cp:contentType/>
  <cp:contentStatus/>
</cp:coreProperties>
</file>