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20" yWindow="180" windowWidth="19020" windowHeight="12600" activeTab="0"/>
  </bookViews>
  <sheets>
    <sheet name="Приложение 2" sheetId="4" r:id="rId1"/>
  </sheets>
  <definedNames>
    <definedName name="TABLE" localSheetId="0">#REF!</definedName>
    <definedName name="TABLE_2" localSheetId="0">#REF!</definedName>
  </definedNames>
  <calcPr calcId="145621"/>
</workbook>
</file>

<file path=xl/sharedStrings.xml><?xml version="1.0" encoding="utf-8"?>
<sst xmlns="http://schemas.openxmlformats.org/spreadsheetml/2006/main" count="1200" uniqueCount="626">
  <si>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</si>
  <si>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</si>
  <si>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</si>
  <si>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</si>
  <si>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</si>
  <si>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</si>
  <si>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</si>
  <si>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</si>
  <si>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</si>
  <si>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</si>
  <si>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</si>
  <si>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</si>
  <si>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</si>
  <si>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</si>
  <si>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</si>
  <si>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</si>
  <si>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</si>
  <si>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</si>
  <si>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</si>
  <si>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</si>
  <si>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</si>
  <si>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</si>
  <si>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</si>
  <si>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</si>
  <si>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</si>
  <si>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</si>
  <si>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</si>
  <si>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</si>
  <si>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</si>
  <si>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</si>
  <si>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</si>
  <si>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</si>
  <si>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</si>
  <si>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</si>
  <si>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</si>
  <si>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</si>
  <si>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</si>
  <si>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</si>
  <si>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</si>
  <si>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</si>
  <si>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</si>
  <si>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</si>
  <si>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</si>
  <si>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</si>
  <si>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</si>
  <si>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</si>
  <si>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</si>
  <si>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</si>
  <si>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</si>
  <si>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</si>
  <si>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</si>
  <si>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</si>
  <si>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</si>
  <si>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</si>
  <si>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</si>
  <si>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</si>
  <si>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</si>
  <si>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</si>
  <si>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</si>
  <si>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</si>
  <si>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</si>
  <si>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</si>
  <si>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</si>
  <si>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</si>
  <si>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</si>
  <si>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</si>
  <si>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</si>
  <si>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</si>
  <si>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</si>
  <si>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</si>
  <si>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</si>
  <si>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</si>
  <si>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</si>
  <si>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</si>
  <si>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</si>
  <si>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</si>
  <si>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</si>
  <si>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</si>
  <si>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</si>
  <si>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</si>
  <si>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</si>
  <si>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</si>
  <si>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</si>
  <si>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</si>
  <si>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</si>
  <si>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</si>
  <si>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</si>
  <si>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</si>
  <si>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</si>
  <si>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</si>
  <si>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</si>
  <si>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</si>
  <si>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</si>
  <si>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</si>
  <si>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</si>
  <si>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</si>
  <si>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</si>
  <si>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</si>
  <si>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</si>
  <si>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</si>
  <si>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</si>
  <si>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</si>
  <si>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</si>
  <si>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</si>
  <si>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</si>
  <si>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</si>
  <si>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</si>
  <si>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</si>
  <si>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</si>
  <si>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</si>
  <si>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</si>
  <si>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</si>
  <si>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</si>
  <si>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</si>
  <si>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</si>
  <si>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</si>
  <si>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</si>
  <si>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</si>
  <si>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</si>
  <si>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</si>
  <si>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</si>
  <si>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</si>
  <si>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</si>
  <si>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</si>
  <si>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</si>
  <si>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</si>
  <si>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</si>
  <si>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</si>
  <si>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</si>
  <si>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</si>
  <si>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</si>
  <si>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</si>
  <si>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</si>
  <si>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</si>
  <si>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</si>
  <si>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</si>
  <si>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</si>
  <si>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</si>
  <si>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</si>
  <si>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</si>
  <si>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</si>
  <si>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</si>
  <si>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</si>
  <si>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</si>
  <si>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</si>
  <si>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</si>
  <si>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</si>
  <si>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</si>
  <si>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</si>
  <si>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</si>
  <si>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</si>
  <si>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</si>
  <si>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</si>
  <si>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</si>
  <si>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</si>
  <si>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</si>
  <si>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</si>
  <si>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</si>
  <si>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</si>
  <si>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</si>
  <si>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</si>
  <si>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</si>
  <si>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</si>
  <si>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</si>
  <si>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</si>
  <si>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</si>
  <si>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</si>
  <si>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</si>
  <si>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</si>
  <si>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</si>
  <si>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</si>
  <si>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</si>
  <si>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</si>
  <si>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</si>
  <si>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</si>
  <si>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</si>
  <si>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</si>
  <si>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</si>
  <si>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</si>
  <si>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</si>
  <si>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</si>
  <si>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</si>
  <si>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</si>
  <si>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</si>
  <si>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</si>
  <si>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</si>
  <si>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</si>
  <si>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</si>
  <si>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</si>
  <si>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</si>
  <si>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</si>
  <si>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</si>
  <si>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</si>
  <si>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</si>
  <si>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</si>
  <si>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</si>
  <si>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</si>
  <si>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</si>
  <si>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</si>
  <si>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</si>
  <si>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</si>
  <si>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</si>
  <si>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</si>
  <si>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</si>
  <si>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</si>
  <si>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</si>
  <si>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</si>
  <si>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</si>
  <si>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</si>
  <si>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</si>
  <si>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</si>
  <si>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</si>
  <si>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</si>
  <si>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</si>
  <si>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</si>
  <si>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</si>
  <si>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</si>
  <si>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</si>
  <si>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</si>
  <si>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</si>
  <si>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</si>
  <si>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</si>
  <si>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</si>
  <si>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</si>
  <si>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</si>
  <si>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</si>
  <si>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</si>
  <si>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</si>
  <si>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</si>
  <si>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</si>
  <si>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</si>
  <si>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</si>
  <si>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</si>
  <si>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</si>
  <si>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</si>
  <si>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</si>
  <si>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</si>
  <si>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</si>
  <si>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</si>
  <si>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</si>
  <si>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</si>
  <si>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</si>
  <si>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</si>
  <si>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</si>
  <si>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</si>
  <si>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</si>
  <si>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</si>
  <si>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</si>
  <si>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</si>
  <si>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</si>
  <si>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</si>
  <si>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</si>
  <si>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</si>
  <si>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</si>
  <si>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</si>
  <si>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</si>
  <si>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</si>
  <si>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</si>
  <si>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</si>
  <si>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</si>
  <si>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</si>
  <si>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</si>
  <si>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</si>
  <si>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</si>
  <si>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</si>
  <si>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</si>
  <si>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</si>
  <si>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</si>
  <si>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</si>
  <si>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</si>
  <si>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</si>
  <si>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</si>
  <si>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</si>
  <si>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</si>
  <si>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</si>
  <si>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</si>
  <si>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</si>
  <si>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</si>
  <si>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</si>
  <si>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</si>
  <si>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</si>
  <si>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</si>
  <si>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</si>
  <si>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</si>
  <si>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</si>
  <si>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</si>
  <si>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</si>
  <si>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</si>
  <si>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</si>
  <si>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</si>
  <si>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</si>
  <si>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</si>
  <si>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</si>
  <si>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</si>
  <si>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</si>
  <si>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</si>
  <si>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</si>
  <si>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</si>
  <si>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</si>
  <si>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</si>
  <si>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</si>
  <si>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</si>
  <si>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</si>
  <si>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</si>
  <si>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</si>
  <si>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</si>
  <si>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Код субсидии</t>
  </si>
  <si>
    <t>Отраслевой код</t>
  </si>
  <si>
    <t>9</t>
  </si>
  <si>
    <t>10</t>
  </si>
  <si>
    <t>1. Расчеты (обоснования) доходов от использования собственности</t>
  </si>
  <si>
    <t>1.1 Доходы от операционной (неоперационной) аренды</t>
  </si>
  <si>
    <t>№ п/п</t>
  </si>
  <si>
    <t>Наименование объекта</t>
  </si>
  <si>
    <t>Ставка арендной платы за единицу площади (объект), руб.</t>
  </si>
  <si>
    <t>Планируемый объем предоставления имущества в аренду (кв.м.)</t>
  </si>
  <si>
    <t>Объем планируемых поступлений, руб.</t>
  </si>
  <si>
    <t>Итого:</t>
  </si>
  <si>
    <t xml:space="preserve">2. Расчеты (обоснования) доходов от оказания услуг (выполнения работ) </t>
  </si>
  <si>
    <t>2.1 Доходы муниципальных учреждений от поступлений субсидий на финансовое обеспечение выполнения ими муниципального задания</t>
  </si>
  <si>
    <t>2.2 Доходы от оказания платных услуг (работ) потребителям соответствующих услуг (работ)</t>
  </si>
  <si>
    <t>Планируемое количество потребителей, воспользовавшихся услугами (работами) учреждения</t>
  </si>
  <si>
    <t>Нормативно-правовой акт, устанавливающий стоимость платных услуг</t>
  </si>
  <si>
    <t>3. Расчеты (обоснования) доходов в виде штрафов, возмещения ущерба</t>
  </si>
  <si>
    <t>4. Расчеты (обоснования) доходов в виде безвозмездных денежных поступлений</t>
  </si>
  <si>
    <t>4.1 Поступления текущего характера бюджетным и автономным учреждениям от сектора государственного управления</t>
  </si>
  <si>
    <t>4.2 Поступления текущего характера от организаций государственного сектора</t>
  </si>
  <si>
    <t>4.3 Поступления текущего характера от иных резидентов (за исключением сектора государственного управления и организаций государственного сектора)</t>
  </si>
  <si>
    <t>4.4 Поступления капитального характера бюджетным и автономным учреждениям от сектора государственного управления</t>
  </si>
  <si>
    <t xml:space="preserve"> Расчеты (обоснования) плановых показателей по поступлениям</t>
  </si>
  <si>
    <t>1. Расчеты (обоснования) выплат персоналу (строка 2100)</t>
  </si>
  <si>
    <t>Код видов расходов</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</si>
  <si>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</si>
  <si>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</si>
  <si>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</si>
  <si>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</si>
  <si>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</si>
  <si>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</si>
  <si>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</si>
  <si>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</si>
  <si>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</si>
  <si>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</si>
  <si>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</si>
  <si>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</si>
  <si>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</si>
  <si>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</si>
  <si>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</si>
  <si>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</si>
  <si>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</si>
  <si>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</si>
  <si>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</si>
  <si>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</si>
  <si>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</si>
  <si>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</si>
  <si>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</si>
  <si>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</si>
  <si>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</si>
  <si>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</si>
  <si>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</si>
  <si>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</si>
  <si>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</si>
  <si>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</si>
  <si>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</si>
  <si>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</si>
  <si>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</si>
  <si>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</si>
  <si>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</si>
  <si>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</si>
  <si>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</si>
  <si>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</si>
  <si>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</si>
  <si>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</si>
  <si>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</si>
  <si>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</si>
  <si>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</si>
  <si>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</si>
  <si>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</si>
  <si>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</si>
  <si>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</si>
  <si>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</si>
  <si>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</si>
  <si>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4. Расчет (обоснование) расходов на безвозмездные перечисления организациям</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</si>
  <si>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</si>
  <si>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</si>
  <si>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</si>
  <si>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</si>
  <si>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</si>
  <si>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6.2. Расчет (обоснование) расходов на оплату транспортных услуг</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</si>
  <si>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</si>
  <si>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</si>
  <si>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</si>
  <si>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</si>
  <si>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</si>
  <si>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</si>
  <si>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</si>
  <si>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6.4. Расчет (обоснование) расходов на оплату аренды имущества</t>
  </si>
  <si>
    <t>Количество</t>
  </si>
  <si>
    <t>6.5. Расчет (обоснование) расходов на оплату работ, услуг по содержанию имущества</t>
  </si>
  <si>
    <t>Объект</t>
  </si>
  <si>
    <t>6.6. Расчет (обоснование) расходов на оплату прочих работ, услуг</t>
  </si>
  <si>
    <t>Количество договоров</t>
  </si>
  <si>
    <t>Стоимость 
услуги, руб.</t>
  </si>
  <si>
    <t>Средняя стоимость, руб.</t>
  </si>
  <si>
    <t>Сумма, руб. 
(гр. 2 x гр. 3)</t>
  </si>
  <si>
    <t xml:space="preserve"> Расчеты (обоснования) плановых показателей по выплатам текущего финансового года</t>
  </si>
  <si>
    <t>6.7. Расчет (обоснование) расходов на увеличение стоимости основных средств, материальных запасов, права пользования</t>
  </si>
  <si>
    <t>2.3 Доходы от компенсации затрат</t>
  </si>
  <si>
    <t>2.4 Доходы по условным арендным платежам</t>
  </si>
  <si>
    <t>5. Расчеты (обоснования) доходов в виде целевых субсидий, а также субсидий на осуществление капитальных вложений</t>
  </si>
  <si>
    <t>6. Расчеты (обоснования) доходов от операций с активами</t>
  </si>
  <si>
    <t>Приложение к Плану</t>
  </si>
  <si>
    <t>Размер выплаты 
(пособия)
в месяц, руб.</t>
  </si>
  <si>
    <t>_____*_Указываются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</si>
  <si>
    <t xml:space="preserve">5. Расчет (обоснование) прочих расходов </t>
  </si>
  <si>
    <t>Количество услуг перевозки</t>
  </si>
  <si>
    <t>Ставка арендной платы</t>
  </si>
  <si>
    <t>Стоимость с учетом НДС, руб.</t>
  </si>
  <si>
    <t>Количество работ (услуг)</t>
  </si>
  <si>
    <t>Стоимость
работ (услуг), 
руб.</t>
  </si>
  <si>
    <t>"_______" _______________________ 20 ___ г.</t>
  </si>
  <si>
    <t>2660</t>
  </si>
  <si>
    <t>247</t>
  </si>
  <si>
    <t>закупку энергетических ресурсов</t>
  </si>
  <si>
    <t>в том числе:
Субсидии муниципальным учреждениям, реализующим образовательные программы дополнительного образования, на финансовое обеспечение муниципального задания на оплату труда педагогических работников, прочие расходы (за исключением оплаты коммунальных услуг, арендной платы, услуг и работ по содержанию имущества) за счет средств местного бюджета</t>
  </si>
  <si>
    <t>001012431</t>
  </si>
  <si>
    <t>Субсидии муниципальным учреждениям, реализующим образовательные программы дополнительного образования, на финансовое обеспечение муниципального задания на оплату труда работников (за исключением педагогических), оплату коммунальных услуг, арендной платы, услуг и работ по содержанию имущества за счет средств местного бюджета</t>
  </si>
  <si>
    <t>001012432</t>
  </si>
  <si>
    <t>00100000000004000</t>
  </si>
  <si>
    <t>Поступления от иной, приносящей доход деятельности</t>
  </si>
  <si>
    <t>1230</t>
  </si>
  <si>
    <t>000000000</t>
  </si>
  <si>
    <t>001000000000002062</t>
  </si>
  <si>
    <t>1240</t>
  </si>
  <si>
    <t>001000000000002063</t>
  </si>
  <si>
    <t xml:space="preserve">
оплата труда</t>
  </si>
  <si>
    <t>211</t>
  </si>
  <si>
    <t>00100000004000211</t>
  </si>
  <si>
    <t>266</t>
  </si>
  <si>
    <t>222</t>
  </si>
  <si>
    <t>00100000004000212</t>
  </si>
  <si>
    <t>213</t>
  </si>
  <si>
    <t xml:space="preserve">
на выплаты по оплате труда</t>
  </si>
  <si>
    <t>00100000004000213</t>
  </si>
  <si>
    <t>296</t>
  </si>
  <si>
    <t>001112084</t>
  </si>
  <si>
    <t>00000000000000000</t>
  </si>
  <si>
    <t>291</t>
  </si>
  <si>
    <t>00100000004000291</t>
  </si>
  <si>
    <t>292</t>
  </si>
  <si>
    <t>00100000004000292</t>
  </si>
  <si>
    <t>из них:  Услуги связи</t>
  </si>
  <si>
    <t>Транспортные услуги</t>
  </si>
  <si>
    <t>Коммунальные услуги</t>
  </si>
  <si>
    <t>223</t>
  </si>
  <si>
    <t>00100000004000223</t>
  </si>
  <si>
    <t>Арендная плата за пользование имуществом</t>
  </si>
  <si>
    <t>224</t>
  </si>
  <si>
    <t>00100000004000224</t>
  </si>
  <si>
    <t>Работы, услуги по содержанию имущества</t>
  </si>
  <si>
    <t>225</t>
  </si>
  <si>
    <t>00100000004000225</t>
  </si>
  <si>
    <t>Прочие работы, услуги</t>
  </si>
  <si>
    <t>226</t>
  </si>
  <si>
    <t>00100000004000226</t>
  </si>
  <si>
    <t>Увеличение стоимости основных средств</t>
  </si>
  <si>
    <t>310</t>
  </si>
  <si>
    <t>00100000004000310</t>
  </si>
  <si>
    <t>Увеличение стоимости материальных запасов</t>
  </si>
  <si>
    <t>346</t>
  </si>
  <si>
    <t>00100000004000346</t>
  </si>
  <si>
    <t>221</t>
  </si>
  <si>
    <t>00100000004000221</t>
  </si>
  <si>
    <t>ИТОГО:  по поступления от иной, приносящей доход деятельности</t>
  </si>
  <si>
    <t>21</t>
  </si>
  <si>
    <t>22</t>
  </si>
  <si>
    <t>23</t>
  </si>
  <si>
    <t>Директор</t>
  </si>
  <si>
    <t>Рыжакова Н.А.</t>
  </si>
  <si>
    <t>Тихонова С.М.</t>
  </si>
  <si>
    <t>Гл.бухгалтер</t>
  </si>
  <si>
    <t>Директор муниципального учреждения "Центр экономики и финансов бюджетных учреждений муниципального образования "Всеволожский муниципальный район" Ленинградской области</t>
  </si>
  <si>
    <t>М.А.Фролова</t>
  </si>
  <si>
    <t>Субсидии муниципальным учреждениям, реализующим образовательные программы дополнительного образования, на финансовое обеспечение муниципального задания на оплату труда педагогических работников, прочие расходы (за исключением оплаты коммунальных услуг, арендной платы, услуг и работ по содержанию имущества) за счет средств местного бюджета</t>
  </si>
  <si>
    <t>Платные услуги</t>
  </si>
  <si>
    <t>Безмозмездные пожертвования денежных средств ОУ по Договорам пожертвований</t>
  </si>
  <si>
    <r>
      <t>Источник финансового обеспечения ______________________________</t>
    </r>
    <r>
      <rPr>
        <u val="single"/>
        <sz val="8"/>
        <rFont val="Times New Roman"/>
        <family val="1"/>
      </rPr>
      <t xml:space="preserve">местный бюджет(Фонд оплаты труда (субсидия 001012431, 001012432), платные </t>
    </r>
    <r>
      <rPr>
        <sz val="8"/>
        <rFont val="Times New Roman"/>
        <family val="1"/>
      </rPr>
      <t>услуги____________________________________________________________________________________________________________________________________________________________</t>
    </r>
  </si>
  <si>
    <t>педагогические работники</t>
  </si>
  <si>
    <t>Итого по Коду субсидии 001012431</t>
  </si>
  <si>
    <t>Административный персонал</t>
  </si>
  <si>
    <t>Другие специалисты</t>
  </si>
  <si>
    <t>Служащие</t>
  </si>
  <si>
    <t>Рабочие</t>
  </si>
  <si>
    <t>Итого по Коду субсидии 001012432</t>
  </si>
  <si>
    <t>Субсидия 001012431</t>
  </si>
  <si>
    <t>Субсидия 001012432</t>
  </si>
  <si>
    <t>Возмещение персоналу расходов, связанных со служебными командировками2</t>
  </si>
  <si>
    <t>111  КОСГУ 266</t>
  </si>
  <si>
    <r>
      <t>Источник финансового обеспечения _________________________</t>
    </r>
    <r>
      <rPr>
        <u val="single"/>
        <sz val="8"/>
        <rFont val="Times New Roman"/>
        <family val="1"/>
      </rPr>
      <t>Социальные пособия и компенсации персоналу в денежной форме (субсидия 001012431,001012432)</t>
    </r>
    <r>
      <rPr>
        <sz val="8"/>
        <rFont val="Times New Roman"/>
        <family val="1"/>
      </rPr>
      <t>__________________________________________________________________________________________________</t>
    </r>
  </si>
  <si>
    <t>Больничные листы за счет работодателя (субсидия 001012431)</t>
  </si>
  <si>
    <t>Больничные листы за счет работодателя (субсидия 001012432)</t>
  </si>
  <si>
    <t>851          КОСГУ 296</t>
  </si>
  <si>
    <r>
      <t>Источник финансового обеспечения ________________________________</t>
    </r>
    <r>
      <rPr>
        <u val="single"/>
        <sz val="8"/>
        <rFont val="Times New Roman"/>
        <family val="1"/>
      </rPr>
      <t>местный бюджет  (код субсидии 001012431)</t>
    </r>
    <r>
      <rPr>
        <sz val="8"/>
        <rFont val="Times New Roman"/>
        <family val="1"/>
      </rPr>
      <t>____________________________________________________________________________________________________</t>
    </r>
  </si>
  <si>
    <t>Уплата налога на землю организации</t>
  </si>
  <si>
    <t>852                  КОСГУ 291</t>
  </si>
  <si>
    <r>
      <t>Источник финансового обеспечения ____________________</t>
    </r>
    <r>
      <rPr>
        <u val="single"/>
        <sz val="8"/>
        <rFont val="Times New Roman"/>
        <family val="1"/>
      </rPr>
      <t>местный бюджет  (код субсидии 001012431)</t>
    </r>
    <r>
      <rPr>
        <sz val="8"/>
        <rFont val="Times New Roman"/>
        <family val="1"/>
      </rPr>
      <t>______________________________________________________________________________________</t>
    </r>
  </si>
  <si>
    <t>Уплата государственной пошлины и сборов в установленных законодательством случаях</t>
  </si>
  <si>
    <t>853             КОСГУ 292</t>
  </si>
  <si>
    <r>
      <t>Источник финансового обеспечения _____________</t>
    </r>
    <r>
      <rPr>
        <u val="single"/>
        <sz val="8"/>
        <rFont val="Times New Roman"/>
        <family val="1"/>
      </rPr>
      <t>местный бюджет  (код субсидии 001012431)</t>
    </r>
    <r>
      <rPr>
        <sz val="8"/>
        <rFont val="Times New Roman"/>
        <family val="1"/>
      </rPr>
      <t>_______________________________________________________________________________________________________________________________</t>
    </r>
  </si>
  <si>
    <t>Уплата штрафов, пеней за несвоевременную уплату налогов и сборов, оплата санкций за несвоевременную оплату поставки товаров, работ, услуг, других экономических санкций, за исключением штрафов за несвоевременное погашение бюджетных кредитов</t>
  </si>
  <si>
    <r>
      <t>Источник финансового обеспечения _________________________</t>
    </r>
    <r>
      <rPr>
        <u val="single"/>
        <sz val="8"/>
        <rFont val="Times New Roman"/>
        <family val="1"/>
      </rPr>
      <t>местный бюджет, КФО 2 (субсидия 001012431, 001012432),( целевая субсидия 00111084)</t>
    </r>
    <r>
      <rPr>
        <sz val="8"/>
        <rFont val="Times New Roman"/>
        <family val="1"/>
      </rPr>
      <t>_____________________________________________________________________________</t>
    </r>
  </si>
  <si>
    <t>абонентская оплата за номер</t>
  </si>
  <si>
    <t>внутризоновые соединения</t>
  </si>
  <si>
    <t>повременная оплата местных телефонных соединений</t>
  </si>
  <si>
    <t>повременная оплата междугородных, международных телефонных соединений</t>
  </si>
  <si>
    <t>доступ к СЭД</t>
  </si>
  <si>
    <t>передача тревожного сигнала между ТСО и пультом охраны</t>
  </si>
  <si>
    <t>услуга сети "Интернет" (ШПД)</t>
  </si>
  <si>
    <t>Контентфильтрация</t>
  </si>
  <si>
    <t>Установка телефонной станции 4*10000=</t>
  </si>
  <si>
    <t>оплата потребления электроэнергии</t>
  </si>
  <si>
    <t>оплата потребления теплоэнергии</t>
  </si>
  <si>
    <t>Итого по КВР 247 001012432</t>
  </si>
  <si>
    <t>оплата потребления холодной воды</t>
  </si>
  <si>
    <t>водоотведение (стоки)</t>
  </si>
  <si>
    <t>Вывоз ТКО</t>
  </si>
  <si>
    <t>Итого по КВР 244 001012432</t>
  </si>
  <si>
    <t>Итого платные услуги</t>
  </si>
  <si>
    <t>КВР 247      Платные услуги</t>
  </si>
  <si>
    <t>Арендная плата</t>
  </si>
  <si>
    <t>Дератизация</t>
  </si>
  <si>
    <t>Техническое обслуживание приборов объектов оконечных ПАК и оказание услуг по техническому мониторингу</t>
  </si>
  <si>
    <t>Техническое обслуживание системы автоматизированной противопожарной защиты</t>
  </si>
  <si>
    <t>Обслуживание узла учета тепловой энергии</t>
  </si>
  <si>
    <t>Техническое обслуживание комплекса технических средств охраны</t>
  </si>
  <si>
    <t>Огнезащитная обработка</t>
  </si>
  <si>
    <t>Зарядка огнетушителей</t>
  </si>
  <si>
    <t>Измерение сопротивления  изоляции электропроводки</t>
  </si>
  <si>
    <t>СЭС услуги</t>
  </si>
  <si>
    <t>Установка противопожарных дверей</t>
  </si>
  <si>
    <t>Ремонт электрощитков</t>
  </si>
  <si>
    <t>Ремонт и обслуживание оргтехники</t>
  </si>
  <si>
    <t>государственная поверка, паспортизация, клеймение средств измерений, в т.ч. манометров, термометров медицинских, уровнемеров, приборов учета</t>
  </si>
  <si>
    <t>Ремонт оборудования</t>
  </si>
  <si>
    <t>Уборка помещений</t>
  </si>
  <si>
    <t>Экспертиза имущества</t>
  </si>
  <si>
    <t>Заправка картриджа</t>
  </si>
  <si>
    <t>Техническое обслуживание системы видеонаблюдения</t>
  </si>
  <si>
    <t>промывка сист.отопления,замена манометров</t>
  </si>
  <si>
    <t>итого КФО 4 субсидия 001012432</t>
  </si>
  <si>
    <t>КФО 2</t>
  </si>
  <si>
    <t>Прочие мероприятия по содержанию имущества</t>
  </si>
  <si>
    <t xml:space="preserve">Итого по КФО 2: </t>
  </si>
  <si>
    <t>Обслуживание программного продукта 1С Бухгалтерия; Зарплата и Кадры</t>
  </si>
  <si>
    <t>Програмное обеспечение</t>
  </si>
  <si>
    <t>Услуги по охране объектов</t>
  </si>
  <si>
    <t>Охранные услуги по обеспечению контрольно-пропускного режима в учреждении</t>
  </si>
  <si>
    <t>Типографские услуги</t>
  </si>
  <si>
    <t>Медицинский осмотр работников учреждения</t>
  </si>
  <si>
    <t>Разработка программы энергосбережения и повышения энергетической эффективности (Заканчивается 15.10.2021 - на три года)</t>
  </si>
  <si>
    <t>Курсы повышения квалификации</t>
  </si>
  <si>
    <t>Участие в конкурсах и концертах обучающихся</t>
  </si>
  <si>
    <t>услуги в области пожарной безопасности</t>
  </si>
  <si>
    <t>Подписка на периодическую печать</t>
  </si>
  <si>
    <t>Обслуживание программы Консультант+</t>
  </si>
  <si>
    <t>Консультационные услуги</t>
  </si>
  <si>
    <t>Продление ЭЦП, защита ЭДО</t>
  </si>
  <si>
    <t>Утилизация имущества</t>
  </si>
  <si>
    <t>Независимая оценка рисков</t>
  </si>
  <si>
    <t>Лабораторные исследования</t>
  </si>
  <si>
    <t>итого КФО 4 субсидия 001012431</t>
  </si>
  <si>
    <t>Компьютер в бухгалтерию</t>
  </si>
  <si>
    <t>МФУ</t>
  </si>
  <si>
    <t>Стулья</t>
  </si>
  <si>
    <t>Метроном</t>
  </si>
  <si>
    <t>Приобретение мебели</t>
  </si>
  <si>
    <t>Оргтехника</t>
  </si>
  <si>
    <t>Музыкальное и художественное оборудование</t>
  </si>
  <si>
    <t>Ковры</t>
  </si>
  <si>
    <t>Итого по КФО 2</t>
  </si>
  <si>
    <t>ИТОГО  КВР 244 ст.310</t>
  </si>
  <si>
    <t>КВР 244 КОСГУ 346</t>
  </si>
  <si>
    <t>Бланки</t>
  </si>
  <si>
    <t>Одноразовые маски</t>
  </si>
  <si>
    <t>Канц, хоз. Товары</t>
  </si>
  <si>
    <t>Приобретение запасных частей, для оборудования, оргтехники</t>
  </si>
  <si>
    <t>Канцелярские , хозяйственные товары</t>
  </si>
  <si>
    <t>Заключение наблюдательного совета от "_____"__________20____г. №_________</t>
  </si>
  <si>
    <t>________________________________________С.В.Хотько</t>
  </si>
  <si>
    <t>(подпись)                                                   (расшифровка подписи)</t>
  </si>
  <si>
    <t xml:space="preserve">"      "                                 2020 г.    </t>
  </si>
  <si>
    <t>Директор МАУ ДО "Колтушская школа искусств"</t>
  </si>
  <si>
    <t>(наименование должности лица, утверждающего документ)</t>
  </si>
  <si>
    <t>________________         Н.А.Рыжакова</t>
  </si>
  <si>
    <t xml:space="preserve">  (подпись)                       (расшифровка  подписи)</t>
  </si>
  <si>
    <t>Субсидии муниципальным бюджетным и муниципальным автономным учреждениям на иные цели на повышение исполнительского мастерства учащихся (конкурсы, мастер-классы, участие в конкурсах и фестивалях), поддержка юных дарований (стипендии, проведение районного праздника для юных дарований) в рамках подпрограммы «Искусство» муниципальной программы «Культура Всеволожского муниципального района Ленинградской области» на 2021 год"</t>
  </si>
  <si>
    <t>00100000000000000</t>
  </si>
  <si>
    <t>1430</t>
  </si>
  <si>
    <t>001112085</t>
  </si>
  <si>
    <t>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«Искусство» муниципальной программы «Культура Всеволожского муниципального района Ленинградской области»  на 2021 год"</t>
  </si>
  <si>
    <t>Субсидии муниципальным бюджетным и муниципальным автономным учреждениям на иные цели на укрепление материально-технической базы (приобретение оборудования, капитальный ремонт) в рамках подпрограммы «Искусство» муниципальной программы «Культура Всеволожского муниципального района» в рамках подпрограммы «Искусство» муниципальной программы «Культура Всеволожского муниципального района Ленинградской области» на 2021 год"</t>
  </si>
  <si>
    <t>1440</t>
  </si>
  <si>
    <t>001112086</t>
  </si>
  <si>
    <t>1450</t>
  </si>
  <si>
    <t>001012086</t>
  </si>
  <si>
    <t>001112190</t>
  </si>
  <si>
    <t>00100000000000000226</t>
  </si>
  <si>
    <t>Взносы за участие в конкурсах, мастер класс (Целевые 001112084)</t>
  </si>
  <si>
    <t>Услуги по обучению на курсах повышения квалификации (целевые 001112085)</t>
  </si>
  <si>
    <t xml:space="preserve">Итого по КФО 5: </t>
  </si>
  <si>
    <t>340            КОСГУ 296</t>
  </si>
  <si>
    <r>
      <t>Источник финансового обеспечения _____________</t>
    </r>
    <r>
      <rPr>
        <u val="single"/>
        <sz val="8"/>
        <rFont val="Times New Roman"/>
        <family val="1"/>
      </rPr>
      <t>Социальные и иные выплаты населению ( целевая субсидия 001112084)</t>
    </r>
    <r>
      <rPr>
        <sz val="8"/>
        <rFont val="Times New Roman"/>
        <family val="1"/>
      </rPr>
      <t>_______________________________________________________________________________________________________________________________</t>
    </r>
  </si>
  <si>
    <t>Стипендии</t>
  </si>
  <si>
    <t>Музыкальные инструменты</t>
  </si>
  <si>
    <t>итого КФО 5 субсидия 001112086</t>
  </si>
  <si>
    <t>Субсидии  муниципальным бюджетным и муниципальным автономным учреждениям на иные цели на повышение исполнительского мастерства учащихся (конкурсы, масстер -  классы, участие в конкурсах и фестивалях), поддержка юных дарований (стипендии, проведение райного праздника для юных дарований) в рамках подпрограммы "Искусство" муниципальной программы  "Культура Всеволожского муниципального района Ленинградской области"</t>
  </si>
  <si>
    <t>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"Искусство" муниципальной программы  "Культура Всеволожского муниципального района Ленинградской области"</t>
  </si>
  <si>
    <t>Субсидии  муниципальным бюджетным и муниципальным автономным учреждениям на иные цели на укрепление материально-технической базы (приобретение оборудования, капитальный ремонт) в рамках подпрограммы "Искусство" муниципальной программы  "Культура Всеволожского муниципального района Ленинградской области"</t>
  </si>
  <si>
    <t>приобретение оборудования</t>
  </si>
  <si>
    <t xml:space="preserve"> Администрация муниципального образования "Всеволожский муниципальный район" Ленинградской области</t>
  </si>
  <si>
    <t>Муниципальное автономное  учреждение дополнительного образования "Колтушская школа искусств"муниципального образования "Всеволожский муниципальный район" Ленинградской области</t>
  </si>
  <si>
    <t>41300444</t>
  </si>
  <si>
    <t>001</t>
  </si>
  <si>
    <t>41391216</t>
  </si>
  <si>
    <t>4703023111</t>
  </si>
  <si>
    <t>470301001</t>
  </si>
  <si>
    <t>244,247                 КОСГУ 221,223,224,225,226,310,344,346,349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</si>
</sst>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0\ _₽"/>
    <numFmt numFmtId="166" formatCode="_-* #,##0_р_._-;\-* #,##0_р_._-;_-* &quot;-&quot;??_р_._-;_-@_-"/>
    <numFmt numFmtId="167" formatCode="_-* #,##0\ _₽_-;\-* #,##0\ _₽_-;_-* &quot;-&quot;??\ _₽_-;_-@_-"/>
    <numFmt numFmtId="168" formatCode="_-* #,##0.0\ _₽_-;\-* #,##0.0\ _₽_-;_-* &quot;-&quot;??\ _₽_-;_-@_-"/>
  </numFmts>
  <fonts count="21">
    <font>
      <sz val="10"/>
      <name val="Arial Cyr"/>
      <family val="2"/>
    </font>
    <font>
      <sz val="10"/>
      <name val="Arial"/>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2"/>
    </font>
    <font>
      <sz val="14"/>
      <name val="Times New Roman"/>
      <family val="1"/>
    </font>
    <font>
      <i/>
      <sz val="14"/>
      <name val="Times New Roman"/>
      <family val="1"/>
    </font>
    <font>
      <b/>
      <sz val="7"/>
      <name val="Times New Roman"/>
      <family val="1"/>
    </font>
    <font>
      <b/>
      <i/>
      <sz val="8"/>
      <name val="Times New Roman"/>
      <family val="1"/>
    </font>
    <font>
      <i/>
      <sz val="8"/>
      <name val="Times New Roman"/>
      <family val="1"/>
    </font>
    <font>
      <u val="single"/>
      <sz val="8"/>
      <name val="Times New Roman"/>
      <family val="1"/>
    </font>
    <font>
      <i/>
      <sz val="9"/>
      <name val="Times New Roman"/>
      <family val="1"/>
    </font>
    <font>
      <sz val="9"/>
      <name val="Times New Roman"/>
      <family val="1"/>
    </font>
  </fonts>
  <fills count="2">
    <fill>
      <patternFill/>
    </fill>
    <fill>
      <patternFill patternType="gray125"/>
    </fill>
  </fills>
  <borders count="48">
    <border>
      <left/>
      <right/>
      <top/>
      <bottom/>
      <diagonal/>
    </border>
    <border>
      <left/>
      <right/>
      <top style="thin"/>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bottom style="thin"/>
    </border>
    <border>
      <left/>
      <right/>
      <top/>
      <bottom style="thin"/>
    </border>
    <border>
      <left/>
      <right style="thin"/>
      <top/>
      <bottom style="thin"/>
    </border>
    <border>
      <left style="thin"/>
      <right/>
      <top/>
      <bottom style="thin"/>
    </border>
    <border>
      <left style="thin"/>
      <right style="thin"/>
      <top style="thin"/>
      <bottom style="thin"/>
    </border>
    <border>
      <left style="medium"/>
      <right/>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border>
    <border>
      <left/>
      <right style="thin"/>
      <top style="thin"/>
      <bottom/>
    </border>
    <border>
      <left style="medium"/>
      <right/>
      <top style="medium"/>
      <bottom style="thin"/>
    </border>
    <border>
      <left style="thin"/>
      <right/>
      <top/>
      <bottom/>
    </border>
    <border>
      <left/>
      <right style="thin"/>
      <top/>
      <bottom/>
    </border>
    <border>
      <left/>
      <right style="medium"/>
      <top style="medium"/>
      <bottom style="thin"/>
    </border>
    <border>
      <left style="medium"/>
      <right style="thin"/>
      <top style="thin"/>
      <bottom style="thin"/>
    </border>
    <border>
      <left style="thin"/>
      <right style="medium"/>
      <top style="thin"/>
      <bottom style="thin"/>
    </border>
    <border>
      <left style="medium"/>
      <right/>
      <top style="thin"/>
      <bottom/>
    </border>
    <border>
      <left/>
      <right style="medium"/>
      <top style="thin"/>
      <bottom/>
    </border>
    <border>
      <left/>
      <right style="medium"/>
      <top/>
      <bottom style="thin"/>
    </border>
    <border>
      <left style="medium"/>
      <right/>
      <top style="thin"/>
      <bottom style="medium"/>
    </border>
    <border>
      <left/>
      <right style="medium"/>
      <top style="thin"/>
      <bottom style="mediu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56">
    <xf numFmtId="0" fontId="0" fillId="0" borderId="0" xfId="0"/>
    <xf numFmtId="0" fontId="2" fillId="0" borderId="0" xfId="0" applyNumberFormat="1" applyFont="1" applyFill="1" applyBorder="1" applyAlignment="1">
      <alignment horizontal="left"/>
    </xf>
    <xf numFmtId="49" fontId="2" fillId="0" borderId="1" xfId="0" applyNumberFormat="1" applyFont="1" applyFill="1" applyBorder="1" applyAlignment="1">
      <alignment horizontal="center"/>
    </xf>
    <xf numFmtId="0" fontId="2" fillId="0" borderId="1" xfId="0" applyNumberFormat="1" applyFont="1" applyFill="1" applyBorder="1" applyAlignment="1">
      <alignment horizontal="left" vertical="top" wrapText="1" indent="3"/>
    </xf>
    <xf numFmtId="49"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top"/>
    </xf>
    <xf numFmtId="0" fontId="6"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2" fillId="0" borderId="2" xfId="0" applyNumberFormat="1" applyFont="1" applyFill="1" applyBorder="1" applyAlignment="1">
      <alignment horizontal="left"/>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5" fillId="0" borderId="4"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5" xfId="0" applyNumberFormat="1" applyFont="1" applyFill="1" applyBorder="1" applyAlignment="1">
      <alignment horizontal="center" vertical="top"/>
    </xf>
    <xf numFmtId="0" fontId="2" fillId="0" borderId="6" xfId="0" applyNumberFormat="1" applyFont="1" applyFill="1" applyBorder="1" applyAlignment="1">
      <alignment horizontal="left"/>
    </xf>
    <xf numFmtId="0" fontId="2" fillId="0" borderId="7" xfId="0" applyNumberFormat="1" applyFont="1" applyFill="1" applyBorder="1" applyAlignment="1">
      <alignment horizontal="left"/>
    </xf>
    <xf numFmtId="0" fontId="2" fillId="0" borderId="8" xfId="0" applyNumberFormat="1" applyFont="1" applyFill="1" applyBorder="1" applyAlignment="1">
      <alignment horizontal="left"/>
    </xf>
    <xf numFmtId="0" fontId="2" fillId="0" borderId="9" xfId="0" applyNumberFormat="1" applyFont="1" applyFill="1" applyBorder="1" applyAlignment="1">
      <alignment horizontal="left"/>
    </xf>
    <xf numFmtId="0" fontId="14"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9" fillId="0" borderId="0" xfId="0" applyNumberFormat="1" applyFont="1" applyFill="1" applyBorder="1" applyAlignment="1">
      <alignment horizontal="right"/>
    </xf>
    <xf numFmtId="0" fontId="19" fillId="0" borderId="0" xfId="0" applyNumberFormat="1" applyFont="1" applyFill="1" applyBorder="1" applyAlignment="1">
      <alignment/>
    </xf>
    <xf numFmtId="0" fontId="20" fillId="0" borderId="0" xfId="0" applyNumberFormat="1" applyFont="1" applyFill="1" applyBorder="1" applyAlignment="1">
      <alignment horizontal="right"/>
    </xf>
    <xf numFmtId="0" fontId="20"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1"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64" fontId="2" fillId="0" borderId="10" xfId="20" applyFont="1" applyFill="1" applyBorder="1" applyAlignment="1">
      <alignment horizontal="center"/>
    </xf>
    <xf numFmtId="164" fontId="2" fillId="0" borderId="11" xfId="20" applyFont="1" applyFill="1" applyBorder="1" applyAlignment="1">
      <alignment horizontal="center"/>
    </xf>
    <xf numFmtId="164" fontId="2" fillId="0" borderId="12" xfId="20" applyFont="1" applyFill="1" applyBorder="1" applyAlignment="1">
      <alignment horizontal="center"/>
    </xf>
    <xf numFmtId="166" fontId="2" fillId="0" borderId="10" xfId="20" applyNumberFormat="1" applyFont="1" applyFill="1" applyBorder="1" applyAlignment="1">
      <alignment horizontal="center"/>
    </xf>
    <xf numFmtId="166" fontId="2" fillId="0" borderId="11" xfId="20" applyNumberFormat="1" applyFont="1" applyFill="1" applyBorder="1" applyAlignment="1">
      <alignment horizontal="center"/>
    </xf>
    <xf numFmtId="166" fontId="2" fillId="0" borderId="12" xfId="2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13" xfId="0" applyNumberFormat="1" applyFont="1" applyFill="1" applyBorder="1" applyAlignment="1">
      <alignment horizontal="center"/>
    </xf>
    <xf numFmtId="0" fontId="2" fillId="0" borderId="10" xfId="0" applyNumberFormat="1" applyFont="1" applyFill="1" applyBorder="1" applyAlignment="1">
      <alignment horizontal="left" wrapText="1" indent="3"/>
    </xf>
    <xf numFmtId="0" fontId="2" fillId="0" borderId="11" xfId="0" applyNumberFormat="1" applyFont="1" applyFill="1" applyBorder="1" applyAlignment="1">
      <alignment horizontal="left" indent="3"/>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4" fillId="0" borderId="18" xfId="0" applyNumberFormat="1" applyFont="1" applyFill="1" applyBorder="1" applyAlignment="1">
      <alignment horizontal="center"/>
    </xf>
    <xf numFmtId="49" fontId="2" fillId="0" borderId="19"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17" xfId="0" applyNumberFormat="1" applyFont="1" applyFill="1" applyBorder="1" applyAlignment="1">
      <alignment horizontal="left" wrapText="1" indent="3"/>
    </xf>
    <xf numFmtId="0" fontId="2" fillId="0" borderId="15" xfId="0" applyNumberFormat="1" applyFont="1" applyFill="1" applyBorder="1" applyAlignment="1">
      <alignment horizontal="left" indent="3"/>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49" fontId="8" fillId="0" borderId="18" xfId="0" applyNumberFormat="1" applyFont="1" applyFill="1" applyBorder="1" applyAlignment="1">
      <alignment horizontal="center"/>
    </xf>
    <xf numFmtId="49" fontId="2" fillId="0" borderId="18"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0" fontId="8" fillId="0" borderId="10" xfId="0" applyNumberFormat="1" applyFont="1" applyFill="1" applyBorder="1" applyAlignment="1">
      <alignment horizontal="left" wrapText="1" indent="3"/>
    </xf>
    <xf numFmtId="0" fontId="8" fillId="0" borderId="11" xfId="0" applyNumberFormat="1" applyFont="1" applyFill="1" applyBorder="1" applyAlignment="1">
      <alignment horizontal="left" indent="3"/>
    </xf>
    <xf numFmtId="49" fontId="8" fillId="0" borderId="19"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12" xfId="0" applyNumberFormat="1" applyFont="1" applyFill="1" applyBorder="1" applyAlignment="1">
      <alignment horizontal="center"/>
    </xf>
    <xf numFmtId="49" fontId="8" fillId="0" borderId="10" xfId="0" applyNumberFormat="1" applyFont="1" applyFill="1" applyBorder="1" applyAlignment="1">
      <alignment horizontal="center"/>
    </xf>
    <xf numFmtId="0" fontId="2" fillId="0" borderId="10" xfId="0" applyNumberFormat="1" applyFont="1" applyFill="1" applyBorder="1" applyAlignment="1">
      <alignment horizontal="left" wrapText="1" indent="4"/>
    </xf>
    <xf numFmtId="0" fontId="2" fillId="0" borderId="11" xfId="0" applyNumberFormat="1" applyFont="1" applyFill="1" applyBorder="1" applyAlignment="1">
      <alignment horizontal="left" wrapText="1" indent="4"/>
    </xf>
    <xf numFmtId="0" fontId="2" fillId="0" borderId="11" xfId="0" applyNumberFormat="1" applyFont="1" applyFill="1" applyBorder="1" applyAlignment="1">
      <alignment horizontal="left" indent="4"/>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17" xfId="0" applyNumberFormat="1" applyFont="1" applyFill="1" applyBorder="1" applyAlignment="1">
      <alignment horizontal="left" wrapText="1" indent="1"/>
    </xf>
    <xf numFmtId="0" fontId="2" fillId="0" borderId="15" xfId="0" applyNumberFormat="1" applyFont="1" applyFill="1" applyBorder="1" applyAlignment="1">
      <alignment horizontal="left" indent="1"/>
    </xf>
    <xf numFmtId="0" fontId="6" fillId="0" borderId="0" xfId="0" applyNumberFormat="1" applyFont="1" applyFill="1" applyBorder="1" applyAlignment="1">
      <alignment horizontal="right"/>
    </xf>
    <xf numFmtId="0" fontId="2" fillId="0" borderId="0" xfId="0" applyNumberFormat="1" applyFont="1" applyFill="1" applyBorder="1" applyAlignment="1">
      <alignment horizontal="left"/>
    </xf>
    <xf numFmtId="49" fontId="2" fillId="0" borderId="2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17"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49" fontId="2" fillId="0" borderId="28"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16" fillId="0" borderId="15" xfId="0" applyNumberFormat="1" applyFont="1" applyFill="1" applyBorder="1" applyAlignment="1">
      <alignment horizontal="left"/>
    </xf>
    <xf numFmtId="0" fontId="2" fillId="0" borderId="0" xfId="0" applyNumberFormat="1" applyFont="1" applyFill="1" applyBorder="1" applyAlignment="1">
      <alignment horizontal="right"/>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19"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2" fillId="0" borderId="2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26" xfId="0" applyNumberFormat="1" applyFont="1" applyFill="1" applyBorder="1" applyAlignment="1">
      <alignment horizontal="right"/>
    </xf>
    <xf numFmtId="0" fontId="2" fillId="0" borderId="1" xfId="0" applyNumberFormat="1" applyFont="1" applyFill="1" applyBorder="1" applyAlignment="1">
      <alignment horizontal="right"/>
    </xf>
    <xf numFmtId="0" fontId="2" fillId="0" borderId="1" xfId="0" applyNumberFormat="1" applyFont="1" applyFill="1" applyBorder="1" applyAlignment="1">
      <alignment horizontal="left"/>
    </xf>
    <xf numFmtId="0" fontId="2" fillId="0" borderId="27" xfId="0" applyNumberFormat="1" applyFont="1" applyFill="1" applyBorder="1" applyAlignment="1">
      <alignment horizontal="left"/>
    </xf>
    <xf numFmtId="49" fontId="6" fillId="0" borderId="15" xfId="0" applyNumberFormat="1" applyFont="1" applyFill="1" applyBorder="1" applyAlignment="1">
      <alignment horizontal="left"/>
    </xf>
    <xf numFmtId="49" fontId="2" fillId="0" borderId="11" xfId="0" applyNumberFormat="1" applyFont="1" applyFill="1" applyBorder="1" applyAlignment="1">
      <alignment horizontal="left"/>
    </xf>
    <xf numFmtId="49" fontId="2" fillId="0" borderId="31" xfId="0" applyNumberFormat="1" applyFont="1" applyFill="1" applyBorder="1" applyAlignment="1">
      <alignment horizontal="center"/>
    </xf>
    <xf numFmtId="49" fontId="2" fillId="0" borderId="13" xfId="0" applyNumberFormat="1" applyFont="1" applyFill="1" applyBorder="1" applyAlignment="1">
      <alignment horizontal="center"/>
    </xf>
    <xf numFmtId="0" fontId="19" fillId="0" borderId="0" xfId="0" applyNumberFormat="1" applyFont="1" applyFill="1" applyBorder="1" applyAlignment="1">
      <alignment horizontal="right"/>
    </xf>
    <xf numFmtId="0" fontId="20" fillId="0" borderId="0" xfId="0" applyNumberFormat="1" applyFont="1" applyFill="1" applyBorder="1" applyAlignment="1">
      <alignment horizontal="center"/>
    </xf>
    <xf numFmtId="0" fontId="2" fillId="0" borderId="18" xfId="0" applyNumberFormat="1" applyFont="1" applyFill="1" applyBorder="1" applyAlignment="1">
      <alignment horizontal="left" indent="3"/>
    </xf>
    <xf numFmtId="0" fontId="2" fillId="0" borderId="10" xfId="0" applyNumberFormat="1" applyFont="1" applyFill="1" applyBorder="1" applyAlignment="1">
      <alignment horizontal="left" indent="3"/>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4" fillId="0" borderId="0" xfId="0" applyNumberFormat="1" applyFont="1" applyFill="1" applyBorder="1" applyAlignment="1">
      <alignment horizontal="center"/>
    </xf>
    <xf numFmtId="0" fontId="5" fillId="0" borderId="0" xfId="0" applyNumberFormat="1" applyFont="1" applyFill="1" applyBorder="1" applyAlignment="1">
      <alignment horizontal="center" vertical="top"/>
    </xf>
    <xf numFmtId="0" fontId="4" fillId="0" borderId="0" xfId="0" applyNumberFormat="1" applyFont="1" applyFill="1" applyBorder="1" applyAlignment="1">
      <alignment horizontal="right"/>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left"/>
    </xf>
    <xf numFmtId="49" fontId="2" fillId="0" borderId="15" xfId="0" applyNumberFormat="1" applyFont="1" applyFill="1" applyBorder="1" applyAlignment="1">
      <alignment horizontal="left"/>
    </xf>
    <xf numFmtId="0" fontId="8" fillId="0" borderId="10" xfId="0" applyNumberFormat="1" applyFont="1" applyFill="1" applyBorder="1" applyAlignment="1">
      <alignment horizontal="left"/>
    </xf>
    <xf numFmtId="0" fontId="8" fillId="0" borderId="11" xfId="0" applyNumberFormat="1" applyFont="1" applyFill="1" applyBorder="1" applyAlignment="1">
      <alignment horizontal="left"/>
    </xf>
    <xf numFmtId="43" fontId="2" fillId="0" borderId="10" xfId="0" applyNumberFormat="1" applyFont="1" applyFill="1" applyBorder="1" applyAlignment="1">
      <alignment horizontal="center"/>
    </xf>
    <xf numFmtId="168" fontId="2" fillId="0" borderId="10" xfId="0" applyNumberFormat="1" applyFont="1" applyFill="1" applyBorder="1" applyAlignment="1">
      <alignment horizontal="center"/>
    </xf>
    <xf numFmtId="168" fontId="2" fillId="0" borderId="11" xfId="0" applyNumberFormat="1" applyFont="1" applyFill="1" applyBorder="1" applyAlignment="1">
      <alignment horizontal="center"/>
    </xf>
    <xf numFmtId="168" fontId="2" fillId="0" borderId="12" xfId="0" applyNumberFormat="1" applyFont="1" applyFill="1" applyBorder="1" applyAlignment="1">
      <alignment horizontal="center"/>
    </xf>
    <xf numFmtId="0" fontId="2" fillId="0" borderId="31" xfId="0" applyNumberFormat="1" applyFont="1" applyFill="1" applyBorder="1" applyAlignment="1">
      <alignment horizontal="center"/>
    </xf>
    <xf numFmtId="0" fontId="2" fillId="0" borderId="10" xfId="0" applyNumberFormat="1" applyFont="1" applyFill="1" applyBorder="1" applyAlignment="1">
      <alignment horizontal="left" wrapText="1" indent="1"/>
    </xf>
    <xf numFmtId="0" fontId="2" fillId="0" borderId="11" xfId="0" applyNumberFormat="1" applyFont="1" applyFill="1" applyBorder="1" applyAlignment="1">
      <alignment horizontal="left" indent="1"/>
    </xf>
    <xf numFmtId="167" fontId="2" fillId="0" borderId="10" xfId="0" applyNumberFormat="1" applyFont="1" applyFill="1" applyBorder="1" applyAlignment="1">
      <alignment horizontal="center"/>
    </xf>
    <xf numFmtId="167" fontId="2" fillId="0" borderId="11" xfId="0" applyNumberFormat="1" applyFont="1" applyFill="1" applyBorder="1" applyAlignment="1">
      <alignment horizontal="center"/>
    </xf>
    <xf numFmtId="167" fontId="2" fillId="0" borderId="12" xfId="0" applyNumberFormat="1" applyFont="1" applyFill="1" applyBorder="1" applyAlignment="1">
      <alignment horizontal="center"/>
    </xf>
    <xf numFmtId="166" fontId="17" fillId="0" borderId="18" xfId="20" applyNumberFormat="1" applyFont="1" applyFill="1" applyBorder="1" applyAlignment="1">
      <alignment horizontal="center"/>
    </xf>
    <xf numFmtId="165" fontId="17" fillId="0" borderId="10" xfId="0" applyNumberFormat="1" applyFont="1" applyFill="1" applyBorder="1" applyAlignment="1">
      <alignment horizontal="center"/>
    </xf>
    <xf numFmtId="165" fontId="17" fillId="0" borderId="11" xfId="0" applyNumberFormat="1" applyFont="1" applyFill="1" applyBorder="1" applyAlignment="1">
      <alignment horizontal="center"/>
    </xf>
    <xf numFmtId="165" fontId="17" fillId="0" borderId="12" xfId="0" applyNumberFormat="1" applyFont="1" applyFill="1" applyBorder="1" applyAlignment="1">
      <alignment horizontal="center"/>
    </xf>
    <xf numFmtId="0" fontId="2" fillId="0" borderId="26" xfId="0" applyNumberFormat="1" applyFont="1" applyFill="1" applyBorder="1" applyAlignment="1">
      <alignment horizontal="left" indent="2"/>
    </xf>
    <xf numFmtId="0" fontId="2" fillId="0" borderId="1" xfId="0" applyNumberFormat="1" applyFont="1" applyFill="1" applyBorder="1" applyAlignment="1">
      <alignment horizontal="left" indent="2"/>
    </xf>
    <xf numFmtId="0" fontId="2" fillId="0" borderId="17" xfId="0" applyNumberFormat="1" applyFont="1" applyFill="1" applyBorder="1" applyAlignment="1">
      <alignment horizontal="left" indent="2"/>
    </xf>
    <xf numFmtId="0" fontId="2" fillId="0" borderId="15" xfId="0" applyNumberFormat="1" applyFont="1" applyFill="1" applyBorder="1" applyAlignment="1">
      <alignment horizontal="left" indent="2"/>
    </xf>
    <xf numFmtId="0" fontId="2" fillId="0" borderId="18" xfId="0" applyNumberFormat="1" applyFont="1" applyFill="1" applyBorder="1" applyAlignment="1">
      <alignment horizontal="left" vertical="center" wrapText="1" indent="3"/>
    </xf>
    <xf numFmtId="0" fontId="2" fillId="0" borderId="10" xfId="0" applyNumberFormat="1" applyFont="1" applyFill="1" applyBorder="1" applyAlignment="1">
      <alignment horizontal="left" vertical="center" wrapText="1" indent="3"/>
    </xf>
    <xf numFmtId="49" fontId="2" fillId="0" borderId="32" xfId="0" applyNumberFormat="1" applyFont="1" applyFill="1" applyBorder="1" applyAlignment="1">
      <alignment horizontal="center"/>
    </xf>
    <xf numFmtId="0" fontId="2" fillId="0" borderId="18" xfId="0" applyNumberFormat="1" applyFont="1" applyFill="1" applyBorder="1" applyAlignment="1">
      <alignment horizontal="center"/>
    </xf>
    <xf numFmtId="0" fontId="2" fillId="0" borderId="33" xfId="0" applyNumberFormat="1" applyFont="1" applyFill="1" applyBorder="1" applyAlignment="1">
      <alignment horizontal="center"/>
    </xf>
    <xf numFmtId="0" fontId="8" fillId="0" borderId="18" xfId="0" applyNumberFormat="1" applyFont="1" applyFill="1" applyBorder="1" applyAlignment="1">
      <alignment horizontal="left" wrapText="1" indent="1"/>
    </xf>
    <xf numFmtId="0" fontId="8" fillId="0" borderId="18" xfId="0" applyNumberFormat="1" applyFont="1" applyFill="1" applyBorder="1" applyAlignment="1">
      <alignment horizontal="left" indent="1"/>
    </xf>
    <xf numFmtId="0" fontId="8" fillId="0" borderId="10" xfId="0" applyNumberFormat="1" applyFont="1" applyFill="1" applyBorder="1" applyAlignment="1">
      <alignment horizontal="left" indent="1"/>
    </xf>
    <xf numFmtId="49" fontId="8" fillId="0" borderId="32" xfId="0" applyNumberFormat="1" applyFont="1" applyFill="1" applyBorder="1" applyAlignment="1">
      <alignment horizontal="center"/>
    </xf>
    <xf numFmtId="164" fontId="17" fillId="0" borderId="18" xfId="20" applyFont="1" applyFill="1" applyBorder="1" applyAlignment="1">
      <alignment horizontal="center"/>
    </xf>
    <xf numFmtId="0" fontId="2" fillId="0" borderId="18" xfId="0" applyNumberFormat="1" applyFont="1" applyFill="1" applyBorder="1" applyAlignment="1">
      <alignment horizontal="left" wrapText="1" indent="3"/>
    </xf>
    <xf numFmtId="166" fontId="8" fillId="0" borderId="18" xfId="20" applyNumberFormat="1" applyFont="1" applyFill="1" applyBorder="1" applyAlignment="1">
      <alignment horizontal="center"/>
    </xf>
    <xf numFmtId="167" fontId="8" fillId="0" borderId="18" xfId="20" applyNumberFormat="1" applyFont="1" applyFill="1" applyBorder="1" applyAlignment="1">
      <alignment horizontal="center"/>
    </xf>
    <xf numFmtId="43" fontId="17" fillId="0" borderId="10" xfId="0" applyNumberFormat="1" applyFont="1" applyFill="1" applyBorder="1" applyAlignment="1">
      <alignment horizontal="center"/>
    </xf>
    <xf numFmtId="0" fontId="17" fillId="0" borderId="11" xfId="0" applyNumberFormat="1" applyFont="1" applyFill="1" applyBorder="1" applyAlignment="1">
      <alignment horizontal="center"/>
    </xf>
    <xf numFmtId="0" fontId="17" fillId="0" borderId="12" xfId="0" applyNumberFormat="1" applyFont="1" applyFill="1" applyBorder="1" applyAlignment="1">
      <alignment horizontal="center"/>
    </xf>
    <xf numFmtId="43" fontId="8" fillId="0" borderId="10" xfId="0" applyNumberFormat="1" applyFont="1" applyFill="1" applyBorder="1" applyAlignment="1">
      <alignment horizontal="center"/>
    </xf>
    <xf numFmtId="0" fontId="8" fillId="0" borderId="11" xfId="0" applyNumberFormat="1" applyFont="1" applyFill="1" applyBorder="1" applyAlignment="1">
      <alignment horizontal="center"/>
    </xf>
    <xf numFmtId="0" fontId="8" fillId="0" borderId="12" xfId="0" applyNumberFormat="1" applyFont="1" applyFill="1" applyBorder="1" applyAlignment="1">
      <alignment horizontal="center"/>
    </xf>
    <xf numFmtId="165" fontId="8" fillId="0" borderId="10" xfId="0" applyNumberFormat="1" applyFont="1" applyFill="1" applyBorder="1" applyAlignment="1">
      <alignment horizontal="center"/>
    </xf>
    <xf numFmtId="165" fontId="8" fillId="0" borderId="11" xfId="0" applyNumberFormat="1" applyFont="1" applyFill="1" applyBorder="1" applyAlignment="1">
      <alignment horizontal="center"/>
    </xf>
    <xf numFmtId="165" fontId="8" fillId="0" borderId="12" xfId="0" applyNumberFormat="1" applyFont="1" applyFill="1" applyBorder="1" applyAlignment="1">
      <alignment horizontal="center"/>
    </xf>
    <xf numFmtId="0" fontId="8" fillId="0" borderId="18" xfId="0" applyNumberFormat="1" applyFont="1" applyFill="1" applyBorder="1" applyAlignment="1">
      <alignment horizontal="center"/>
    </xf>
    <xf numFmtId="0" fontId="8" fillId="0" borderId="33" xfId="0" applyNumberFormat="1" applyFont="1" applyFill="1" applyBorder="1" applyAlignment="1">
      <alignment horizontal="center"/>
    </xf>
    <xf numFmtId="0" fontId="8" fillId="0" borderId="18" xfId="0" applyNumberFormat="1" applyFont="1" applyFill="1" applyBorder="1" applyAlignment="1">
      <alignment horizontal="left" indent="3"/>
    </xf>
    <xf numFmtId="0" fontId="8" fillId="0" borderId="10" xfId="0" applyNumberFormat="1" applyFont="1" applyFill="1" applyBorder="1" applyAlignment="1">
      <alignment horizontal="left" indent="3"/>
    </xf>
    <xf numFmtId="49" fontId="15" fillId="0" borderId="18"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6"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5" xfId="0" applyNumberFormat="1" applyFont="1" applyFill="1" applyBorder="1" applyAlignment="1">
      <alignment horizontal="center"/>
    </xf>
    <xf numFmtId="0" fontId="2" fillId="0" borderId="16" xfId="0" applyNumberFormat="1" applyFont="1" applyFill="1" applyBorder="1" applyAlignment="1">
      <alignment horizontal="center"/>
    </xf>
    <xf numFmtId="0" fontId="2" fillId="0" borderId="35" xfId="0" applyNumberFormat="1" applyFont="1" applyFill="1" applyBorder="1" applyAlignment="1">
      <alignment horizontal="center"/>
    </xf>
    <xf numFmtId="0" fontId="2" fillId="0" borderId="36" xfId="0" applyNumberFormat="1" applyFont="1" applyFill="1" applyBorder="1" applyAlignment="1">
      <alignment horizontal="center"/>
    </xf>
    <xf numFmtId="0" fontId="8" fillId="0" borderId="10" xfId="0" applyNumberFormat="1" applyFont="1" applyFill="1" applyBorder="1" applyAlignment="1">
      <alignment horizontal="center"/>
    </xf>
    <xf numFmtId="0" fontId="2" fillId="0" borderId="26" xfId="0" applyNumberFormat="1" applyFont="1" applyFill="1" applyBorder="1" applyAlignment="1">
      <alignment horizontal="left" indent="3"/>
    </xf>
    <xf numFmtId="0" fontId="2" fillId="0" borderId="1" xfId="0" applyNumberFormat="1" applyFont="1" applyFill="1" applyBorder="1" applyAlignment="1">
      <alignment horizontal="left" indent="3"/>
    </xf>
    <xf numFmtId="0" fontId="2" fillId="0" borderId="17" xfId="0" applyNumberFormat="1" applyFont="1" applyFill="1" applyBorder="1" applyAlignment="1">
      <alignment horizontal="left" indent="3"/>
    </xf>
    <xf numFmtId="164" fontId="8" fillId="0" borderId="10" xfId="0" applyNumberFormat="1" applyFont="1" applyFill="1" applyBorder="1" applyAlignment="1">
      <alignment horizontal="center"/>
    </xf>
    <xf numFmtId="166" fontId="8" fillId="0" borderId="10" xfId="0" applyNumberFormat="1" applyFont="1" applyFill="1" applyBorder="1" applyAlignment="1">
      <alignment horizontal="center"/>
    </xf>
    <xf numFmtId="166" fontId="8" fillId="0" borderId="11" xfId="0" applyNumberFormat="1" applyFont="1" applyFill="1" applyBorder="1" applyAlignment="1">
      <alignment horizontal="center"/>
    </xf>
    <xf numFmtId="166" fontId="8" fillId="0" borderId="12" xfId="0" applyNumberFormat="1" applyFont="1" applyFill="1" applyBorder="1" applyAlignment="1">
      <alignment horizontal="center"/>
    </xf>
    <xf numFmtId="0" fontId="2" fillId="0" borderId="10" xfId="0" applyNumberFormat="1" applyFont="1" applyFill="1" applyBorder="1" applyAlignment="1">
      <alignment horizontal="left" wrapText="1" indent="2"/>
    </xf>
    <xf numFmtId="0" fontId="2" fillId="0" borderId="11" xfId="0" applyNumberFormat="1" applyFont="1" applyFill="1" applyBorder="1" applyAlignment="1">
      <alignment horizontal="left" indent="2"/>
    </xf>
    <xf numFmtId="164" fontId="16" fillId="0" borderId="10" xfId="0" applyNumberFormat="1" applyFont="1" applyFill="1" applyBorder="1" applyAlignment="1">
      <alignment horizontal="center"/>
    </xf>
    <xf numFmtId="0" fontId="16" fillId="0" borderId="11" xfId="0" applyNumberFormat="1" applyFont="1" applyFill="1" applyBorder="1" applyAlignment="1">
      <alignment horizontal="center"/>
    </xf>
    <xf numFmtId="0" fontId="16" fillId="0" borderId="12" xfId="0" applyNumberFormat="1" applyFont="1" applyFill="1" applyBorder="1" applyAlignment="1">
      <alignment horizontal="center"/>
    </xf>
    <xf numFmtId="0" fontId="8" fillId="0" borderId="13" xfId="0" applyNumberFormat="1" applyFont="1" applyFill="1" applyBorder="1" applyAlignment="1">
      <alignment horizontal="center"/>
    </xf>
    <xf numFmtId="0" fontId="8" fillId="0" borderId="17" xfId="0" applyNumberFormat="1" applyFont="1" applyFill="1" applyBorder="1" applyAlignment="1">
      <alignment horizontal="left" wrapText="1" indent="3"/>
    </xf>
    <xf numFmtId="0" fontId="8" fillId="0" borderId="15" xfId="0" applyNumberFormat="1" applyFont="1" applyFill="1" applyBorder="1" applyAlignment="1">
      <alignment horizontal="left" indent="3"/>
    </xf>
    <xf numFmtId="164" fontId="8" fillId="0" borderId="10" xfId="20" applyFont="1" applyFill="1" applyBorder="1" applyAlignment="1">
      <alignment horizontal="center"/>
    </xf>
    <xf numFmtId="164" fontId="8" fillId="0" borderId="11" xfId="20" applyFont="1" applyFill="1" applyBorder="1" applyAlignment="1">
      <alignment horizontal="center"/>
    </xf>
    <xf numFmtId="164" fontId="8" fillId="0" borderId="12" xfId="20" applyFont="1" applyFill="1" applyBorder="1" applyAlignment="1">
      <alignment horizontal="center"/>
    </xf>
    <xf numFmtId="166" fontId="8" fillId="0" borderId="10" xfId="20" applyNumberFormat="1" applyFont="1" applyFill="1" applyBorder="1" applyAlignment="1">
      <alignment horizontal="center"/>
    </xf>
    <xf numFmtId="166" fontId="8" fillId="0" borderId="11" xfId="20" applyNumberFormat="1" applyFont="1" applyFill="1" applyBorder="1" applyAlignment="1">
      <alignment horizontal="center"/>
    </xf>
    <xf numFmtId="166" fontId="8" fillId="0" borderId="12" xfId="20" applyNumberFormat="1" applyFont="1" applyFill="1" applyBorder="1" applyAlignment="1">
      <alignment horizontal="center"/>
    </xf>
    <xf numFmtId="49" fontId="15" fillId="0" borderId="10" xfId="0" applyNumberFormat="1" applyFont="1" applyFill="1" applyBorder="1" applyAlignment="1">
      <alignment horizontal="center"/>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0" fontId="2" fillId="0" borderId="17" xfId="0" applyNumberFormat="1" applyFont="1" applyFill="1" applyBorder="1" applyAlignment="1">
      <alignment horizontal="left" vertical="center" wrapText="1" indent="4"/>
    </xf>
    <xf numFmtId="0" fontId="2" fillId="0" borderId="15" xfId="0" applyNumberFormat="1" applyFont="1" applyFill="1" applyBorder="1" applyAlignment="1">
      <alignment horizontal="left" vertical="center" indent="4"/>
    </xf>
    <xf numFmtId="49" fontId="2" fillId="0" borderId="1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1" xfId="0" applyNumberFormat="1" applyFont="1" applyFill="1" applyBorder="1" applyAlignment="1">
      <alignment horizontal="left" vertical="center" indent="3"/>
    </xf>
    <xf numFmtId="49" fontId="2" fillId="0" borderId="37"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8" fillId="0" borderId="10" xfId="0" applyNumberFormat="1" applyFont="1" applyFill="1" applyBorder="1" applyAlignment="1">
      <alignment horizontal="left" wrapText="1" indent="1"/>
    </xf>
    <xf numFmtId="0" fontId="8" fillId="0" borderId="11" xfId="0" applyNumberFormat="1" applyFont="1" applyFill="1" applyBorder="1" applyAlignment="1">
      <alignment horizontal="left" indent="1"/>
    </xf>
    <xf numFmtId="49" fontId="2" fillId="0" borderId="3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0"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38"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15"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7" xfId="0" applyNumberFormat="1" applyFont="1" applyFill="1" applyBorder="1" applyAlignment="1">
      <alignment horizontal="center"/>
    </xf>
    <xf numFmtId="164" fontId="8" fillId="0" borderId="17" xfId="0" applyNumberFormat="1" applyFont="1" applyFill="1" applyBorder="1" applyAlignment="1">
      <alignment horizontal="center"/>
    </xf>
    <xf numFmtId="0" fontId="8" fillId="0" borderId="15" xfId="0" applyNumberFormat="1" applyFont="1" applyFill="1" applyBorder="1" applyAlignment="1">
      <alignment horizontal="center"/>
    </xf>
    <xf numFmtId="0" fontId="8" fillId="0" borderId="16" xfId="0" applyNumberFormat="1" applyFont="1" applyFill="1" applyBorder="1" applyAlignment="1">
      <alignment horizontal="center"/>
    </xf>
    <xf numFmtId="0" fontId="8" fillId="0" borderId="17" xfId="0" applyNumberFormat="1" applyFont="1" applyFill="1" applyBorder="1" applyAlignment="1">
      <alignment horizontal="center"/>
    </xf>
    <xf numFmtId="0" fontId="8" fillId="0" borderId="36" xfId="0" applyNumberFormat="1" applyFont="1" applyFill="1" applyBorder="1" applyAlignment="1">
      <alignment horizontal="center"/>
    </xf>
    <xf numFmtId="0" fontId="2" fillId="0" borderId="26" xfId="0" applyNumberFormat="1" applyFont="1" applyFill="1" applyBorder="1" applyAlignment="1">
      <alignment horizontal="left" indent="4"/>
    </xf>
    <xf numFmtId="0" fontId="2" fillId="0" borderId="1" xfId="0" applyNumberFormat="1" applyFont="1" applyFill="1" applyBorder="1" applyAlignment="1">
      <alignment horizontal="left" indent="4"/>
    </xf>
    <xf numFmtId="164" fontId="2" fillId="0" borderId="26" xfId="20" applyFont="1" applyFill="1" applyBorder="1" applyAlignment="1">
      <alignment horizontal="center"/>
    </xf>
    <xf numFmtId="164" fontId="2" fillId="0" borderId="1" xfId="20" applyFont="1" applyFill="1" applyBorder="1" applyAlignment="1">
      <alignment horizontal="center"/>
    </xf>
    <xf numFmtId="164" fontId="2" fillId="0" borderId="27" xfId="20" applyFont="1" applyFill="1" applyBorder="1" applyAlignment="1">
      <alignment horizontal="center"/>
    </xf>
    <xf numFmtId="166" fontId="2" fillId="0" borderId="26" xfId="20" applyNumberFormat="1" applyFont="1" applyFill="1" applyBorder="1" applyAlignment="1">
      <alignment horizontal="center"/>
    </xf>
    <xf numFmtId="166" fontId="2" fillId="0" borderId="1" xfId="20" applyNumberFormat="1" applyFont="1" applyFill="1" applyBorder="1" applyAlignment="1">
      <alignment horizontal="center"/>
    </xf>
    <xf numFmtId="166" fontId="2" fillId="0" borderId="27" xfId="20" applyNumberFormat="1" applyFont="1" applyFill="1" applyBorder="1" applyAlignment="1">
      <alignment horizontal="center"/>
    </xf>
    <xf numFmtId="0" fontId="10" fillId="0" borderId="0" xfId="0" applyNumberFormat="1" applyFont="1" applyFill="1" applyBorder="1" applyAlignment="1">
      <alignment horizontal="justify" wrapText="1"/>
    </xf>
    <xf numFmtId="49" fontId="2" fillId="0" borderId="38" xfId="0" applyNumberFormat="1" applyFont="1" applyFill="1" applyBorder="1" applyAlignment="1">
      <alignment horizont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xf>
    <xf numFmtId="49" fontId="2" fillId="0" borderId="20" xfId="0" applyNumberFormat="1" applyFont="1" applyFill="1" applyBorder="1" applyAlignment="1">
      <alignment horizontal="center" vertical="top"/>
    </xf>
    <xf numFmtId="49" fontId="2" fillId="0" borderId="21"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8" fillId="0" borderId="28" xfId="0" applyNumberFormat="1" applyFont="1" applyFill="1" applyBorder="1" applyAlignment="1">
      <alignment horizontal="center"/>
    </xf>
    <xf numFmtId="49" fontId="8" fillId="0" borderId="24" xfId="0" applyNumberFormat="1" applyFont="1" applyFill="1" applyBorder="1" applyAlignment="1">
      <alignment horizontal="center"/>
    </xf>
    <xf numFmtId="49" fontId="8" fillId="0" borderId="25" xfId="0" applyNumberFormat="1" applyFont="1" applyFill="1" applyBorder="1" applyAlignment="1">
      <alignment horizontal="center"/>
    </xf>
    <xf numFmtId="0" fontId="2" fillId="0" borderId="10" xfId="0" applyNumberFormat="1" applyFont="1" applyFill="1" applyBorder="1" applyAlignment="1">
      <alignment horizontal="left" vertical="top" wrapText="1" indent="3"/>
    </xf>
    <xf numFmtId="0" fontId="2" fillId="0" borderId="11" xfId="0" applyNumberFormat="1" applyFont="1" applyFill="1" applyBorder="1" applyAlignment="1">
      <alignment horizontal="left" vertical="top" wrapText="1" indent="3"/>
    </xf>
    <xf numFmtId="0" fontId="2" fillId="0" borderId="13" xfId="0" applyNumberFormat="1" applyFont="1" applyFill="1" applyBorder="1" applyAlignment="1">
      <alignment horizontal="left" vertical="top" wrapText="1" indent="3"/>
    </xf>
    <xf numFmtId="0" fontId="2" fillId="0" borderId="10" xfId="0" applyNumberFormat="1" applyFont="1" applyFill="1" applyBorder="1" applyAlignment="1">
      <alignment horizontal="left" wrapText="1"/>
    </xf>
    <xf numFmtId="0" fontId="2" fillId="0" borderId="26" xfId="0" applyNumberFormat="1" applyFont="1" applyFill="1" applyBorder="1" applyAlignment="1">
      <alignment horizontal="left" wrapText="1" indent="4"/>
    </xf>
    <xf numFmtId="0" fontId="2" fillId="0" borderId="35" xfId="0" applyNumberFormat="1" applyFont="1" applyFill="1" applyBorder="1" applyAlignment="1">
      <alignment horizontal="left" indent="4"/>
    </xf>
    <xf numFmtId="0" fontId="2" fillId="0" borderId="17" xfId="0" applyNumberFormat="1" applyFont="1" applyFill="1" applyBorder="1" applyAlignment="1">
      <alignment horizontal="left" wrapText="1" indent="4"/>
    </xf>
    <xf numFmtId="0" fontId="2" fillId="0" borderId="15" xfId="0" applyNumberFormat="1" applyFont="1" applyFill="1" applyBorder="1" applyAlignment="1">
      <alignment horizontal="left" indent="4"/>
    </xf>
    <xf numFmtId="49" fontId="2" fillId="0" borderId="39"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2" xfId="0" applyNumberFormat="1" applyFont="1" applyFill="1" applyBorder="1" applyAlignment="1">
      <alignment horizontal="center"/>
    </xf>
    <xf numFmtId="0" fontId="2" fillId="0" borderId="42"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43" xfId="0" applyNumberFormat="1" applyFont="1" applyFill="1" applyBorder="1" applyAlignment="1">
      <alignment horizontal="center"/>
    </xf>
    <xf numFmtId="0" fontId="5" fillId="0" borderId="1" xfId="0" applyNumberFormat="1" applyFont="1" applyFill="1" applyBorder="1" applyAlignment="1">
      <alignment horizontal="center" vertical="top"/>
    </xf>
    <xf numFmtId="0" fontId="2" fillId="0" borderId="44" xfId="0" applyNumberFormat="1" applyFont="1" applyFill="1" applyBorder="1" applyAlignment="1">
      <alignment horizontal="left" wrapText="1"/>
    </xf>
    <xf numFmtId="0" fontId="2" fillId="0" borderId="15" xfId="0" applyNumberFormat="1" applyFont="1" applyFill="1" applyBorder="1" applyAlignment="1">
      <alignment horizontal="left" wrapText="1"/>
    </xf>
    <xf numFmtId="0" fontId="2" fillId="0" borderId="45" xfId="0" applyNumberFormat="1" applyFont="1" applyFill="1" applyBorder="1" applyAlignment="1">
      <alignment horizontal="left" wrapText="1"/>
    </xf>
    <xf numFmtId="0" fontId="5" fillId="0" borderId="46" xfId="0" applyNumberFormat="1" applyFont="1" applyFill="1" applyBorder="1" applyAlignment="1">
      <alignment horizontal="center" vertical="top"/>
    </xf>
    <xf numFmtId="0" fontId="5" fillId="0" borderId="47" xfId="0" applyNumberFormat="1" applyFont="1" applyFill="1" applyBorder="1" applyAlignment="1">
      <alignment horizontal="center" vertical="top"/>
    </xf>
    <xf numFmtId="0" fontId="2" fillId="0" borderId="44" xfId="0" applyNumberFormat="1" applyFont="1" applyFill="1" applyBorder="1" applyAlignment="1">
      <alignment horizontal="center"/>
    </xf>
    <xf numFmtId="0" fontId="2" fillId="0" borderId="45" xfId="0" applyNumberFormat="1" applyFont="1" applyFill="1" applyBorder="1" applyAlignment="1">
      <alignment horizontal="center"/>
    </xf>
    <xf numFmtId="0" fontId="2" fillId="0" borderId="4" xfId="0" applyNumberFormat="1" applyFont="1" applyFill="1" applyBorder="1" applyAlignment="1">
      <alignment horizontal="right"/>
    </xf>
    <xf numFmtId="0" fontId="10" fillId="0" borderId="0" xfId="0" applyNumberFormat="1" applyFont="1" applyFill="1" applyBorder="1" applyAlignment="1">
      <alignment horizontal="justify" vertical="top" wrapText="1"/>
    </xf>
    <xf numFmtId="0" fontId="4" fillId="0" borderId="0" xfId="0" applyNumberFormat="1" applyFont="1" applyFill="1" applyBorder="1" applyAlignment="1">
      <alignment horizontal="justify" vertical="top" wrapText="1"/>
    </xf>
    <xf numFmtId="0" fontId="10"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2" fillId="0" borderId="0" xfId="0" applyNumberFormat="1" applyFont="1" applyFill="1" applyBorder="1" applyAlignment="1">
      <alignment horizontal="center"/>
    </xf>
    <xf numFmtId="0" fontId="8" fillId="0" borderId="18" xfId="0" applyNumberFormat="1"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10" fontId="2"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18"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20" fillId="0" borderId="0" xfId="0" applyNumberFormat="1" applyFont="1" applyFill="1" applyBorder="1" applyAlignment="1">
      <alignment horizontal="right"/>
    </xf>
    <xf numFmtId="0" fontId="20" fillId="0" borderId="0" xfId="0" applyNumberFormat="1" applyFont="1" applyFill="1" applyBorder="1" applyAlignment="1">
      <alignment horizontal="right" vertical="top"/>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24" xfId="0" applyNumberFormat="1" applyFont="1" applyFill="1" applyBorder="1" applyAlignment="1">
      <alignment horizontal="center"/>
    </xf>
    <xf numFmtId="2" fontId="2" fillId="0" borderId="25"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M1020"/>
  <sheetViews>
    <sheetView tabSelected="1" zoomScale="85" zoomScaleNormal="85" zoomScaleSheetLayoutView="100" workbookViewId="0" topLeftCell="A160">
      <selection activeCell="EL170" sqref="EL170:EW170"/>
    </sheetView>
  </sheetViews>
  <sheetFormatPr defaultColWidth="0.875" defaultRowHeight="12.75"/>
  <cols>
    <col min="1" max="4" width="0.875" style="1" customWidth="1"/>
    <col min="5" max="5" width="1.12109375" style="1" customWidth="1"/>
    <col min="6" max="13" width="0.875" style="1" customWidth="1"/>
    <col min="14" max="14" width="1.875" style="1" customWidth="1"/>
    <col min="15" max="134" width="0.875" style="1" customWidth="1"/>
    <col min="135" max="135" width="2.375" style="1" customWidth="1"/>
    <col min="136" max="137" width="0.875" style="1" customWidth="1"/>
    <col min="138" max="174" width="1.12109375" style="1" customWidth="1"/>
    <col min="175" max="16384" width="0.875" style="1" customWidth="1"/>
  </cols>
  <sheetData>
    <row r="1" spans="5:188" s="25" customFormat="1" ht="18">
      <c r="E1" s="116" t="s">
        <v>254</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145" t="s">
        <v>22</v>
      </c>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34"/>
    </row>
    <row r="2" spans="5:188" s="25" customFormat="1" ht="18">
      <c r="E2" s="35" t="s">
        <v>586</v>
      </c>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145" t="s">
        <v>590</v>
      </c>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34"/>
    </row>
    <row r="3" spans="5:188" s="26" customFormat="1" ht="18">
      <c r="E3" s="347" t="s">
        <v>587</v>
      </c>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6"/>
      <c r="DP3" s="36"/>
      <c r="DQ3" s="36"/>
      <c r="DR3" s="36"/>
      <c r="DS3" s="36"/>
      <c r="DT3" s="36"/>
      <c r="DU3" s="36"/>
      <c r="DV3" s="36"/>
      <c r="DW3" s="36"/>
      <c r="DX3" s="36"/>
      <c r="DY3" s="36"/>
      <c r="DZ3" s="36"/>
      <c r="EA3" s="146" t="s">
        <v>591</v>
      </c>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36"/>
    </row>
    <row r="4" spans="5:188" s="26" customFormat="1" ht="18">
      <c r="E4" s="95" t="s">
        <v>588</v>
      </c>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36"/>
      <c r="DP4" s="36"/>
      <c r="DQ4" s="36"/>
      <c r="DR4" s="36"/>
      <c r="DS4" s="36"/>
      <c r="DT4" s="36"/>
      <c r="DU4" s="36"/>
      <c r="DV4" s="36"/>
      <c r="DW4" s="36"/>
      <c r="DX4" s="36"/>
      <c r="DY4" s="36"/>
      <c r="DZ4" s="36"/>
      <c r="EA4" s="348" t="s">
        <v>592</v>
      </c>
      <c r="EB4" s="348"/>
      <c r="EC4" s="348"/>
      <c r="ED4" s="348"/>
      <c r="EE4" s="348"/>
      <c r="EF4" s="348"/>
      <c r="EG4" s="348"/>
      <c r="EH4" s="348"/>
      <c r="EI4" s="348"/>
      <c r="EJ4" s="348"/>
      <c r="EK4" s="348"/>
      <c r="EL4" s="348"/>
      <c r="EM4" s="348"/>
      <c r="EN4" s="348"/>
      <c r="EO4" s="348"/>
      <c r="EP4" s="348"/>
      <c r="EQ4" s="348"/>
      <c r="ER4" s="348"/>
      <c r="ES4" s="348"/>
      <c r="ET4" s="348"/>
      <c r="EU4" s="348"/>
      <c r="EV4" s="348"/>
      <c r="EW4" s="348"/>
      <c r="EX4" s="348"/>
      <c r="EY4" s="348"/>
      <c r="EZ4" s="348"/>
      <c r="FA4" s="348"/>
      <c r="FB4" s="348"/>
      <c r="FC4" s="348"/>
      <c r="FD4" s="348"/>
      <c r="FE4" s="348"/>
      <c r="FF4" s="348"/>
      <c r="FG4" s="348"/>
      <c r="FH4" s="348"/>
      <c r="FI4" s="348"/>
      <c r="FJ4" s="348"/>
      <c r="FK4" s="348"/>
      <c r="FL4" s="348"/>
      <c r="FM4" s="348"/>
      <c r="FN4" s="348"/>
      <c r="FO4" s="348"/>
      <c r="FP4" s="348"/>
      <c r="FQ4" s="348"/>
      <c r="FR4" s="348"/>
      <c r="FS4" s="348"/>
      <c r="FT4" s="348"/>
      <c r="FU4" s="348"/>
      <c r="FV4" s="348"/>
      <c r="FW4" s="348"/>
      <c r="FX4" s="348"/>
      <c r="FY4" s="348"/>
      <c r="FZ4" s="348"/>
      <c r="GA4" s="348"/>
      <c r="GB4" s="348"/>
      <c r="GC4" s="348"/>
      <c r="GD4" s="348"/>
      <c r="GE4" s="348"/>
      <c r="GF4" s="348"/>
    </row>
    <row r="5" spans="5:188" ht="28.5" customHeight="1">
      <c r="E5" s="347" t="s">
        <v>589</v>
      </c>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7"/>
      <c r="DO5" s="37"/>
      <c r="DP5" s="37"/>
      <c r="DQ5" s="37"/>
      <c r="DR5" s="37"/>
      <c r="DS5" s="37"/>
      <c r="DT5" s="37"/>
      <c r="DU5" s="37"/>
      <c r="DV5" s="37"/>
      <c r="DW5" s="37"/>
      <c r="DX5" s="37"/>
      <c r="DY5" s="37"/>
      <c r="DZ5" s="37"/>
      <c r="EA5" s="349" t="s">
        <v>593</v>
      </c>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row>
    <row r="6" spans="49:187" s="6" customFormat="1" ht="9.6">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EA6" s="32"/>
      <c r="EB6" s="32"/>
      <c r="EC6" s="32"/>
      <c r="ED6" s="32"/>
      <c r="EE6" s="32"/>
      <c r="EF6" s="32"/>
      <c r="EG6" s="32"/>
      <c r="EH6" s="32"/>
      <c r="EI6" s="32"/>
      <c r="EJ6" s="32"/>
      <c r="EK6" s="32"/>
      <c r="EL6" s="32"/>
      <c r="EM6" s="32"/>
      <c r="EN6" s="32"/>
      <c r="EO6" s="32"/>
      <c r="EP6" s="32"/>
      <c r="EQ6" s="32"/>
      <c r="ER6" s="32"/>
      <c r="ES6" s="32"/>
      <c r="ET6" s="32"/>
      <c r="EU6" s="32"/>
      <c r="EV6" s="3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row>
    <row r="7" spans="49:187" s="6" customFormat="1" ht="15" customHeight="1">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EA7" s="32"/>
      <c r="EB7" s="32"/>
      <c r="EC7" s="32"/>
      <c r="ED7" s="32"/>
      <c r="EE7" s="32"/>
      <c r="EF7" s="32"/>
      <c r="EG7" s="32"/>
      <c r="EH7" s="32"/>
      <c r="EI7" s="32"/>
      <c r="EJ7" s="32"/>
      <c r="EK7" s="32"/>
      <c r="EL7" s="32"/>
      <c r="EM7" s="32"/>
      <c r="EN7" s="32"/>
      <c r="EO7" s="32"/>
      <c r="EP7" s="32"/>
      <c r="EQ7" s="32"/>
      <c r="ER7" s="32"/>
      <c r="ES7" s="32"/>
      <c r="ET7" s="32"/>
      <c r="EU7" s="32"/>
      <c r="EV7" s="3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row>
    <row r="8" spans="153:187" s="7" customFormat="1" ht="10.5" customHeight="1">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row>
    <row r="9" spans="49:187" s="6" customFormat="1" ht="9.6">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EA9" s="32"/>
      <c r="EB9" s="32"/>
      <c r="EC9" s="32"/>
      <c r="ED9" s="32"/>
      <c r="EE9" s="32"/>
      <c r="EF9" s="32"/>
      <c r="EG9" s="32"/>
      <c r="EH9" s="32"/>
      <c r="EI9" s="32"/>
      <c r="EJ9" s="32"/>
      <c r="EK9" s="32"/>
      <c r="EL9" s="32"/>
      <c r="EM9" s="32"/>
      <c r="EN9" s="32"/>
      <c r="EO9" s="32"/>
      <c r="EP9" s="32"/>
      <c r="EQ9" s="32"/>
      <c r="ER9" s="32"/>
      <c r="ES9" s="32"/>
      <c r="ET9" s="32"/>
      <c r="EU9" s="32"/>
      <c r="EV9" s="3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row>
    <row r="10" spans="153:187" s="7" customFormat="1" ht="10.5" customHeight="1">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row>
    <row r="11" spans="49:187" s="6" customFormat="1" ht="9.6">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152"/>
      <c r="EX11" s="152"/>
      <c r="EY11" s="152"/>
      <c r="EZ11" s="152"/>
      <c r="FA11" s="152"/>
      <c r="FB11" s="152"/>
      <c r="FC11" s="152"/>
      <c r="FD11" s="152"/>
      <c r="FE11" s="152"/>
      <c r="FF11" s="152"/>
      <c r="FG11" s="152"/>
      <c r="FH11" s="152"/>
      <c r="FI11" s="152"/>
      <c r="FJ11" s="32"/>
      <c r="FK11" s="32"/>
      <c r="FL11" s="152"/>
      <c r="FM11" s="152"/>
      <c r="FN11" s="152"/>
      <c r="FO11" s="152"/>
      <c r="FP11" s="152"/>
      <c r="FQ11" s="152"/>
      <c r="FR11" s="152"/>
      <c r="FS11" s="152"/>
      <c r="FT11" s="152"/>
      <c r="FU11" s="152"/>
      <c r="FV11" s="152"/>
      <c r="FW11" s="152"/>
      <c r="FX11" s="152"/>
      <c r="FY11" s="152"/>
      <c r="FZ11" s="152"/>
      <c r="GA11" s="152"/>
      <c r="GB11" s="152"/>
      <c r="GC11" s="152"/>
      <c r="GD11" s="152"/>
      <c r="GE11" s="152"/>
    </row>
    <row r="12" spans="153:187" s="7" customFormat="1" ht="10.5" customHeight="1">
      <c r="EW12" s="153"/>
      <c r="EX12" s="153"/>
      <c r="EY12" s="153"/>
      <c r="EZ12" s="153"/>
      <c r="FA12" s="153"/>
      <c r="FB12" s="153"/>
      <c r="FC12" s="153"/>
      <c r="FD12" s="153"/>
      <c r="FE12" s="153"/>
      <c r="FF12" s="153"/>
      <c r="FG12" s="153"/>
      <c r="FH12" s="153"/>
      <c r="FI12" s="153"/>
      <c r="FJ12" s="8"/>
      <c r="FK12" s="8"/>
      <c r="FL12" s="153"/>
      <c r="FM12" s="153"/>
      <c r="FN12" s="153"/>
      <c r="FO12" s="153"/>
      <c r="FP12" s="153"/>
      <c r="FQ12" s="153"/>
      <c r="FR12" s="153"/>
      <c r="FS12" s="153"/>
      <c r="FT12" s="153"/>
      <c r="FU12" s="153"/>
      <c r="FV12" s="153"/>
      <c r="FW12" s="153"/>
      <c r="FX12" s="153"/>
      <c r="FY12" s="153"/>
      <c r="FZ12" s="153"/>
      <c r="GA12" s="153"/>
      <c r="GB12" s="153"/>
      <c r="GC12" s="153"/>
      <c r="GD12" s="153"/>
      <c r="GE12" s="153"/>
    </row>
    <row r="13" spans="131:187" s="6" customFormat="1" ht="9.6">
      <c r="EA13" s="32"/>
      <c r="EB13" s="32"/>
      <c r="EC13" s="32"/>
      <c r="ED13" s="32"/>
      <c r="EE13" s="32"/>
      <c r="EF13" s="32"/>
      <c r="EG13" s="32"/>
      <c r="EH13" s="32"/>
      <c r="EI13" s="32"/>
      <c r="EJ13" s="32"/>
      <c r="EK13" s="32"/>
      <c r="EL13" s="32"/>
      <c r="EM13" s="32"/>
      <c r="EN13" s="32"/>
      <c r="EO13" s="32"/>
      <c r="EP13" s="32"/>
      <c r="EQ13" s="32"/>
      <c r="ER13" s="32"/>
      <c r="ES13" s="32"/>
      <c r="ET13" s="32"/>
      <c r="EU13" s="32"/>
      <c r="EV13" s="32"/>
      <c r="EW13" s="154"/>
      <c r="EX13" s="154"/>
      <c r="EY13" s="155"/>
      <c r="EZ13" s="155"/>
      <c r="FA13" s="155"/>
      <c r="FB13" s="117"/>
      <c r="FC13" s="117"/>
      <c r="FD13" s="32"/>
      <c r="FE13" s="155"/>
      <c r="FF13" s="155"/>
      <c r="FG13" s="155"/>
      <c r="FH13" s="155"/>
      <c r="FI13" s="155"/>
      <c r="FJ13" s="155"/>
      <c r="FK13" s="155"/>
      <c r="FL13" s="155"/>
      <c r="FM13" s="155"/>
      <c r="FN13" s="155"/>
      <c r="FO13" s="155"/>
      <c r="FP13" s="155"/>
      <c r="FQ13" s="155"/>
      <c r="FR13" s="155"/>
      <c r="FS13" s="155"/>
      <c r="FT13" s="154"/>
      <c r="FU13" s="154"/>
      <c r="FV13" s="154"/>
      <c r="FW13" s="156"/>
      <c r="FX13" s="156"/>
      <c r="FY13" s="156"/>
      <c r="FZ13" s="117"/>
      <c r="GA13" s="117"/>
      <c r="GB13" s="117"/>
      <c r="GC13" s="32"/>
      <c r="GD13" s="32"/>
      <c r="GE13" s="32"/>
    </row>
    <row r="14" ht="8.25" customHeight="1"/>
    <row r="15" spans="49:103" s="9" customFormat="1" ht="12.75" customHeight="1">
      <c r="AW15" s="94" t="s">
        <v>24</v>
      </c>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141" t="s">
        <v>473</v>
      </c>
      <c r="CT15" s="141"/>
      <c r="CU15" s="141"/>
      <c r="CV15" s="118" t="s">
        <v>5</v>
      </c>
      <c r="CW15" s="118"/>
      <c r="CX15" s="118"/>
      <c r="CY15" s="118"/>
    </row>
    <row r="16" spans="51:187" s="9" customFormat="1" ht="13.2">
      <c r="AY16" s="94" t="s">
        <v>25</v>
      </c>
      <c r="AZ16" s="94"/>
      <c r="BA16" s="94"/>
      <c r="BB16" s="94"/>
      <c r="BC16" s="94"/>
      <c r="BD16" s="94"/>
      <c r="BE16" s="94"/>
      <c r="BF16" s="141" t="s">
        <v>473</v>
      </c>
      <c r="BG16" s="141"/>
      <c r="BH16" s="141"/>
      <c r="BI16" s="94" t="s">
        <v>26</v>
      </c>
      <c r="BJ16" s="94"/>
      <c r="BK16" s="94"/>
      <c r="BL16" s="94"/>
      <c r="BM16" s="94"/>
      <c r="BN16" s="94"/>
      <c r="BO16" s="94"/>
      <c r="BP16" s="94"/>
      <c r="BQ16" s="94"/>
      <c r="BR16" s="94"/>
      <c r="BS16" s="94"/>
      <c r="BT16" s="94"/>
      <c r="BU16" s="94"/>
      <c r="BV16" s="94"/>
      <c r="BW16" s="94"/>
      <c r="BX16" s="94"/>
      <c r="BY16" s="94"/>
      <c r="BZ16" s="94"/>
      <c r="CA16" s="94"/>
      <c r="CB16" s="94"/>
      <c r="CC16" s="94"/>
      <c r="CD16" s="94"/>
      <c r="CE16" s="141" t="s">
        <v>474</v>
      </c>
      <c r="CF16" s="141"/>
      <c r="CG16" s="141"/>
      <c r="CH16" s="94" t="s">
        <v>27</v>
      </c>
      <c r="CI16" s="94"/>
      <c r="CJ16" s="94"/>
      <c r="CK16" s="94"/>
      <c r="CL16" s="94"/>
      <c r="CM16" s="141" t="s">
        <v>475</v>
      </c>
      <c r="CN16" s="141"/>
      <c r="CO16" s="141"/>
      <c r="CP16" s="118" t="s">
        <v>28</v>
      </c>
      <c r="CQ16" s="118"/>
      <c r="CR16" s="118"/>
      <c r="CS16" s="118"/>
      <c r="CT16" s="118"/>
      <c r="CU16" s="118"/>
      <c r="CV16" s="118"/>
      <c r="CW16" s="118"/>
      <c r="CX16" s="118"/>
      <c r="FS16" s="119" t="s">
        <v>23</v>
      </c>
      <c r="FT16" s="120"/>
      <c r="FU16" s="120"/>
      <c r="FV16" s="120"/>
      <c r="FW16" s="120"/>
      <c r="FX16" s="120"/>
      <c r="FY16" s="120"/>
      <c r="FZ16" s="120"/>
      <c r="GA16" s="120"/>
      <c r="GB16" s="120"/>
      <c r="GC16" s="120"/>
      <c r="GD16" s="120"/>
      <c r="GE16" s="121"/>
    </row>
    <row r="17" spans="175:187" ht="10.8" thickBot="1">
      <c r="FS17" s="122"/>
      <c r="FT17" s="123"/>
      <c r="FU17" s="123"/>
      <c r="FV17" s="123"/>
      <c r="FW17" s="123"/>
      <c r="FX17" s="123"/>
      <c r="FY17" s="123"/>
      <c r="FZ17" s="123"/>
      <c r="GA17" s="123"/>
      <c r="GB17" s="123"/>
      <c r="GC17" s="123"/>
      <c r="GD17" s="123"/>
      <c r="GE17" s="124"/>
    </row>
    <row r="18" spans="59:187" ht="12.75" customHeight="1">
      <c r="BG18" s="112" t="s">
        <v>40</v>
      </c>
      <c r="BH18" s="112"/>
      <c r="BI18" s="112"/>
      <c r="BJ18" s="112"/>
      <c r="BK18" s="56"/>
      <c r="BL18" s="56"/>
      <c r="BM18" s="56"/>
      <c r="BN18" s="95" t="s">
        <v>21</v>
      </c>
      <c r="BO18" s="95"/>
      <c r="BQ18" s="56"/>
      <c r="BR18" s="56"/>
      <c r="BS18" s="56"/>
      <c r="BT18" s="56"/>
      <c r="BU18" s="56"/>
      <c r="BV18" s="56"/>
      <c r="BW18" s="56"/>
      <c r="BX18" s="56"/>
      <c r="BY18" s="56"/>
      <c r="BZ18" s="56"/>
      <c r="CA18" s="56"/>
      <c r="CB18" s="56"/>
      <c r="CC18" s="56"/>
      <c r="CD18" s="56"/>
      <c r="CE18" s="56"/>
      <c r="CF18" s="112">
        <v>20</v>
      </c>
      <c r="CG18" s="112"/>
      <c r="CH18" s="112"/>
      <c r="CI18" s="157"/>
      <c r="CJ18" s="157"/>
      <c r="CK18" s="157"/>
      <c r="CL18" s="95" t="s">
        <v>41</v>
      </c>
      <c r="CM18" s="95"/>
      <c r="CN18" s="95"/>
      <c r="CO18" s="95"/>
      <c r="FQ18" s="10" t="s">
        <v>29</v>
      </c>
      <c r="FS18" s="107"/>
      <c r="FT18" s="97"/>
      <c r="FU18" s="97"/>
      <c r="FV18" s="97"/>
      <c r="FW18" s="97"/>
      <c r="FX18" s="97"/>
      <c r="FY18" s="97"/>
      <c r="FZ18" s="97"/>
      <c r="GA18" s="97"/>
      <c r="GB18" s="97"/>
      <c r="GC18" s="97"/>
      <c r="GD18" s="97"/>
      <c r="GE18" s="143"/>
    </row>
    <row r="19" spans="1:187" ht="16.5" customHeight="1">
      <c r="A19" s="95" t="s">
        <v>32</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FQ19" s="10" t="s">
        <v>30</v>
      </c>
      <c r="FS19" s="63" t="s">
        <v>620</v>
      </c>
      <c r="FT19" s="60"/>
      <c r="FU19" s="60"/>
      <c r="FV19" s="60"/>
      <c r="FW19" s="60"/>
      <c r="FX19" s="60"/>
      <c r="FY19" s="60"/>
      <c r="FZ19" s="60"/>
      <c r="GA19" s="60"/>
      <c r="GB19" s="60"/>
      <c r="GC19" s="60"/>
      <c r="GD19" s="60"/>
      <c r="GE19" s="144"/>
    </row>
    <row r="20" spans="1:187" ht="11.25" customHeight="1">
      <c r="A20" s="1" t="s">
        <v>33</v>
      </c>
      <c r="AB20" s="111" t="s">
        <v>618</v>
      </c>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FQ20" s="10" t="s">
        <v>31</v>
      </c>
      <c r="FS20" s="63" t="s">
        <v>621</v>
      </c>
      <c r="FT20" s="60"/>
      <c r="FU20" s="60"/>
      <c r="FV20" s="60"/>
      <c r="FW20" s="60"/>
      <c r="FX20" s="60"/>
      <c r="FY20" s="60"/>
      <c r="FZ20" s="60"/>
      <c r="GA20" s="60"/>
      <c r="GB20" s="60"/>
      <c r="GC20" s="60"/>
      <c r="GD20" s="60"/>
      <c r="GE20" s="144"/>
    </row>
    <row r="21" spans="173:187" ht="12.75">
      <c r="FQ21" s="10" t="s">
        <v>30</v>
      </c>
      <c r="FS21" s="63" t="s">
        <v>622</v>
      </c>
      <c r="FT21" s="60"/>
      <c r="FU21" s="60"/>
      <c r="FV21" s="60"/>
      <c r="FW21" s="60"/>
      <c r="FX21" s="60"/>
      <c r="FY21" s="60"/>
      <c r="FZ21" s="60"/>
      <c r="GA21" s="60"/>
      <c r="GB21" s="60"/>
      <c r="GC21" s="60"/>
      <c r="GD21" s="60"/>
      <c r="GE21" s="144"/>
    </row>
    <row r="22" spans="173:187" ht="12.75">
      <c r="FQ22" s="10" t="s">
        <v>34</v>
      </c>
      <c r="FS22" s="63" t="s">
        <v>623</v>
      </c>
      <c r="FT22" s="60"/>
      <c r="FU22" s="60"/>
      <c r="FV22" s="60"/>
      <c r="FW22" s="60"/>
      <c r="FX22" s="60"/>
      <c r="FY22" s="60"/>
      <c r="FZ22" s="60"/>
      <c r="GA22" s="60"/>
      <c r="GB22" s="60"/>
      <c r="GC22" s="60"/>
      <c r="GD22" s="60"/>
      <c r="GE22" s="144"/>
    </row>
    <row r="23" spans="1:187" ht="10.8">
      <c r="A23" s="1" t="s">
        <v>38</v>
      </c>
      <c r="K23" s="111" t="s">
        <v>619</v>
      </c>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FQ23" s="10" t="s">
        <v>35</v>
      </c>
      <c r="FS23" s="63" t="s">
        <v>624</v>
      </c>
      <c r="FT23" s="60"/>
      <c r="FU23" s="60"/>
      <c r="FV23" s="60"/>
      <c r="FW23" s="60"/>
      <c r="FX23" s="60"/>
      <c r="FY23" s="60"/>
      <c r="FZ23" s="60"/>
      <c r="GA23" s="60"/>
      <c r="GB23" s="60"/>
      <c r="GC23" s="60"/>
      <c r="GD23" s="60"/>
      <c r="GE23" s="144"/>
    </row>
    <row r="24" spans="1:187" ht="15" customHeight="1" thickBot="1">
      <c r="A24" s="1" t="s">
        <v>39</v>
      </c>
      <c r="FQ24" s="10" t="s">
        <v>36</v>
      </c>
      <c r="FS24" s="257" t="s">
        <v>37</v>
      </c>
      <c r="FT24" s="258"/>
      <c r="FU24" s="258"/>
      <c r="FV24" s="258"/>
      <c r="FW24" s="258"/>
      <c r="FX24" s="258"/>
      <c r="FY24" s="258"/>
      <c r="FZ24" s="258"/>
      <c r="GA24" s="258"/>
      <c r="GB24" s="258"/>
      <c r="GC24" s="258"/>
      <c r="GD24" s="258"/>
      <c r="GE24" s="283"/>
    </row>
    <row r="25" ht="8.25" customHeight="1"/>
    <row r="26" spans="1:187" s="11" customFormat="1" ht="12" customHeight="1">
      <c r="A26" s="284" t="s">
        <v>42</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4"/>
      <c r="GE26" s="284"/>
    </row>
    <row r="27" ht="6.75" customHeight="1"/>
    <row r="28" spans="1:187" ht="12" customHeight="1">
      <c r="A28" s="119" t="s">
        <v>0</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1"/>
      <c r="BX28" s="128" t="s">
        <v>1</v>
      </c>
      <c r="BY28" s="129"/>
      <c r="BZ28" s="129"/>
      <c r="CA28" s="129"/>
      <c r="CB28" s="129"/>
      <c r="CC28" s="129"/>
      <c r="CD28" s="129"/>
      <c r="CE28" s="130"/>
      <c r="CF28" s="128" t="s">
        <v>2</v>
      </c>
      <c r="CG28" s="129"/>
      <c r="CH28" s="129"/>
      <c r="CI28" s="129"/>
      <c r="CJ28" s="129"/>
      <c r="CK28" s="129"/>
      <c r="CL28" s="129"/>
      <c r="CM28" s="129"/>
      <c r="CN28" s="129"/>
      <c r="CO28" s="129"/>
      <c r="CP28" s="129"/>
      <c r="CQ28" s="129"/>
      <c r="CR28" s="130"/>
      <c r="CS28" s="128" t="s">
        <v>3</v>
      </c>
      <c r="CT28" s="129"/>
      <c r="CU28" s="129"/>
      <c r="CV28" s="129"/>
      <c r="CW28" s="129"/>
      <c r="CX28" s="129"/>
      <c r="CY28" s="129"/>
      <c r="CZ28" s="129"/>
      <c r="DA28" s="129"/>
      <c r="DB28" s="129"/>
      <c r="DC28" s="129"/>
      <c r="DD28" s="129"/>
      <c r="DE28" s="130"/>
      <c r="DF28" s="128" t="s">
        <v>306</v>
      </c>
      <c r="DG28" s="129"/>
      <c r="DH28" s="129"/>
      <c r="DI28" s="129"/>
      <c r="DJ28" s="129"/>
      <c r="DK28" s="129"/>
      <c r="DL28" s="129"/>
      <c r="DM28" s="129"/>
      <c r="DN28" s="129"/>
      <c r="DO28" s="129"/>
      <c r="DP28" s="129"/>
      <c r="DQ28" s="129"/>
      <c r="DR28" s="130"/>
      <c r="DS28" s="128" t="s">
        <v>307</v>
      </c>
      <c r="DT28" s="129"/>
      <c r="DU28" s="129"/>
      <c r="DV28" s="129"/>
      <c r="DW28" s="129"/>
      <c r="DX28" s="129"/>
      <c r="DY28" s="129"/>
      <c r="DZ28" s="129"/>
      <c r="EA28" s="129"/>
      <c r="EB28" s="129"/>
      <c r="EC28" s="129"/>
      <c r="ED28" s="129"/>
      <c r="EE28" s="130"/>
      <c r="EF28" s="149" t="s">
        <v>10</v>
      </c>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1"/>
    </row>
    <row r="29" spans="1:187" ht="12.75"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4"/>
      <c r="BX29" s="131"/>
      <c r="BY29" s="132"/>
      <c r="BZ29" s="132"/>
      <c r="CA29" s="132"/>
      <c r="CB29" s="132"/>
      <c r="CC29" s="132"/>
      <c r="CD29" s="132"/>
      <c r="CE29" s="133"/>
      <c r="CF29" s="131"/>
      <c r="CG29" s="132"/>
      <c r="CH29" s="132"/>
      <c r="CI29" s="132"/>
      <c r="CJ29" s="132"/>
      <c r="CK29" s="132"/>
      <c r="CL29" s="132"/>
      <c r="CM29" s="132"/>
      <c r="CN29" s="132"/>
      <c r="CO29" s="132"/>
      <c r="CP29" s="132"/>
      <c r="CQ29" s="132"/>
      <c r="CR29" s="133"/>
      <c r="CS29" s="131"/>
      <c r="CT29" s="132"/>
      <c r="CU29" s="132"/>
      <c r="CV29" s="132"/>
      <c r="CW29" s="132"/>
      <c r="CX29" s="132"/>
      <c r="CY29" s="132"/>
      <c r="CZ29" s="132"/>
      <c r="DA29" s="132"/>
      <c r="DB29" s="132"/>
      <c r="DC29" s="132"/>
      <c r="DD29" s="132"/>
      <c r="DE29" s="133"/>
      <c r="DF29" s="131"/>
      <c r="DG29" s="132"/>
      <c r="DH29" s="132"/>
      <c r="DI29" s="132"/>
      <c r="DJ29" s="132"/>
      <c r="DK29" s="132"/>
      <c r="DL29" s="132"/>
      <c r="DM29" s="132"/>
      <c r="DN29" s="132"/>
      <c r="DO29" s="132"/>
      <c r="DP29" s="132"/>
      <c r="DQ29" s="132"/>
      <c r="DR29" s="133"/>
      <c r="DS29" s="131"/>
      <c r="DT29" s="132"/>
      <c r="DU29" s="132"/>
      <c r="DV29" s="132"/>
      <c r="DW29" s="132"/>
      <c r="DX29" s="132"/>
      <c r="DY29" s="132"/>
      <c r="DZ29" s="132"/>
      <c r="EA29" s="132"/>
      <c r="EB29" s="132"/>
      <c r="EC29" s="132"/>
      <c r="ED29" s="132"/>
      <c r="EE29" s="133"/>
      <c r="EF29" s="137" t="s">
        <v>4</v>
      </c>
      <c r="EG29" s="138"/>
      <c r="EH29" s="138"/>
      <c r="EI29" s="138"/>
      <c r="EJ29" s="138"/>
      <c r="EK29" s="138"/>
      <c r="EL29" s="142" t="s">
        <v>473</v>
      </c>
      <c r="EM29" s="142"/>
      <c r="EN29" s="142"/>
      <c r="EO29" s="139" t="s">
        <v>5</v>
      </c>
      <c r="EP29" s="139"/>
      <c r="EQ29" s="139"/>
      <c r="ER29" s="140"/>
      <c r="ES29" s="137" t="s">
        <v>4</v>
      </c>
      <c r="ET29" s="138"/>
      <c r="EU29" s="138"/>
      <c r="EV29" s="138"/>
      <c r="EW29" s="138"/>
      <c r="EX29" s="138"/>
      <c r="EY29" s="142" t="s">
        <v>474</v>
      </c>
      <c r="EZ29" s="142"/>
      <c r="FA29" s="142"/>
      <c r="FB29" s="139" t="s">
        <v>5</v>
      </c>
      <c r="FC29" s="139"/>
      <c r="FD29" s="139"/>
      <c r="FE29" s="140"/>
      <c r="FF29" s="137" t="s">
        <v>4</v>
      </c>
      <c r="FG29" s="138"/>
      <c r="FH29" s="138"/>
      <c r="FI29" s="138"/>
      <c r="FJ29" s="138"/>
      <c r="FK29" s="138"/>
      <c r="FL29" s="142" t="s">
        <v>475</v>
      </c>
      <c r="FM29" s="142"/>
      <c r="FN29" s="142"/>
      <c r="FO29" s="139" t="s">
        <v>5</v>
      </c>
      <c r="FP29" s="139"/>
      <c r="FQ29" s="139"/>
      <c r="FR29" s="140"/>
      <c r="FS29" s="128" t="s">
        <v>9</v>
      </c>
      <c r="FT29" s="129"/>
      <c r="FU29" s="129"/>
      <c r="FV29" s="129"/>
      <c r="FW29" s="129"/>
      <c r="FX29" s="129"/>
      <c r="FY29" s="129"/>
      <c r="FZ29" s="129"/>
      <c r="GA29" s="129"/>
      <c r="GB29" s="129"/>
      <c r="GC29" s="129"/>
      <c r="GD29" s="129"/>
      <c r="GE29" s="130"/>
    </row>
    <row r="30" spans="1:187" ht="36.75" customHeight="1">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7"/>
      <c r="BX30" s="134"/>
      <c r="BY30" s="135"/>
      <c r="BZ30" s="135"/>
      <c r="CA30" s="135"/>
      <c r="CB30" s="135"/>
      <c r="CC30" s="135"/>
      <c r="CD30" s="135"/>
      <c r="CE30" s="136"/>
      <c r="CF30" s="134"/>
      <c r="CG30" s="135"/>
      <c r="CH30" s="135"/>
      <c r="CI30" s="135"/>
      <c r="CJ30" s="135"/>
      <c r="CK30" s="135"/>
      <c r="CL30" s="135"/>
      <c r="CM30" s="135"/>
      <c r="CN30" s="135"/>
      <c r="CO30" s="135"/>
      <c r="CP30" s="135"/>
      <c r="CQ30" s="135"/>
      <c r="CR30" s="136"/>
      <c r="CS30" s="134"/>
      <c r="CT30" s="135"/>
      <c r="CU30" s="135"/>
      <c r="CV30" s="135"/>
      <c r="CW30" s="135"/>
      <c r="CX30" s="135"/>
      <c r="CY30" s="135"/>
      <c r="CZ30" s="135"/>
      <c r="DA30" s="135"/>
      <c r="DB30" s="135"/>
      <c r="DC30" s="135"/>
      <c r="DD30" s="135"/>
      <c r="DE30" s="136"/>
      <c r="DF30" s="134"/>
      <c r="DG30" s="135"/>
      <c r="DH30" s="135"/>
      <c r="DI30" s="135"/>
      <c r="DJ30" s="135"/>
      <c r="DK30" s="135"/>
      <c r="DL30" s="135"/>
      <c r="DM30" s="135"/>
      <c r="DN30" s="135"/>
      <c r="DO30" s="135"/>
      <c r="DP30" s="135"/>
      <c r="DQ30" s="135"/>
      <c r="DR30" s="136"/>
      <c r="DS30" s="134"/>
      <c r="DT30" s="135"/>
      <c r="DU30" s="135"/>
      <c r="DV30" s="135"/>
      <c r="DW30" s="135"/>
      <c r="DX30" s="135"/>
      <c r="DY30" s="135"/>
      <c r="DZ30" s="135"/>
      <c r="EA30" s="135"/>
      <c r="EB30" s="135"/>
      <c r="EC30" s="135"/>
      <c r="ED30" s="135"/>
      <c r="EE30" s="136"/>
      <c r="EF30" s="99" t="s">
        <v>6</v>
      </c>
      <c r="EG30" s="100"/>
      <c r="EH30" s="100"/>
      <c r="EI30" s="100"/>
      <c r="EJ30" s="100"/>
      <c r="EK30" s="100"/>
      <c r="EL30" s="100"/>
      <c r="EM30" s="100"/>
      <c r="EN30" s="100"/>
      <c r="EO30" s="100"/>
      <c r="EP30" s="100"/>
      <c r="EQ30" s="100"/>
      <c r="ER30" s="101"/>
      <c r="ES30" s="99" t="s">
        <v>7</v>
      </c>
      <c r="ET30" s="100"/>
      <c r="EU30" s="100"/>
      <c r="EV30" s="100"/>
      <c r="EW30" s="100"/>
      <c r="EX30" s="100"/>
      <c r="EY30" s="100"/>
      <c r="EZ30" s="100"/>
      <c r="FA30" s="100"/>
      <c r="FB30" s="100"/>
      <c r="FC30" s="100"/>
      <c r="FD30" s="100"/>
      <c r="FE30" s="101"/>
      <c r="FF30" s="99" t="s">
        <v>8</v>
      </c>
      <c r="FG30" s="100"/>
      <c r="FH30" s="100"/>
      <c r="FI30" s="100"/>
      <c r="FJ30" s="100"/>
      <c r="FK30" s="100"/>
      <c r="FL30" s="100"/>
      <c r="FM30" s="100"/>
      <c r="FN30" s="100"/>
      <c r="FO30" s="100"/>
      <c r="FP30" s="100"/>
      <c r="FQ30" s="100"/>
      <c r="FR30" s="101"/>
      <c r="FS30" s="134"/>
      <c r="FT30" s="135"/>
      <c r="FU30" s="135"/>
      <c r="FV30" s="135"/>
      <c r="FW30" s="135"/>
      <c r="FX30" s="135"/>
      <c r="FY30" s="135"/>
      <c r="FZ30" s="135"/>
      <c r="GA30" s="135"/>
      <c r="GB30" s="135"/>
      <c r="GC30" s="135"/>
      <c r="GD30" s="135"/>
      <c r="GE30" s="136"/>
    </row>
    <row r="31" spans="1:187" ht="11.25" customHeight="1" thickBot="1">
      <c r="A31" s="113" t="s">
        <v>11</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5"/>
      <c r="BX31" s="102" t="s">
        <v>12</v>
      </c>
      <c r="BY31" s="103"/>
      <c r="BZ31" s="103"/>
      <c r="CA31" s="103"/>
      <c r="CB31" s="103"/>
      <c r="CC31" s="103"/>
      <c r="CD31" s="103"/>
      <c r="CE31" s="104"/>
      <c r="CF31" s="102" t="s">
        <v>13</v>
      </c>
      <c r="CG31" s="103"/>
      <c r="CH31" s="103"/>
      <c r="CI31" s="103"/>
      <c r="CJ31" s="103"/>
      <c r="CK31" s="103"/>
      <c r="CL31" s="103"/>
      <c r="CM31" s="103"/>
      <c r="CN31" s="103"/>
      <c r="CO31" s="103"/>
      <c r="CP31" s="103"/>
      <c r="CQ31" s="103"/>
      <c r="CR31" s="104"/>
      <c r="CS31" s="102" t="s">
        <v>14</v>
      </c>
      <c r="CT31" s="103"/>
      <c r="CU31" s="103"/>
      <c r="CV31" s="103"/>
      <c r="CW31" s="103"/>
      <c r="CX31" s="103"/>
      <c r="CY31" s="103"/>
      <c r="CZ31" s="103"/>
      <c r="DA31" s="103"/>
      <c r="DB31" s="103"/>
      <c r="DC31" s="103"/>
      <c r="DD31" s="103"/>
      <c r="DE31" s="104"/>
      <c r="DF31" s="102" t="s">
        <v>15</v>
      </c>
      <c r="DG31" s="103"/>
      <c r="DH31" s="103"/>
      <c r="DI31" s="103"/>
      <c r="DJ31" s="103"/>
      <c r="DK31" s="103"/>
      <c r="DL31" s="103"/>
      <c r="DM31" s="103"/>
      <c r="DN31" s="103"/>
      <c r="DO31" s="103"/>
      <c r="DP31" s="103"/>
      <c r="DQ31" s="103"/>
      <c r="DR31" s="104"/>
      <c r="DS31" s="102" t="s">
        <v>16</v>
      </c>
      <c r="DT31" s="103"/>
      <c r="DU31" s="103"/>
      <c r="DV31" s="103"/>
      <c r="DW31" s="103"/>
      <c r="DX31" s="103"/>
      <c r="DY31" s="103"/>
      <c r="DZ31" s="103"/>
      <c r="EA31" s="103"/>
      <c r="EB31" s="103"/>
      <c r="EC31" s="103"/>
      <c r="ED31" s="103"/>
      <c r="EE31" s="104"/>
      <c r="EF31" s="102" t="s">
        <v>17</v>
      </c>
      <c r="EG31" s="103"/>
      <c r="EH31" s="103"/>
      <c r="EI31" s="103"/>
      <c r="EJ31" s="103"/>
      <c r="EK31" s="103"/>
      <c r="EL31" s="103"/>
      <c r="EM31" s="103"/>
      <c r="EN31" s="103"/>
      <c r="EO31" s="103"/>
      <c r="EP31" s="103"/>
      <c r="EQ31" s="103"/>
      <c r="ER31" s="104"/>
      <c r="ES31" s="102" t="s">
        <v>18</v>
      </c>
      <c r="ET31" s="103"/>
      <c r="EU31" s="103"/>
      <c r="EV31" s="103"/>
      <c r="EW31" s="103"/>
      <c r="EX31" s="103"/>
      <c r="EY31" s="103"/>
      <c r="EZ31" s="103"/>
      <c r="FA31" s="103"/>
      <c r="FB31" s="103"/>
      <c r="FC31" s="103"/>
      <c r="FD31" s="103"/>
      <c r="FE31" s="104"/>
      <c r="FF31" s="102" t="s">
        <v>308</v>
      </c>
      <c r="FG31" s="103"/>
      <c r="FH31" s="103"/>
      <c r="FI31" s="103"/>
      <c r="FJ31" s="103"/>
      <c r="FK31" s="103"/>
      <c r="FL31" s="103"/>
      <c r="FM31" s="103"/>
      <c r="FN31" s="103"/>
      <c r="FO31" s="103"/>
      <c r="FP31" s="103"/>
      <c r="FQ31" s="103"/>
      <c r="FR31" s="104"/>
      <c r="FS31" s="102" t="s">
        <v>309</v>
      </c>
      <c r="FT31" s="103"/>
      <c r="FU31" s="103"/>
      <c r="FV31" s="103"/>
      <c r="FW31" s="103"/>
      <c r="FX31" s="103"/>
      <c r="FY31" s="103"/>
      <c r="FZ31" s="103"/>
      <c r="GA31" s="103"/>
      <c r="GB31" s="103"/>
      <c r="GC31" s="103"/>
      <c r="GD31" s="103"/>
      <c r="GE31" s="104"/>
    </row>
    <row r="32" spans="1:187" ht="13.5" customHeight="1">
      <c r="A32" s="105" t="s">
        <v>43</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7" t="s">
        <v>44</v>
      </c>
      <c r="BY32" s="97"/>
      <c r="BZ32" s="97"/>
      <c r="CA32" s="97"/>
      <c r="CB32" s="97"/>
      <c r="CC32" s="97"/>
      <c r="CD32" s="97"/>
      <c r="CE32" s="98"/>
      <c r="CF32" s="96" t="s">
        <v>45</v>
      </c>
      <c r="CG32" s="97"/>
      <c r="CH32" s="97"/>
      <c r="CI32" s="97"/>
      <c r="CJ32" s="97"/>
      <c r="CK32" s="97"/>
      <c r="CL32" s="97"/>
      <c r="CM32" s="97"/>
      <c r="CN32" s="97"/>
      <c r="CO32" s="97"/>
      <c r="CP32" s="97"/>
      <c r="CQ32" s="97"/>
      <c r="CR32" s="98"/>
      <c r="CS32" s="96" t="s">
        <v>45</v>
      </c>
      <c r="CT32" s="97"/>
      <c r="CU32" s="97"/>
      <c r="CV32" s="97"/>
      <c r="CW32" s="97"/>
      <c r="CX32" s="97"/>
      <c r="CY32" s="97"/>
      <c r="CZ32" s="97"/>
      <c r="DA32" s="97"/>
      <c r="DB32" s="97"/>
      <c r="DC32" s="97"/>
      <c r="DD32" s="97"/>
      <c r="DE32" s="98"/>
      <c r="DF32" s="96"/>
      <c r="DG32" s="97"/>
      <c r="DH32" s="97"/>
      <c r="DI32" s="97"/>
      <c r="DJ32" s="97"/>
      <c r="DK32" s="97"/>
      <c r="DL32" s="97"/>
      <c r="DM32" s="97"/>
      <c r="DN32" s="97"/>
      <c r="DO32" s="97"/>
      <c r="DP32" s="97"/>
      <c r="DQ32" s="97"/>
      <c r="DR32" s="98"/>
      <c r="DS32" s="96"/>
      <c r="DT32" s="97"/>
      <c r="DU32" s="97"/>
      <c r="DV32" s="97"/>
      <c r="DW32" s="97"/>
      <c r="DX32" s="97"/>
      <c r="DY32" s="97"/>
      <c r="DZ32" s="97"/>
      <c r="EA32" s="97"/>
      <c r="EB32" s="97"/>
      <c r="EC32" s="97"/>
      <c r="ED32" s="97"/>
      <c r="EE32" s="98"/>
      <c r="EF32" s="108">
        <f>EF33</f>
        <v>139914.65</v>
      </c>
      <c r="EG32" s="109"/>
      <c r="EH32" s="109"/>
      <c r="EI32" s="109"/>
      <c r="EJ32" s="109"/>
      <c r="EK32" s="109"/>
      <c r="EL32" s="109"/>
      <c r="EM32" s="109"/>
      <c r="EN32" s="109"/>
      <c r="EO32" s="109"/>
      <c r="EP32" s="109"/>
      <c r="EQ32" s="109"/>
      <c r="ER32" s="110"/>
      <c r="ES32" s="108"/>
      <c r="ET32" s="109"/>
      <c r="EU32" s="109"/>
      <c r="EV32" s="109"/>
      <c r="EW32" s="109"/>
      <c r="EX32" s="109"/>
      <c r="EY32" s="109"/>
      <c r="EZ32" s="109"/>
      <c r="FA32" s="109"/>
      <c r="FB32" s="109"/>
      <c r="FC32" s="109"/>
      <c r="FD32" s="109"/>
      <c r="FE32" s="110"/>
      <c r="FF32" s="108"/>
      <c r="FG32" s="109"/>
      <c r="FH32" s="109"/>
      <c r="FI32" s="109"/>
      <c r="FJ32" s="109"/>
      <c r="FK32" s="109"/>
      <c r="FL32" s="109"/>
      <c r="FM32" s="109"/>
      <c r="FN32" s="109"/>
      <c r="FO32" s="109"/>
      <c r="FP32" s="109"/>
      <c r="FQ32" s="109"/>
      <c r="FR32" s="110"/>
      <c r="FS32" s="108"/>
      <c r="FT32" s="109"/>
      <c r="FU32" s="109"/>
      <c r="FV32" s="109"/>
      <c r="FW32" s="109"/>
      <c r="FX32" s="109"/>
      <c r="FY32" s="109"/>
      <c r="FZ32" s="109"/>
      <c r="GA32" s="109"/>
      <c r="GB32" s="109"/>
      <c r="GC32" s="109"/>
      <c r="GD32" s="109"/>
      <c r="GE32" s="164"/>
    </row>
    <row r="33" spans="1:187" ht="12.75" customHeight="1">
      <c r="A33" s="105" t="s">
        <v>46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63" t="s">
        <v>47</v>
      </c>
      <c r="BY33" s="60"/>
      <c r="BZ33" s="60"/>
      <c r="CA33" s="60"/>
      <c r="CB33" s="60"/>
      <c r="CC33" s="60"/>
      <c r="CD33" s="60"/>
      <c r="CE33" s="61"/>
      <c r="CF33" s="59" t="s">
        <v>45</v>
      </c>
      <c r="CG33" s="60"/>
      <c r="CH33" s="60"/>
      <c r="CI33" s="60"/>
      <c r="CJ33" s="60"/>
      <c r="CK33" s="60"/>
      <c r="CL33" s="60"/>
      <c r="CM33" s="60"/>
      <c r="CN33" s="60"/>
      <c r="CO33" s="60"/>
      <c r="CP33" s="60"/>
      <c r="CQ33" s="60"/>
      <c r="CR33" s="61"/>
      <c r="CS33" s="59" t="s">
        <v>45</v>
      </c>
      <c r="CT33" s="60"/>
      <c r="CU33" s="60"/>
      <c r="CV33" s="60"/>
      <c r="CW33" s="60"/>
      <c r="CX33" s="60"/>
      <c r="CY33" s="60"/>
      <c r="CZ33" s="60"/>
      <c r="DA33" s="60"/>
      <c r="DB33" s="60"/>
      <c r="DC33" s="60"/>
      <c r="DD33" s="60"/>
      <c r="DE33" s="61"/>
      <c r="DF33" s="76" t="s">
        <v>430</v>
      </c>
      <c r="DG33" s="76"/>
      <c r="DH33" s="76"/>
      <c r="DI33" s="76"/>
      <c r="DJ33" s="76"/>
      <c r="DK33" s="76"/>
      <c r="DL33" s="76"/>
      <c r="DM33" s="76"/>
      <c r="DN33" s="76"/>
      <c r="DO33" s="76"/>
      <c r="DP33" s="76"/>
      <c r="DQ33" s="76"/>
      <c r="DR33" s="76"/>
      <c r="DS33" s="62" t="s">
        <v>433</v>
      </c>
      <c r="DT33" s="62"/>
      <c r="DU33" s="62"/>
      <c r="DV33" s="62"/>
      <c r="DW33" s="62"/>
      <c r="DX33" s="62"/>
      <c r="DY33" s="62"/>
      <c r="DZ33" s="62"/>
      <c r="EA33" s="62"/>
      <c r="EB33" s="62"/>
      <c r="EC33" s="62"/>
      <c r="ED33" s="62"/>
      <c r="EE33" s="62"/>
      <c r="EF33" s="50">
        <v>139914.65</v>
      </c>
      <c r="EG33" s="51"/>
      <c r="EH33" s="51"/>
      <c r="EI33" s="51"/>
      <c r="EJ33" s="51"/>
      <c r="EK33" s="51"/>
      <c r="EL33" s="51"/>
      <c r="EM33" s="51"/>
      <c r="EN33" s="51"/>
      <c r="EO33" s="51"/>
      <c r="EP33" s="51"/>
      <c r="EQ33" s="51"/>
      <c r="ER33" s="64"/>
      <c r="ES33" s="50"/>
      <c r="ET33" s="51"/>
      <c r="EU33" s="51"/>
      <c r="EV33" s="51"/>
      <c r="EW33" s="51"/>
      <c r="EX33" s="51"/>
      <c r="EY33" s="51"/>
      <c r="EZ33" s="51"/>
      <c r="FA33" s="51"/>
      <c r="FB33" s="51"/>
      <c r="FC33" s="51"/>
      <c r="FD33" s="51"/>
      <c r="FE33" s="64"/>
      <c r="FF33" s="50"/>
      <c r="FG33" s="51"/>
      <c r="FH33" s="51"/>
      <c r="FI33" s="51"/>
      <c r="FJ33" s="51"/>
      <c r="FK33" s="51"/>
      <c r="FL33" s="51"/>
      <c r="FM33" s="51"/>
      <c r="FN33" s="51"/>
      <c r="FO33" s="51"/>
      <c r="FP33" s="51"/>
      <c r="FQ33" s="51"/>
      <c r="FR33" s="64"/>
      <c r="FS33" s="50"/>
      <c r="FT33" s="51"/>
      <c r="FU33" s="51"/>
      <c r="FV33" s="51"/>
      <c r="FW33" s="51"/>
      <c r="FX33" s="51"/>
      <c r="FY33" s="51"/>
      <c r="FZ33" s="51"/>
      <c r="GA33" s="51"/>
      <c r="GB33" s="51"/>
      <c r="GC33" s="51"/>
      <c r="GD33" s="51"/>
      <c r="GE33" s="52"/>
    </row>
    <row r="34" spans="1:187" ht="12.75">
      <c r="A34" s="158" t="s">
        <v>48</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82" t="s">
        <v>49</v>
      </c>
      <c r="BY34" s="83"/>
      <c r="BZ34" s="83"/>
      <c r="CA34" s="83"/>
      <c r="CB34" s="83"/>
      <c r="CC34" s="83"/>
      <c r="CD34" s="83"/>
      <c r="CE34" s="84"/>
      <c r="CF34" s="85"/>
      <c r="CG34" s="83"/>
      <c r="CH34" s="83"/>
      <c r="CI34" s="83"/>
      <c r="CJ34" s="83"/>
      <c r="CK34" s="83"/>
      <c r="CL34" s="83"/>
      <c r="CM34" s="83"/>
      <c r="CN34" s="83"/>
      <c r="CO34" s="83"/>
      <c r="CP34" s="83"/>
      <c r="CQ34" s="83"/>
      <c r="CR34" s="84"/>
      <c r="CS34" s="59"/>
      <c r="CT34" s="60"/>
      <c r="CU34" s="60"/>
      <c r="CV34" s="60"/>
      <c r="CW34" s="60"/>
      <c r="CX34" s="60"/>
      <c r="CY34" s="60"/>
      <c r="CZ34" s="60"/>
      <c r="DA34" s="60"/>
      <c r="DB34" s="60"/>
      <c r="DC34" s="60"/>
      <c r="DD34" s="60"/>
      <c r="DE34" s="61"/>
      <c r="DF34" s="59"/>
      <c r="DG34" s="60"/>
      <c r="DH34" s="60"/>
      <c r="DI34" s="60"/>
      <c r="DJ34" s="60"/>
      <c r="DK34" s="60"/>
      <c r="DL34" s="60"/>
      <c r="DM34" s="60"/>
      <c r="DN34" s="60"/>
      <c r="DO34" s="60"/>
      <c r="DP34" s="60"/>
      <c r="DQ34" s="60"/>
      <c r="DR34" s="61"/>
      <c r="DS34" s="59"/>
      <c r="DT34" s="60"/>
      <c r="DU34" s="60"/>
      <c r="DV34" s="60"/>
      <c r="DW34" s="60"/>
      <c r="DX34" s="60"/>
      <c r="DY34" s="60"/>
      <c r="DZ34" s="60"/>
      <c r="EA34" s="60"/>
      <c r="EB34" s="60"/>
      <c r="EC34" s="60"/>
      <c r="ED34" s="60"/>
      <c r="EE34" s="61"/>
      <c r="EF34" s="160">
        <f>EF38+EF41+EF47</f>
        <v>42430560</v>
      </c>
      <c r="EG34" s="51"/>
      <c r="EH34" s="51"/>
      <c r="EI34" s="51"/>
      <c r="EJ34" s="51"/>
      <c r="EK34" s="51"/>
      <c r="EL34" s="51"/>
      <c r="EM34" s="51"/>
      <c r="EN34" s="51"/>
      <c r="EO34" s="51"/>
      <c r="EP34" s="51"/>
      <c r="EQ34" s="51"/>
      <c r="ER34" s="64"/>
      <c r="ES34" s="160">
        <f aca="true" t="shared" si="0" ref="ES34">ES38+ES41+ES47</f>
        <v>42671700</v>
      </c>
      <c r="ET34" s="51"/>
      <c r="EU34" s="51"/>
      <c r="EV34" s="51"/>
      <c r="EW34" s="51"/>
      <c r="EX34" s="51"/>
      <c r="EY34" s="51"/>
      <c r="EZ34" s="51"/>
      <c r="FA34" s="51"/>
      <c r="FB34" s="51"/>
      <c r="FC34" s="51"/>
      <c r="FD34" s="51"/>
      <c r="FE34" s="64"/>
      <c r="FF34" s="161">
        <f aca="true" t="shared" si="1" ref="FF34">FF38+FF41+FF47</f>
        <v>44378650.04000001</v>
      </c>
      <c r="FG34" s="162"/>
      <c r="FH34" s="162"/>
      <c r="FI34" s="162"/>
      <c r="FJ34" s="162"/>
      <c r="FK34" s="162"/>
      <c r="FL34" s="162"/>
      <c r="FM34" s="162"/>
      <c r="FN34" s="162"/>
      <c r="FO34" s="162"/>
      <c r="FP34" s="162"/>
      <c r="FQ34" s="162"/>
      <c r="FR34" s="163"/>
      <c r="FS34" s="50"/>
      <c r="FT34" s="51"/>
      <c r="FU34" s="51"/>
      <c r="FV34" s="51"/>
      <c r="FW34" s="51"/>
      <c r="FX34" s="51"/>
      <c r="FY34" s="51"/>
      <c r="FZ34" s="51"/>
      <c r="GA34" s="51"/>
      <c r="GB34" s="51"/>
      <c r="GC34" s="51"/>
      <c r="GD34" s="51"/>
      <c r="GE34" s="52"/>
    </row>
    <row r="35" spans="1:187" ht="22.5" customHeight="1">
      <c r="A35" s="165" t="s">
        <v>50</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63" t="s">
        <v>51</v>
      </c>
      <c r="BY35" s="60"/>
      <c r="BZ35" s="60"/>
      <c r="CA35" s="60"/>
      <c r="CB35" s="60"/>
      <c r="CC35" s="60"/>
      <c r="CD35" s="60"/>
      <c r="CE35" s="61"/>
      <c r="CF35" s="59" t="s">
        <v>52</v>
      </c>
      <c r="CG35" s="60"/>
      <c r="CH35" s="60"/>
      <c r="CI35" s="60"/>
      <c r="CJ35" s="60"/>
      <c r="CK35" s="60"/>
      <c r="CL35" s="60"/>
      <c r="CM35" s="60"/>
      <c r="CN35" s="60"/>
      <c r="CO35" s="60"/>
      <c r="CP35" s="60"/>
      <c r="CQ35" s="60"/>
      <c r="CR35" s="61"/>
      <c r="CS35" s="59"/>
      <c r="CT35" s="60"/>
      <c r="CU35" s="60"/>
      <c r="CV35" s="60"/>
      <c r="CW35" s="60"/>
      <c r="CX35" s="60"/>
      <c r="CY35" s="60"/>
      <c r="CZ35" s="60"/>
      <c r="DA35" s="60"/>
      <c r="DB35" s="60"/>
      <c r="DC35" s="60"/>
      <c r="DD35" s="60"/>
      <c r="DE35" s="61"/>
      <c r="DF35" s="59"/>
      <c r="DG35" s="60"/>
      <c r="DH35" s="60"/>
      <c r="DI35" s="60"/>
      <c r="DJ35" s="60"/>
      <c r="DK35" s="60"/>
      <c r="DL35" s="60"/>
      <c r="DM35" s="60"/>
      <c r="DN35" s="60"/>
      <c r="DO35" s="60"/>
      <c r="DP35" s="60"/>
      <c r="DQ35" s="60"/>
      <c r="DR35" s="61"/>
      <c r="DS35" s="59"/>
      <c r="DT35" s="60"/>
      <c r="DU35" s="60"/>
      <c r="DV35" s="60"/>
      <c r="DW35" s="60"/>
      <c r="DX35" s="60"/>
      <c r="DY35" s="60"/>
      <c r="DZ35" s="60"/>
      <c r="EA35" s="60"/>
      <c r="EB35" s="60"/>
      <c r="EC35" s="60"/>
      <c r="ED35" s="60"/>
      <c r="EE35" s="61"/>
      <c r="EF35" s="50"/>
      <c r="EG35" s="51"/>
      <c r="EH35" s="51"/>
      <c r="EI35" s="51"/>
      <c r="EJ35" s="51"/>
      <c r="EK35" s="51"/>
      <c r="EL35" s="51"/>
      <c r="EM35" s="51"/>
      <c r="EN35" s="51"/>
      <c r="EO35" s="51"/>
      <c r="EP35" s="51"/>
      <c r="EQ35" s="51"/>
      <c r="ER35" s="64"/>
      <c r="ES35" s="167"/>
      <c r="ET35" s="168"/>
      <c r="EU35" s="168"/>
      <c r="EV35" s="168"/>
      <c r="EW35" s="168"/>
      <c r="EX35" s="168"/>
      <c r="EY35" s="168"/>
      <c r="EZ35" s="168"/>
      <c r="FA35" s="168"/>
      <c r="FB35" s="168"/>
      <c r="FC35" s="168"/>
      <c r="FD35" s="168"/>
      <c r="FE35" s="169"/>
      <c r="FF35" s="167"/>
      <c r="FG35" s="168"/>
      <c r="FH35" s="168"/>
      <c r="FI35" s="168"/>
      <c r="FJ35" s="168"/>
      <c r="FK35" s="168"/>
      <c r="FL35" s="168"/>
      <c r="FM35" s="168"/>
      <c r="FN35" s="168"/>
      <c r="FO35" s="168"/>
      <c r="FP35" s="168"/>
      <c r="FQ35" s="168"/>
      <c r="FR35" s="169"/>
      <c r="FS35" s="50"/>
      <c r="FT35" s="51"/>
      <c r="FU35" s="51"/>
      <c r="FV35" s="51"/>
      <c r="FW35" s="51"/>
      <c r="FX35" s="51"/>
      <c r="FY35" s="51"/>
      <c r="FZ35" s="51"/>
      <c r="GA35" s="51"/>
      <c r="GB35" s="51"/>
      <c r="GC35" s="51"/>
      <c r="GD35" s="51"/>
      <c r="GE35" s="52"/>
    </row>
    <row r="36" spans="1:187" ht="12.75">
      <c r="A36" s="174" t="s">
        <v>53</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63" t="s">
        <v>54</v>
      </c>
      <c r="BY36" s="60"/>
      <c r="BZ36" s="60"/>
      <c r="CA36" s="60"/>
      <c r="CB36" s="60"/>
      <c r="CC36" s="60"/>
      <c r="CD36" s="60"/>
      <c r="CE36" s="61"/>
      <c r="CF36" s="59"/>
      <c r="CG36" s="60"/>
      <c r="CH36" s="60"/>
      <c r="CI36" s="60"/>
      <c r="CJ36" s="60"/>
      <c r="CK36" s="60"/>
      <c r="CL36" s="60"/>
      <c r="CM36" s="60"/>
      <c r="CN36" s="60"/>
      <c r="CO36" s="60"/>
      <c r="CP36" s="60"/>
      <c r="CQ36" s="60"/>
      <c r="CR36" s="61"/>
      <c r="CS36" s="59"/>
      <c r="CT36" s="60"/>
      <c r="CU36" s="60"/>
      <c r="CV36" s="60"/>
      <c r="CW36" s="60"/>
      <c r="CX36" s="60"/>
      <c r="CY36" s="60"/>
      <c r="CZ36" s="60"/>
      <c r="DA36" s="60"/>
      <c r="DB36" s="60"/>
      <c r="DC36" s="60"/>
      <c r="DD36" s="60"/>
      <c r="DE36" s="61"/>
      <c r="DF36" s="59"/>
      <c r="DG36" s="60"/>
      <c r="DH36" s="60"/>
      <c r="DI36" s="60"/>
      <c r="DJ36" s="60"/>
      <c r="DK36" s="60"/>
      <c r="DL36" s="60"/>
      <c r="DM36" s="60"/>
      <c r="DN36" s="60"/>
      <c r="DO36" s="60"/>
      <c r="DP36" s="60"/>
      <c r="DQ36" s="60"/>
      <c r="DR36" s="61"/>
      <c r="DS36" s="59"/>
      <c r="DT36" s="60"/>
      <c r="DU36" s="60"/>
      <c r="DV36" s="60"/>
      <c r="DW36" s="60"/>
      <c r="DX36" s="60"/>
      <c r="DY36" s="60"/>
      <c r="DZ36" s="60"/>
      <c r="EA36" s="60"/>
      <c r="EB36" s="60"/>
      <c r="EC36" s="60"/>
      <c r="ED36" s="60"/>
      <c r="EE36" s="61"/>
      <c r="EF36" s="50"/>
      <c r="EG36" s="51"/>
      <c r="EH36" s="51"/>
      <c r="EI36" s="51"/>
      <c r="EJ36" s="51"/>
      <c r="EK36" s="51"/>
      <c r="EL36" s="51"/>
      <c r="EM36" s="51"/>
      <c r="EN36" s="51"/>
      <c r="EO36" s="51"/>
      <c r="EP36" s="51"/>
      <c r="EQ36" s="51"/>
      <c r="ER36" s="64"/>
      <c r="ES36" s="167"/>
      <c r="ET36" s="168"/>
      <c r="EU36" s="168"/>
      <c r="EV36" s="168"/>
      <c r="EW36" s="168"/>
      <c r="EX36" s="168"/>
      <c r="EY36" s="168"/>
      <c r="EZ36" s="168"/>
      <c r="FA36" s="168"/>
      <c r="FB36" s="168"/>
      <c r="FC36" s="168"/>
      <c r="FD36" s="168"/>
      <c r="FE36" s="169"/>
      <c r="FF36" s="167"/>
      <c r="FG36" s="168"/>
      <c r="FH36" s="168"/>
      <c r="FI36" s="168"/>
      <c r="FJ36" s="168"/>
      <c r="FK36" s="168"/>
      <c r="FL36" s="168"/>
      <c r="FM36" s="168"/>
      <c r="FN36" s="168"/>
      <c r="FO36" s="168"/>
      <c r="FP36" s="168"/>
      <c r="FQ36" s="168"/>
      <c r="FR36" s="169"/>
      <c r="FS36" s="50"/>
      <c r="FT36" s="51"/>
      <c r="FU36" s="51"/>
      <c r="FV36" s="51"/>
      <c r="FW36" s="51"/>
      <c r="FX36" s="51"/>
      <c r="FY36" s="51"/>
      <c r="FZ36" s="51"/>
      <c r="GA36" s="51"/>
      <c r="GB36" s="51"/>
      <c r="GC36" s="51"/>
      <c r="GD36" s="51"/>
      <c r="GE36" s="52"/>
    </row>
    <row r="37" spans="1:187" ht="12.75">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63"/>
      <c r="BY37" s="60"/>
      <c r="BZ37" s="60"/>
      <c r="CA37" s="60"/>
      <c r="CB37" s="60"/>
      <c r="CC37" s="60"/>
      <c r="CD37" s="60"/>
      <c r="CE37" s="61"/>
      <c r="CF37" s="59"/>
      <c r="CG37" s="60"/>
      <c r="CH37" s="60"/>
      <c r="CI37" s="60"/>
      <c r="CJ37" s="60"/>
      <c r="CK37" s="60"/>
      <c r="CL37" s="60"/>
      <c r="CM37" s="60"/>
      <c r="CN37" s="60"/>
      <c r="CO37" s="60"/>
      <c r="CP37" s="60"/>
      <c r="CQ37" s="60"/>
      <c r="CR37" s="61"/>
      <c r="CS37" s="59"/>
      <c r="CT37" s="60"/>
      <c r="CU37" s="60"/>
      <c r="CV37" s="60"/>
      <c r="CW37" s="60"/>
      <c r="CX37" s="60"/>
      <c r="CY37" s="60"/>
      <c r="CZ37" s="60"/>
      <c r="DA37" s="60"/>
      <c r="DB37" s="60"/>
      <c r="DC37" s="60"/>
      <c r="DD37" s="60"/>
      <c r="DE37" s="61"/>
      <c r="DF37" s="59"/>
      <c r="DG37" s="60"/>
      <c r="DH37" s="60"/>
      <c r="DI37" s="60"/>
      <c r="DJ37" s="60"/>
      <c r="DK37" s="60"/>
      <c r="DL37" s="60"/>
      <c r="DM37" s="60"/>
      <c r="DN37" s="60"/>
      <c r="DO37" s="60"/>
      <c r="DP37" s="60"/>
      <c r="DQ37" s="60"/>
      <c r="DR37" s="61"/>
      <c r="DS37" s="59"/>
      <c r="DT37" s="60"/>
      <c r="DU37" s="60"/>
      <c r="DV37" s="60"/>
      <c r="DW37" s="60"/>
      <c r="DX37" s="60"/>
      <c r="DY37" s="60"/>
      <c r="DZ37" s="60"/>
      <c r="EA37" s="60"/>
      <c r="EB37" s="60"/>
      <c r="EC37" s="60"/>
      <c r="ED37" s="60"/>
      <c r="EE37" s="61"/>
      <c r="EF37" s="50"/>
      <c r="EG37" s="51"/>
      <c r="EH37" s="51"/>
      <c r="EI37" s="51"/>
      <c r="EJ37" s="51"/>
      <c r="EK37" s="51"/>
      <c r="EL37" s="51"/>
      <c r="EM37" s="51"/>
      <c r="EN37" s="51"/>
      <c r="EO37" s="51"/>
      <c r="EP37" s="51"/>
      <c r="EQ37" s="51"/>
      <c r="ER37" s="64"/>
      <c r="ES37" s="167"/>
      <c r="ET37" s="168"/>
      <c r="EU37" s="168"/>
      <c r="EV37" s="168"/>
      <c r="EW37" s="168"/>
      <c r="EX37" s="168"/>
      <c r="EY37" s="168"/>
      <c r="EZ37" s="168"/>
      <c r="FA37" s="168"/>
      <c r="FB37" s="168"/>
      <c r="FC37" s="168"/>
      <c r="FD37" s="168"/>
      <c r="FE37" s="169"/>
      <c r="FF37" s="167"/>
      <c r="FG37" s="168"/>
      <c r="FH37" s="168"/>
      <c r="FI37" s="168"/>
      <c r="FJ37" s="168"/>
      <c r="FK37" s="168"/>
      <c r="FL37" s="168"/>
      <c r="FM37" s="168"/>
      <c r="FN37" s="168"/>
      <c r="FO37" s="168"/>
      <c r="FP37" s="168"/>
      <c r="FQ37" s="168"/>
      <c r="FR37" s="169"/>
      <c r="FS37" s="50"/>
      <c r="FT37" s="51"/>
      <c r="FU37" s="51"/>
      <c r="FV37" s="51"/>
      <c r="FW37" s="51"/>
      <c r="FX37" s="51"/>
      <c r="FY37" s="51"/>
      <c r="FZ37" s="51"/>
      <c r="GA37" s="51"/>
      <c r="GB37" s="51"/>
      <c r="GC37" s="51"/>
      <c r="GD37" s="51"/>
      <c r="GE37" s="52"/>
    </row>
    <row r="38" spans="1:187" ht="11.25" customHeight="1">
      <c r="A38" s="183" t="s">
        <v>55</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5"/>
      <c r="BX38" s="186" t="s">
        <v>56</v>
      </c>
      <c r="BY38" s="75"/>
      <c r="BZ38" s="75"/>
      <c r="CA38" s="75"/>
      <c r="CB38" s="75"/>
      <c r="CC38" s="75"/>
      <c r="CD38" s="75"/>
      <c r="CE38" s="75"/>
      <c r="CF38" s="75" t="s">
        <v>57</v>
      </c>
      <c r="CG38" s="75"/>
      <c r="CH38" s="75"/>
      <c r="CI38" s="75"/>
      <c r="CJ38" s="75"/>
      <c r="CK38" s="75"/>
      <c r="CL38" s="75"/>
      <c r="CM38" s="75"/>
      <c r="CN38" s="75"/>
      <c r="CO38" s="75"/>
      <c r="CP38" s="75"/>
      <c r="CQ38" s="75"/>
      <c r="CR38" s="75"/>
      <c r="CS38" s="75" t="s">
        <v>57</v>
      </c>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189">
        <f>EF39+EF40</f>
        <v>40124560</v>
      </c>
      <c r="EG38" s="189"/>
      <c r="EH38" s="189"/>
      <c r="EI38" s="189"/>
      <c r="EJ38" s="189"/>
      <c r="EK38" s="189"/>
      <c r="EL38" s="189"/>
      <c r="EM38" s="189"/>
      <c r="EN38" s="189"/>
      <c r="EO38" s="189"/>
      <c r="EP38" s="189"/>
      <c r="EQ38" s="189"/>
      <c r="ER38" s="189"/>
      <c r="ES38" s="190">
        <f>ES39+ES40</f>
        <v>41729500</v>
      </c>
      <c r="ET38" s="190"/>
      <c r="EU38" s="190"/>
      <c r="EV38" s="190"/>
      <c r="EW38" s="190"/>
      <c r="EX38" s="190"/>
      <c r="EY38" s="190"/>
      <c r="EZ38" s="190"/>
      <c r="FA38" s="190"/>
      <c r="FB38" s="190"/>
      <c r="FC38" s="190"/>
      <c r="FD38" s="190"/>
      <c r="FE38" s="190"/>
      <c r="FF38" s="190">
        <f>FF39+FF40</f>
        <v>43398700.04000001</v>
      </c>
      <c r="FG38" s="190"/>
      <c r="FH38" s="190"/>
      <c r="FI38" s="190"/>
      <c r="FJ38" s="190"/>
      <c r="FK38" s="190"/>
      <c r="FL38" s="190"/>
      <c r="FM38" s="190"/>
      <c r="FN38" s="190"/>
      <c r="FO38" s="190"/>
      <c r="FP38" s="190"/>
      <c r="FQ38" s="190"/>
      <c r="FR38" s="190"/>
      <c r="FS38" s="181"/>
      <c r="FT38" s="181"/>
      <c r="FU38" s="181"/>
      <c r="FV38" s="181"/>
      <c r="FW38" s="181"/>
      <c r="FX38" s="181"/>
      <c r="FY38" s="181"/>
      <c r="FZ38" s="181"/>
      <c r="GA38" s="181"/>
      <c r="GB38" s="181"/>
      <c r="GC38" s="181"/>
      <c r="GD38" s="181"/>
      <c r="GE38" s="182"/>
    </row>
    <row r="39" spans="1:187" ht="75" customHeight="1">
      <c r="A39" s="178" t="s">
        <v>423</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9"/>
      <c r="BX39" s="180" t="s">
        <v>58</v>
      </c>
      <c r="BY39" s="76"/>
      <c r="BZ39" s="76"/>
      <c r="CA39" s="76"/>
      <c r="CB39" s="76"/>
      <c r="CC39" s="76"/>
      <c r="CD39" s="76"/>
      <c r="CE39" s="76"/>
      <c r="CF39" s="76" t="s">
        <v>57</v>
      </c>
      <c r="CG39" s="76"/>
      <c r="CH39" s="76"/>
      <c r="CI39" s="76"/>
      <c r="CJ39" s="76"/>
      <c r="CK39" s="76"/>
      <c r="CL39" s="76"/>
      <c r="CM39" s="76"/>
      <c r="CN39" s="76"/>
      <c r="CO39" s="76"/>
      <c r="CP39" s="76"/>
      <c r="CQ39" s="76"/>
      <c r="CR39" s="76"/>
      <c r="CS39" s="76" t="s">
        <v>57</v>
      </c>
      <c r="CT39" s="76"/>
      <c r="CU39" s="76"/>
      <c r="CV39" s="76"/>
      <c r="CW39" s="76"/>
      <c r="CX39" s="76"/>
      <c r="CY39" s="76"/>
      <c r="CZ39" s="76"/>
      <c r="DA39" s="76"/>
      <c r="DB39" s="76"/>
      <c r="DC39" s="76"/>
      <c r="DD39" s="76"/>
      <c r="DE39" s="76"/>
      <c r="DF39" s="76" t="s">
        <v>424</v>
      </c>
      <c r="DG39" s="76"/>
      <c r="DH39" s="76"/>
      <c r="DI39" s="76"/>
      <c r="DJ39" s="76"/>
      <c r="DK39" s="76"/>
      <c r="DL39" s="76"/>
      <c r="DM39" s="76"/>
      <c r="DN39" s="76"/>
      <c r="DO39" s="76"/>
      <c r="DP39" s="76"/>
      <c r="DQ39" s="76"/>
      <c r="DR39" s="76"/>
      <c r="DS39" s="62" t="s">
        <v>427</v>
      </c>
      <c r="DT39" s="62"/>
      <c r="DU39" s="62"/>
      <c r="DV39" s="62"/>
      <c r="DW39" s="62"/>
      <c r="DX39" s="62"/>
      <c r="DY39" s="62"/>
      <c r="DZ39" s="62"/>
      <c r="EA39" s="62"/>
      <c r="EB39" s="62"/>
      <c r="EC39" s="62"/>
      <c r="ED39" s="62"/>
      <c r="EE39" s="62"/>
      <c r="EF39" s="187">
        <f>EF69+EF72+EF74+EF77+EF94+EF112+EF122+EF126+EF130</f>
        <v>29175232</v>
      </c>
      <c r="EG39" s="187"/>
      <c r="EH39" s="187"/>
      <c r="EI39" s="187"/>
      <c r="EJ39" s="187"/>
      <c r="EK39" s="187"/>
      <c r="EL39" s="187"/>
      <c r="EM39" s="187"/>
      <c r="EN39" s="187"/>
      <c r="EO39" s="187"/>
      <c r="EP39" s="187"/>
      <c r="EQ39" s="187"/>
      <c r="ER39" s="187"/>
      <c r="ES39" s="170">
        <f>ES69+ES72+ES74+ES77+ES95+ES96+ES97+ES112+ES117+ES122+ES126+ES130</f>
        <v>32838108.88</v>
      </c>
      <c r="ET39" s="170"/>
      <c r="EU39" s="170"/>
      <c r="EV39" s="170"/>
      <c r="EW39" s="170"/>
      <c r="EX39" s="170"/>
      <c r="EY39" s="170"/>
      <c r="EZ39" s="170"/>
      <c r="FA39" s="170"/>
      <c r="FB39" s="170"/>
      <c r="FC39" s="170"/>
      <c r="FD39" s="170"/>
      <c r="FE39" s="170"/>
      <c r="FF39" s="170">
        <f>FF69+FF72+FF74+FF77+FF95+FF96+FF97+FF112+FF117+FF122+FF126+FF130</f>
        <v>34151653.27520001</v>
      </c>
      <c r="FG39" s="170"/>
      <c r="FH39" s="170"/>
      <c r="FI39" s="170"/>
      <c r="FJ39" s="170"/>
      <c r="FK39" s="170"/>
      <c r="FL39" s="170"/>
      <c r="FM39" s="170"/>
      <c r="FN39" s="170"/>
      <c r="FO39" s="170"/>
      <c r="FP39" s="170"/>
      <c r="FQ39" s="170"/>
      <c r="FR39" s="170"/>
      <c r="FS39" s="181"/>
      <c r="FT39" s="181"/>
      <c r="FU39" s="181"/>
      <c r="FV39" s="181"/>
      <c r="FW39" s="181"/>
      <c r="FX39" s="181"/>
      <c r="FY39" s="181"/>
      <c r="FZ39" s="181"/>
      <c r="GA39" s="181"/>
      <c r="GB39" s="181"/>
      <c r="GC39" s="181"/>
      <c r="GD39" s="181"/>
      <c r="GE39" s="182"/>
    </row>
    <row r="40" spans="1:187" ht="63" customHeight="1">
      <c r="A40" s="188" t="s">
        <v>425</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8"/>
      <c r="BX40" s="180" t="s">
        <v>59</v>
      </c>
      <c r="BY40" s="76"/>
      <c r="BZ40" s="76"/>
      <c r="CA40" s="76"/>
      <c r="CB40" s="76"/>
      <c r="CC40" s="76"/>
      <c r="CD40" s="76"/>
      <c r="CE40" s="76"/>
      <c r="CF40" s="76" t="s">
        <v>57</v>
      </c>
      <c r="CG40" s="76"/>
      <c r="CH40" s="76"/>
      <c r="CI40" s="76"/>
      <c r="CJ40" s="76"/>
      <c r="CK40" s="76"/>
      <c r="CL40" s="76"/>
      <c r="CM40" s="76"/>
      <c r="CN40" s="76"/>
      <c r="CO40" s="76"/>
      <c r="CP40" s="76"/>
      <c r="CQ40" s="76"/>
      <c r="CR40" s="76"/>
      <c r="CS40" s="76" t="s">
        <v>57</v>
      </c>
      <c r="CT40" s="76"/>
      <c r="CU40" s="76"/>
      <c r="CV40" s="76"/>
      <c r="CW40" s="76"/>
      <c r="CX40" s="76"/>
      <c r="CY40" s="76"/>
      <c r="CZ40" s="76"/>
      <c r="DA40" s="76"/>
      <c r="DB40" s="76"/>
      <c r="DC40" s="76"/>
      <c r="DD40" s="76"/>
      <c r="DE40" s="76"/>
      <c r="DF40" s="76" t="s">
        <v>426</v>
      </c>
      <c r="DG40" s="76"/>
      <c r="DH40" s="76"/>
      <c r="DI40" s="76"/>
      <c r="DJ40" s="76"/>
      <c r="DK40" s="76"/>
      <c r="DL40" s="76"/>
      <c r="DM40" s="76"/>
      <c r="DN40" s="76"/>
      <c r="DO40" s="76"/>
      <c r="DP40" s="76"/>
      <c r="DQ40" s="76"/>
      <c r="DR40" s="76"/>
      <c r="DS40" s="62" t="s">
        <v>427</v>
      </c>
      <c r="DT40" s="62"/>
      <c r="DU40" s="62"/>
      <c r="DV40" s="62"/>
      <c r="DW40" s="62"/>
      <c r="DX40" s="62"/>
      <c r="DY40" s="62"/>
      <c r="DZ40" s="62"/>
      <c r="EA40" s="62"/>
      <c r="EB40" s="62"/>
      <c r="EC40" s="62"/>
      <c r="ED40" s="62"/>
      <c r="EE40" s="62"/>
      <c r="EF40" s="187">
        <f>EF70+EF73+EF117+EF78+EF114+EF118+EF115</f>
        <v>10949328</v>
      </c>
      <c r="EG40" s="187"/>
      <c r="EH40" s="187"/>
      <c r="EI40" s="187"/>
      <c r="EJ40" s="187"/>
      <c r="EK40" s="187"/>
      <c r="EL40" s="187"/>
      <c r="EM40" s="187"/>
      <c r="EN40" s="187"/>
      <c r="EO40" s="187"/>
      <c r="EP40" s="187"/>
      <c r="EQ40" s="187"/>
      <c r="ER40" s="187"/>
      <c r="ES40" s="170">
        <f>ES70+ES73+ES78+ES114+ES118+ES115</f>
        <v>8891391.12</v>
      </c>
      <c r="ET40" s="170"/>
      <c r="EU40" s="170"/>
      <c r="EV40" s="170"/>
      <c r="EW40" s="170"/>
      <c r="EX40" s="170"/>
      <c r="EY40" s="170"/>
      <c r="EZ40" s="170"/>
      <c r="FA40" s="170"/>
      <c r="FB40" s="170"/>
      <c r="FC40" s="170"/>
      <c r="FD40" s="170"/>
      <c r="FE40" s="170"/>
      <c r="FF40" s="170">
        <f>FF70+FF73+FF78+FF114+FF118+FF115</f>
        <v>9247046.764800001</v>
      </c>
      <c r="FG40" s="170"/>
      <c r="FH40" s="170"/>
      <c r="FI40" s="170"/>
      <c r="FJ40" s="170"/>
      <c r="FK40" s="170"/>
      <c r="FL40" s="170"/>
      <c r="FM40" s="170"/>
      <c r="FN40" s="170"/>
      <c r="FO40" s="170"/>
      <c r="FP40" s="170"/>
      <c r="FQ40" s="170"/>
      <c r="FR40" s="170"/>
      <c r="FS40" s="181"/>
      <c r="FT40" s="181"/>
      <c r="FU40" s="181"/>
      <c r="FV40" s="181"/>
      <c r="FW40" s="181"/>
      <c r="FX40" s="181"/>
      <c r="FY40" s="181"/>
      <c r="FZ40" s="181"/>
      <c r="GA40" s="181"/>
      <c r="GB40" s="181"/>
      <c r="GC40" s="181"/>
      <c r="GD40" s="181"/>
      <c r="GE40" s="182"/>
    </row>
    <row r="41" spans="1:187" ht="10.2" customHeight="1">
      <c r="A41" s="202" t="s">
        <v>472</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3"/>
      <c r="BX41" s="186" t="s">
        <v>429</v>
      </c>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t="s">
        <v>430</v>
      </c>
      <c r="DG41" s="75"/>
      <c r="DH41" s="75"/>
      <c r="DI41" s="75"/>
      <c r="DJ41" s="75"/>
      <c r="DK41" s="75"/>
      <c r="DL41" s="75"/>
      <c r="DM41" s="75"/>
      <c r="DN41" s="75"/>
      <c r="DO41" s="75"/>
      <c r="DP41" s="75"/>
      <c r="DQ41" s="75"/>
      <c r="DR41" s="75"/>
      <c r="DS41" s="204"/>
      <c r="DT41" s="204"/>
      <c r="DU41" s="204"/>
      <c r="DV41" s="204"/>
      <c r="DW41" s="204"/>
      <c r="DX41" s="204"/>
      <c r="DY41" s="204"/>
      <c r="DZ41" s="204"/>
      <c r="EA41" s="204"/>
      <c r="EB41" s="204"/>
      <c r="EC41" s="204"/>
      <c r="ED41" s="204"/>
      <c r="EE41" s="204"/>
      <c r="EF41" s="194">
        <f>SUM(EF42:ER43)</f>
        <v>1400000</v>
      </c>
      <c r="EG41" s="195"/>
      <c r="EH41" s="195"/>
      <c r="EI41" s="195"/>
      <c r="EJ41" s="195"/>
      <c r="EK41" s="195"/>
      <c r="EL41" s="195"/>
      <c r="EM41" s="195"/>
      <c r="EN41" s="195"/>
      <c r="EO41" s="195"/>
      <c r="EP41" s="195"/>
      <c r="EQ41" s="195"/>
      <c r="ER41" s="196"/>
      <c r="ES41" s="197">
        <v>0</v>
      </c>
      <c r="ET41" s="198"/>
      <c r="EU41" s="198"/>
      <c r="EV41" s="198"/>
      <c r="EW41" s="198"/>
      <c r="EX41" s="198"/>
      <c r="EY41" s="198"/>
      <c r="EZ41" s="198"/>
      <c r="FA41" s="198"/>
      <c r="FB41" s="198"/>
      <c r="FC41" s="198"/>
      <c r="FD41" s="198"/>
      <c r="FE41" s="199"/>
      <c r="FF41" s="197">
        <v>0</v>
      </c>
      <c r="FG41" s="198"/>
      <c r="FH41" s="198"/>
      <c r="FI41" s="198"/>
      <c r="FJ41" s="198"/>
      <c r="FK41" s="198"/>
      <c r="FL41" s="198"/>
      <c r="FM41" s="198"/>
      <c r="FN41" s="198"/>
      <c r="FO41" s="198"/>
      <c r="FP41" s="198"/>
      <c r="FQ41" s="198"/>
      <c r="FR41" s="199"/>
      <c r="FS41" s="200"/>
      <c r="FT41" s="200"/>
      <c r="FU41" s="200"/>
      <c r="FV41" s="200"/>
      <c r="FW41" s="200"/>
      <c r="FX41" s="200"/>
      <c r="FY41" s="200"/>
      <c r="FZ41" s="200"/>
      <c r="GA41" s="200"/>
      <c r="GB41" s="200"/>
      <c r="GC41" s="200"/>
      <c r="GD41" s="200"/>
      <c r="GE41" s="201"/>
    </row>
    <row r="42" spans="1:187" ht="13.2" customHeight="1">
      <c r="A42" s="147" t="s">
        <v>428</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8"/>
      <c r="BX42" s="180" t="s">
        <v>429</v>
      </c>
      <c r="BY42" s="76"/>
      <c r="BZ42" s="76"/>
      <c r="CA42" s="76"/>
      <c r="CB42" s="76"/>
      <c r="CC42" s="76"/>
      <c r="CD42" s="76"/>
      <c r="CE42" s="76"/>
      <c r="CF42" s="76" t="s">
        <v>57</v>
      </c>
      <c r="CG42" s="76"/>
      <c r="CH42" s="76"/>
      <c r="CI42" s="76"/>
      <c r="CJ42" s="76"/>
      <c r="CK42" s="76"/>
      <c r="CL42" s="76"/>
      <c r="CM42" s="76"/>
      <c r="CN42" s="76"/>
      <c r="CO42" s="76"/>
      <c r="CP42" s="76"/>
      <c r="CQ42" s="76"/>
      <c r="CR42" s="76"/>
      <c r="CS42" s="76" t="s">
        <v>57</v>
      </c>
      <c r="CT42" s="76"/>
      <c r="CU42" s="76"/>
      <c r="CV42" s="76"/>
      <c r="CW42" s="76"/>
      <c r="CX42" s="76"/>
      <c r="CY42" s="76"/>
      <c r="CZ42" s="76"/>
      <c r="DA42" s="76"/>
      <c r="DB42" s="76"/>
      <c r="DC42" s="76"/>
      <c r="DD42" s="76"/>
      <c r="DE42" s="76"/>
      <c r="DF42" s="76" t="s">
        <v>430</v>
      </c>
      <c r="DG42" s="76"/>
      <c r="DH42" s="76"/>
      <c r="DI42" s="76"/>
      <c r="DJ42" s="76"/>
      <c r="DK42" s="76"/>
      <c r="DL42" s="76"/>
      <c r="DM42" s="76"/>
      <c r="DN42" s="76"/>
      <c r="DO42" s="76"/>
      <c r="DP42" s="76"/>
      <c r="DQ42" s="76"/>
      <c r="DR42" s="76"/>
      <c r="DS42" s="62" t="s">
        <v>431</v>
      </c>
      <c r="DT42" s="62"/>
      <c r="DU42" s="62"/>
      <c r="DV42" s="62"/>
      <c r="DW42" s="62"/>
      <c r="DX42" s="62"/>
      <c r="DY42" s="62"/>
      <c r="DZ42" s="62"/>
      <c r="EA42" s="62"/>
      <c r="EB42" s="62"/>
      <c r="EC42" s="62"/>
      <c r="ED42" s="62"/>
      <c r="EE42" s="62"/>
      <c r="EF42" s="191">
        <f>EF71+EF79+EF116+EF120</f>
        <v>700000</v>
      </c>
      <c r="EG42" s="192"/>
      <c r="EH42" s="192"/>
      <c r="EI42" s="192"/>
      <c r="EJ42" s="192"/>
      <c r="EK42" s="192"/>
      <c r="EL42" s="192"/>
      <c r="EM42" s="192"/>
      <c r="EN42" s="192"/>
      <c r="EO42" s="192"/>
      <c r="EP42" s="192"/>
      <c r="EQ42" s="192"/>
      <c r="ER42" s="193"/>
      <c r="ES42" s="171">
        <v>0</v>
      </c>
      <c r="ET42" s="172"/>
      <c r="EU42" s="172"/>
      <c r="EV42" s="172"/>
      <c r="EW42" s="172"/>
      <c r="EX42" s="172"/>
      <c r="EY42" s="172"/>
      <c r="EZ42" s="172"/>
      <c r="FA42" s="172"/>
      <c r="FB42" s="172"/>
      <c r="FC42" s="172"/>
      <c r="FD42" s="172"/>
      <c r="FE42" s="173"/>
      <c r="FF42" s="171">
        <v>0</v>
      </c>
      <c r="FG42" s="172"/>
      <c r="FH42" s="172"/>
      <c r="FI42" s="172"/>
      <c r="FJ42" s="172"/>
      <c r="FK42" s="172"/>
      <c r="FL42" s="172"/>
      <c r="FM42" s="172"/>
      <c r="FN42" s="172"/>
      <c r="FO42" s="172"/>
      <c r="FP42" s="172"/>
      <c r="FQ42" s="172"/>
      <c r="FR42" s="173"/>
      <c r="FS42" s="181"/>
      <c r="FT42" s="181"/>
      <c r="FU42" s="181"/>
      <c r="FV42" s="181"/>
      <c r="FW42" s="181"/>
      <c r="FX42" s="181"/>
      <c r="FY42" s="181"/>
      <c r="FZ42" s="181"/>
      <c r="GA42" s="181"/>
      <c r="GB42" s="181"/>
      <c r="GC42" s="181"/>
      <c r="GD42" s="181"/>
      <c r="GE42" s="182"/>
    </row>
    <row r="43" spans="1:187" ht="11.1" customHeight="1">
      <c r="A43" s="147" t="s">
        <v>428</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8"/>
      <c r="BX43" s="180" t="s">
        <v>432</v>
      </c>
      <c r="BY43" s="76"/>
      <c r="BZ43" s="76"/>
      <c r="CA43" s="76"/>
      <c r="CB43" s="76"/>
      <c r="CC43" s="76"/>
      <c r="CD43" s="76"/>
      <c r="CE43" s="76"/>
      <c r="CF43" s="76" t="s">
        <v>66</v>
      </c>
      <c r="CG43" s="76"/>
      <c r="CH43" s="76"/>
      <c r="CI43" s="76"/>
      <c r="CJ43" s="76"/>
      <c r="CK43" s="76"/>
      <c r="CL43" s="76"/>
      <c r="CM43" s="76"/>
      <c r="CN43" s="76"/>
      <c r="CO43" s="76"/>
      <c r="CP43" s="76"/>
      <c r="CQ43" s="76"/>
      <c r="CR43" s="76"/>
      <c r="CS43" s="76" t="s">
        <v>66</v>
      </c>
      <c r="CT43" s="76"/>
      <c r="CU43" s="76"/>
      <c r="CV43" s="76"/>
      <c r="CW43" s="76"/>
      <c r="CX43" s="76"/>
      <c r="CY43" s="76"/>
      <c r="CZ43" s="76"/>
      <c r="DA43" s="76"/>
      <c r="DB43" s="76"/>
      <c r="DC43" s="76"/>
      <c r="DD43" s="76"/>
      <c r="DE43" s="76"/>
      <c r="DF43" s="76" t="s">
        <v>430</v>
      </c>
      <c r="DG43" s="76"/>
      <c r="DH43" s="76"/>
      <c r="DI43" s="76"/>
      <c r="DJ43" s="76"/>
      <c r="DK43" s="76"/>
      <c r="DL43" s="76"/>
      <c r="DM43" s="76"/>
      <c r="DN43" s="76"/>
      <c r="DO43" s="76"/>
      <c r="DP43" s="76"/>
      <c r="DQ43" s="76"/>
      <c r="DR43" s="76"/>
      <c r="DS43" s="62" t="s">
        <v>433</v>
      </c>
      <c r="DT43" s="62"/>
      <c r="DU43" s="62"/>
      <c r="DV43" s="62"/>
      <c r="DW43" s="62"/>
      <c r="DX43" s="62"/>
      <c r="DY43" s="62"/>
      <c r="DZ43" s="62"/>
      <c r="EA43" s="62"/>
      <c r="EB43" s="62"/>
      <c r="EC43" s="62"/>
      <c r="ED43" s="62"/>
      <c r="EE43" s="62"/>
      <c r="EF43" s="191">
        <f>EF121+EF128+EF131+EF123-139914.65</f>
        <v>700000</v>
      </c>
      <c r="EG43" s="192"/>
      <c r="EH43" s="192"/>
      <c r="EI43" s="192"/>
      <c r="EJ43" s="192"/>
      <c r="EK43" s="192"/>
      <c r="EL43" s="192"/>
      <c r="EM43" s="192"/>
      <c r="EN43" s="192"/>
      <c r="EO43" s="192"/>
      <c r="EP43" s="192"/>
      <c r="EQ43" s="192"/>
      <c r="ER43" s="193"/>
      <c r="ES43" s="171">
        <v>0</v>
      </c>
      <c r="ET43" s="172"/>
      <c r="EU43" s="172"/>
      <c r="EV43" s="172"/>
      <c r="EW43" s="172"/>
      <c r="EX43" s="172"/>
      <c r="EY43" s="172"/>
      <c r="EZ43" s="172"/>
      <c r="FA43" s="172"/>
      <c r="FB43" s="172"/>
      <c r="FC43" s="172"/>
      <c r="FD43" s="172"/>
      <c r="FE43" s="173"/>
      <c r="FF43" s="171">
        <v>0</v>
      </c>
      <c r="FG43" s="172"/>
      <c r="FH43" s="172"/>
      <c r="FI43" s="172"/>
      <c r="FJ43" s="172"/>
      <c r="FK43" s="172"/>
      <c r="FL43" s="172"/>
      <c r="FM43" s="172"/>
      <c r="FN43" s="172"/>
      <c r="FO43" s="172"/>
      <c r="FP43" s="172"/>
      <c r="FQ43" s="172"/>
      <c r="FR43" s="173"/>
      <c r="FS43" s="181"/>
      <c r="FT43" s="181"/>
      <c r="FU43" s="181"/>
      <c r="FV43" s="181"/>
      <c r="FW43" s="181"/>
      <c r="FX43" s="181"/>
      <c r="FY43" s="181"/>
      <c r="FZ43" s="181"/>
      <c r="GA43" s="181"/>
      <c r="GB43" s="181"/>
      <c r="GC43" s="181"/>
      <c r="GD43" s="181"/>
      <c r="GE43" s="182"/>
    </row>
    <row r="44" spans="1:187" ht="11.1" customHeight="1">
      <c r="A44" s="92" t="s">
        <v>60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63" t="s">
        <v>61</v>
      </c>
      <c r="BY44" s="60"/>
      <c r="BZ44" s="60"/>
      <c r="CA44" s="60"/>
      <c r="CB44" s="60"/>
      <c r="CC44" s="60"/>
      <c r="CD44" s="60"/>
      <c r="CE44" s="61"/>
      <c r="CF44" s="59" t="s">
        <v>62</v>
      </c>
      <c r="CG44" s="60"/>
      <c r="CH44" s="60"/>
      <c r="CI44" s="60"/>
      <c r="CJ44" s="60"/>
      <c r="CK44" s="60"/>
      <c r="CL44" s="60"/>
      <c r="CM44" s="60"/>
      <c r="CN44" s="60"/>
      <c r="CO44" s="60"/>
      <c r="CP44" s="60"/>
      <c r="CQ44" s="60"/>
      <c r="CR44" s="61"/>
      <c r="CS44" s="59"/>
      <c r="CT44" s="60"/>
      <c r="CU44" s="60"/>
      <c r="CV44" s="60"/>
      <c r="CW44" s="60"/>
      <c r="CX44" s="60"/>
      <c r="CY44" s="60"/>
      <c r="CZ44" s="60"/>
      <c r="DA44" s="60"/>
      <c r="DB44" s="60"/>
      <c r="DC44" s="60"/>
      <c r="DD44" s="60"/>
      <c r="DE44" s="61"/>
      <c r="DF44" s="59"/>
      <c r="DG44" s="60"/>
      <c r="DH44" s="60"/>
      <c r="DI44" s="60"/>
      <c r="DJ44" s="60"/>
      <c r="DK44" s="60"/>
      <c r="DL44" s="60"/>
      <c r="DM44" s="60"/>
      <c r="DN44" s="60"/>
      <c r="DO44" s="60"/>
      <c r="DP44" s="60"/>
      <c r="DQ44" s="60"/>
      <c r="DR44" s="61"/>
      <c r="DS44" s="59"/>
      <c r="DT44" s="60"/>
      <c r="DU44" s="60"/>
      <c r="DV44" s="60"/>
      <c r="DW44" s="60"/>
      <c r="DX44" s="60"/>
      <c r="DY44" s="60"/>
      <c r="DZ44" s="60"/>
      <c r="EA44" s="60"/>
      <c r="EB44" s="60"/>
      <c r="EC44" s="60"/>
      <c r="ED44" s="60"/>
      <c r="EE44" s="61"/>
      <c r="EF44" s="50"/>
      <c r="EG44" s="51"/>
      <c r="EH44" s="51"/>
      <c r="EI44" s="51"/>
      <c r="EJ44" s="51"/>
      <c r="EK44" s="51"/>
      <c r="EL44" s="51"/>
      <c r="EM44" s="51"/>
      <c r="EN44" s="51"/>
      <c r="EO44" s="51"/>
      <c r="EP44" s="51"/>
      <c r="EQ44" s="51"/>
      <c r="ER44" s="64"/>
      <c r="ES44" s="50"/>
      <c r="ET44" s="51"/>
      <c r="EU44" s="51"/>
      <c r="EV44" s="51"/>
      <c r="EW44" s="51"/>
      <c r="EX44" s="51"/>
      <c r="EY44" s="51"/>
      <c r="EZ44" s="51"/>
      <c r="FA44" s="51"/>
      <c r="FB44" s="51"/>
      <c r="FC44" s="51"/>
      <c r="FD44" s="51"/>
      <c r="FE44" s="64"/>
      <c r="FF44" s="50"/>
      <c r="FG44" s="51"/>
      <c r="FH44" s="51"/>
      <c r="FI44" s="51"/>
      <c r="FJ44" s="51"/>
      <c r="FK44" s="51"/>
      <c r="FL44" s="51"/>
      <c r="FM44" s="51"/>
      <c r="FN44" s="51"/>
      <c r="FO44" s="51"/>
      <c r="FP44" s="51"/>
      <c r="FQ44" s="51"/>
      <c r="FR44" s="64"/>
      <c r="FS44" s="50"/>
      <c r="FT44" s="51"/>
      <c r="FU44" s="51"/>
      <c r="FV44" s="51"/>
      <c r="FW44" s="51"/>
      <c r="FX44" s="51"/>
      <c r="FY44" s="51"/>
      <c r="FZ44" s="51"/>
      <c r="GA44" s="51"/>
      <c r="GB44" s="51"/>
      <c r="GC44" s="51"/>
      <c r="GD44" s="51"/>
      <c r="GE44" s="52"/>
    </row>
    <row r="45" spans="1:187" ht="11.1" customHeight="1">
      <c r="A45" s="174" t="s">
        <v>53</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205" t="s">
        <v>63</v>
      </c>
      <c r="BY45" s="206"/>
      <c r="BZ45" s="206"/>
      <c r="CA45" s="206"/>
      <c r="CB45" s="206"/>
      <c r="CC45" s="206"/>
      <c r="CD45" s="206"/>
      <c r="CE45" s="207"/>
      <c r="CF45" s="208" t="s">
        <v>62</v>
      </c>
      <c r="CG45" s="206"/>
      <c r="CH45" s="206"/>
      <c r="CI45" s="206"/>
      <c r="CJ45" s="206"/>
      <c r="CK45" s="206"/>
      <c r="CL45" s="206"/>
      <c r="CM45" s="206"/>
      <c r="CN45" s="206"/>
      <c r="CO45" s="206"/>
      <c r="CP45" s="206"/>
      <c r="CQ45" s="206"/>
      <c r="CR45" s="207"/>
      <c r="CS45" s="208"/>
      <c r="CT45" s="206"/>
      <c r="CU45" s="206"/>
      <c r="CV45" s="206"/>
      <c r="CW45" s="206"/>
      <c r="CX45" s="206"/>
      <c r="CY45" s="206"/>
      <c r="CZ45" s="206"/>
      <c r="DA45" s="206"/>
      <c r="DB45" s="206"/>
      <c r="DC45" s="206"/>
      <c r="DD45" s="206"/>
      <c r="DE45" s="207"/>
      <c r="DF45" s="208"/>
      <c r="DG45" s="206"/>
      <c r="DH45" s="206"/>
      <c r="DI45" s="206"/>
      <c r="DJ45" s="206"/>
      <c r="DK45" s="206"/>
      <c r="DL45" s="206"/>
      <c r="DM45" s="206"/>
      <c r="DN45" s="206"/>
      <c r="DO45" s="206"/>
      <c r="DP45" s="206"/>
      <c r="DQ45" s="206"/>
      <c r="DR45" s="207"/>
      <c r="DS45" s="208"/>
      <c r="DT45" s="206"/>
      <c r="DU45" s="206"/>
      <c r="DV45" s="206"/>
      <c r="DW45" s="206"/>
      <c r="DX45" s="206"/>
      <c r="DY45" s="206"/>
      <c r="DZ45" s="206"/>
      <c r="EA45" s="206"/>
      <c r="EB45" s="206"/>
      <c r="EC45" s="206"/>
      <c r="ED45" s="206"/>
      <c r="EE45" s="207"/>
      <c r="EF45" s="209"/>
      <c r="EG45" s="210"/>
      <c r="EH45" s="210"/>
      <c r="EI45" s="210"/>
      <c r="EJ45" s="210"/>
      <c r="EK45" s="210"/>
      <c r="EL45" s="210"/>
      <c r="EM45" s="210"/>
      <c r="EN45" s="210"/>
      <c r="EO45" s="210"/>
      <c r="EP45" s="210"/>
      <c r="EQ45" s="210"/>
      <c r="ER45" s="211"/>
      <c r="ES45" s="209"/>
      <c r="ET45" s="210"/>
      <c r="EU45" s="210"/>
      <c r="EV45" s="210"/>
      <c r="EW45" s="210"/>
      <c r="EX45" s="210"/>
      <c r="EY45" s="210"/>
      <c r="EZ45" s="210"/>
      <c r="FA45" s="210"/>
      <c r="FB45" s="210"/>
      <c r="FC45" s="210"/>
      <c r="FD45" s="210"/>
      <c r="FE45" s="211"/>
      <c r="FF45" s="209"/>
      <c r="FG45" s="210"/>
      <c r="FH45" s="210"/>
      <c r="FI45" s="210"/>
      <c r="FJ45" s="210"/>
      <c r="FK45" s="210"/>
      <c r="FL45" s="210"/>
      <c r="FM45" s="210"/>
      <c r="FN45" s="210"/>
      <c r="FO45" s="210"/>
      <c r="FP45" s="210"/>
      <c r="FQ45" s="210"/>
      <c r="FR45" s="211"/>
      <c r="FS45" s="209"/>
      <c r="FT45" s="210"/>
      <c r="FU45" s="210"/>
      <c r="FV45" s="210"/>
      <c r="FW45" s="210"/>
      <c r="FX45" s="210"/>
      <c r="FY45" s="210"/>
      <c r="FZ45" s="210"/>
      <c r="GA45" s="210"/>
      <c r="GB45" s="210"/>
      <c r="GC45" s="210"/>
      <c r="GD45" s="210"/>
      <c r="GE45" s="215"/>
    </row>
    <row r="46" spans="1:187" ht="11.1" customHeight="1">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55"/>
      <c r="BY46" s="56"/>
      <c r="BZ46" s="56"/>
      <c r="CA46" s="56"/>
      <c r="CB46" s="56"/>
      <c r="CC46" s="56"/>
      <c r="CD46" s="56"/>
      <c r="CE46" s="57"/>
      <c r="CF46" s="58"/>
      <c r="CG46" s="56"/>
      <c r="CH46" s="56"/>
      <c r="CI46" s="56"/>
      <c r="CJ46" s="56"/>
      <c r="CK46" s="56"/>
      <c r="CL46" s="56"/>
      <c r="CM46" s="56"/>
      <c r="CN46" s="56"/>
      <c r="CO46" s="56"/>
      <c r="CP46" s="56"/>
      <c r="CQ46" s="56"/>
      <c r="CR46" s="57"/>
      <c r="CS46" s="58"/>
      <c r="CT46" s="56"/>
      <c r="CU46" s="56"/>
      <c r="CV46" s="56"/>
      <c r="CW46" s="56"/>
      <c r="CX46" s="56"/>
      <c r="CY46" s="56"/>
      <c r="CZ46" s="56"/>
      <c r="DA46" s="56"/>
      <c r="DB46" s="56"/>
      <c r="DC46" s="56"/>
      <c r="DD46" s="56"/>
      <c r="DE46" s="57"/>
      <c r="DF46" s="58"/>
      <c r="DG46" s="56"/>
      <c r="DH46" s="56"/>
      <c r="DI46" s="56"/>
      <c r="DJ46" s="56"/>
      <c r="DK46" s="56"/>
      <c r="DL46" s="56"/>
      <c r="DM46" s="56"/>
      <c r="DN46" s="56"/>
      <c r="DO46" s="56"/>
      <c r="DP46" s="56"/>
      <c r="DQ46" s="56"/>
      <c r="DR46" s="57"/>
      <c r="DS46" s="58"/>
      <c r="DT46" s="56"/>
      <c r="DU46" s="56"/>
      <c r="DV46" s="56"/>
      <c r="DW46" s="56"/>
      <c r="DX46" s="56"/>
      <c r="DY46" s="56"/>
      <c r="DZ46" s="56"/>
      <c r="EA46" s="56"/>
      <c r="EB46" s="56"/>
      <c r="EC46" s="56"/>
      <c r="ED46" s="56"/>
      <c r="EE46" s="57"/>
      <c r="EF46" s="212"/>
      <c r="EG46" s="213"/>
      <c r="EH46" s="213"/>
      <c r="EI46" s="213"/>
      <c r="EJ46" s="213"/>
      <c r="EK46" s="213"/>
      <c r="EL46" s="213"/>
      <c r="EM46" s="213"/>
      <c r="EN46" s="213"/>
      <c r="EO46" s="213"/>
      <c r="EP46" s="213"/>
      <c r="EQ46" s="213"/>
      <c r="ER46" s="214"/>
      <c r="ES46" s="212"/>
      <c r="ET46" s="213"/>
      <c r="EU46" s="213"/>
      <c r="EV46" s="213"/>
      <c r="EW46" s="213"/>
      <c r="EX46" s="213"/>
      <c r="EY46" s="213"/>
      <c r="EZ46" s="213"/>
      <c r="FA46" s="213"/>
      <c r="FB46" s="213"/>
      <c r="FC46" s="213"/>
      <c r="FD46" s="213"/>
      <c r="FE46" s="214"/>
      <c r="FF46" s="212"/>
      <c r="FG46" s="213"/>
      <c r="FH46" s="213"/>
      <c r="FI46" s="213"/>
      <c r="FJ46" s="213"/>
      <c r="FK46" s="213"/>
      <c r="FL46" s="213"/>
      <c r="FM46" s="213"/>
      <c r="FN46" s="213"/>
      <c r="FO46" s="213"/>
      <c r="FP46" s="213"/>
      <c r="FQ46" s="213"/>
      <c r="FR46" s="214"/>
      <c r="FS46" s="212"/>
      <c r="FT46" s="213"/>
      <c r="FU46" s="213"/>
      <c r="FV46" s="213"/>
      <c r="FW46" s="213"/>
      <c r="FX46" s="213"/>
      <c r="FY46" s="213"/>
      <c r="FZ46" s="213"/>
      <c r="GA46" s="213"/>
      <c r="GB46" s="213"/>
      <c r="GC46" s="213"/>
      <c r="GD46" s="213"/>
      <c r="GE46" s="216"/>
    </row>
    <row r="47" spans="1:187" ht="11.1" customHeight="1">
      <c r="A47" s="92" t="s">
        <v>64</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63" t="s">
        <v>65</v>
      </c>
      <c r="BY47" s="60"/>
      <c r="BZ47" s="60"/>
      <c r="CA47" s="60"/>
      <c r="CB47" s="60"/>
      <c r="CC47" s="60"/>
      <c r="CD47" s="60"/>
      <c r="CE47" s="61"/>
      <c r="CF47" s="59" t="s">
        <v>66</v>
      </c>
      <c r="CG47" s="60"/>
      <c r="CH47" s="60"/>
      <c r="CI47" s="60"/>
      <c r="CJ47" s="60"/>
      <c r="CK47" s="60"/>
      <c r="CL47" s="60"/>
      <c r="CM47" s="60"/>
      <c r="CN47" s="60"/>
      <c r="CO47" s="60"/>
      <c r="CP47" s="60"/>
      <c r="CQ47" s="60"/>
      <c r="CR47" s="61"/>
      <c r="CS47" s="59"/>
      <c r="CT47" s="60"/>
      <c r="CU47" s="60"/>
      <c r="CV47" s="60"/>
      <c r="CW47" s="60"/>
      <c r="CX47" s="60"/>
      <c r="CY47" s="60"/>
      <c r="CZ47" s="60"/>
      <c r="DA47" s="60"/>
      <c r="DB47" s="60"/>
      <c r="DC47" s="60"/>
      <c r="DD47" s="60"/>
      <c r="DE47" s="61"/>
      <c r="DF47" s="59"/>
      <c r="DG47" s="60"/>
      <c r="DH47" s="60"/>
      <c r="DI47" s="60"/>
      <c r="DJ47" s="60"/>
      <c r="DK47" s="60"/>
      <c r="DL47" s="60"/>
      <c r="DM47" s="60"/>
      <c r="DN47" s="60"/>
      <c r="DO47" s="60"/>
      <c r="DP47" s="60"/>
      <c r="DQ47" s="60"/>
      <c r="DR47" s="61"/>
      <c r="DS47" s="59"/>
      <c r="DT47" s="60"/>
      <c r="DU47" s="60"/>
      <c r="DV47" s="60"/>
      <c r="DW47" s="60"/>
      <c r="DX47" s="60"/>
      <c r="DY47" s="60"/>
      <c r="DZ47" s="60"/>
      <c r="EA47" s="60"/>
      <c r="EB47" s="60"/>
      <c r="EC47" s="60"/>
      <c r="ED47" s="60"/>
      <c r="EE47" s="61"/>
      <c r="EF47" s="217">
        <f>SUM(EF50:ER53)</f>
        <v>906000</v>
      </c>
      <c r="EG47" s="195"/>
      <c r="EH47" s="195"/>
      <c r="EI47" s="195"/>
      <c r="EJ47" s="195"/>
      <c r="EK47" s="195"/>
      <c r="EL47" s="195"/>
      <c r="EM47" s="195"/>
      <c r="EN47" s="195"/>
      <c r="EO47" s="195"/>
      <c r="EP47" s="195"/>
      <c r="EQ47" s="195"/>
      <c r="ER47" s="196"/>
      <c r="ES47" s="217">
        <f aca="true" t="shared" si="2" ref="ES47">SUM(ES50:FE53)</f>
        <v>942200</v>
      </c>
      <c r="ET47" s="195"/>
      <c r="EU47" s="195"/>
      <c r="EV47" s="195"/>
      <c r="EW47" s="195"/>
      <c r="EX47" s="195"/>
      <c r="EY47" s="195"/>
      <c r="EZ47" s="195"/>
      <c r="FA47" s="195"/>
      <c r="FB47" s="195"/>
      <c r="FC47" s="195"/>
      <c r="FD47" s="195"/>
      <c r="FE47" s="196"/>
      <c r="FF47" s="217">
        <f aca="true" t="shared" si="3" ref="FF47">SUM(FF50:FR53)</f>
        <v>979950</v>
      </c>
      <c r="FG47" s="195"/>
      <c r="FH47" s="195"/>
      <c r="FI47" s="195"/>
      <c r="FJ47" s="195"/>
      <c r="FK47" s="195"/>
      <c r="FL47" s="195"/>
      <c r="FM47" s="195"/>
      <c r="FN47" s="195"/>
      <c r="FO47" s="195"/>
      <c r="FP47" s="195"/>
      <c r="FQ47" s="195"/>
      <c r="FR47" s="196"/>
      <c r="FS47" s="50"/>
      <c r="FT47" s="51"/>
      <c r="FU47" s="51"/>
      <c r="FV47" s="51"/>
      <c r="FW47" s="51"/>
      <c r="FX47" s="51"/>
      <c r="FY47" s="51"/>
      <c r="FZ47" s="51"/>
      <c r="GA47" s="51"/>
      <c r="GB47" s="51"/>
      <c r="GC47" s="51"/>
      <c r="GD47" s="51"/>
      <c r="GE47" s="52"/>
    </row>
    <row r="48" spans="1:187" ht="11.1" customHeight="1">
      <c r="A48" s="218" t="s">
        <v>53</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05" t="s">
        <v>276</v>
      </c>
      <c r="BY48" s="206"/>
      <c r="BZ48" s="206"/>
      <c r="CA48" s="206"/>
      <c r="CB48" s="206"/>
      <c r="CC48" s="206"/>
      <c r="CD48" s="206"/>
      <c r="CE48" s="207"/>
      <c r="CF48" s="208" t="s">
        <v>66</v>
      </c>
      <c r="CG48" s="206"/>
      <c r="CH48" s="206"/>
      <c r="CI48" s="206"/>
      <c r="CJ48" s="206"/>
      <c r="CK48" s="206"/>
      <c r="CL48" s="206"/>
      <c r="CM48" s="206"/>
      <c r="CN48" s="206"/>
      <c r="CO48" s="206"/>
      <c r="CP48" s="206"/>
      <c r="CQ48" s="206"/>
      <c r="CR48" s="207"/>
      <c r="CS48" s="208"/>
      <c r="CT48" s="206"/>
      <c r="CU48" s="206"/>
      <c r="CV48" s="206"/>
      <c r="CW48" s="206"/>
      <c r="CX48" s="206"/>
      <c r="CY48" s="206"/>
      <c r="CZ48" s="206"/>
      <c r="DA48" s="206"/>
      <c r="DB48" s="206"/>
      <c r="DC48" s="206"/>
      <c r="DD48" s="206"/>
      <c r="DE48" s="207"/>
      <c r="DF48" s="208"/>
      <c r="DG48" s="206"/>
      <c r="DH48" s="206"/>
      <c r="DI48" s="206"/>
      <c r="DJ48" s="206"/>
      <c r="DK48" s="206"/>
      <c r="DL48" s="206"/>
      <c r="DM48" s="206"/>
      <c r="DN48" s="206"/>
      <c r="DO48" s="206"/>
      <c r="DP48" s="206"/>
      <c r="DQ48" s="206"/>
      <c r="DR48" s="207"/>
      <c r="DS48" s="208"/>
      <c r="DT48" s="206"/>
      <c r="DU48" s="206"/>
      <c r="DV48" s="206"/>
      <c r="DW48" s="206"/>
      <c r="DX48" s="206"/>
      <c r="DY48" s="206"/>
      <c r="DZ48" s="206"/>
      <c r="EA48" s="206"/>
      <c r="EB48" s="206"/>
      <c r="EC48" s="206"/>
      <c r="ED48" s="206"/>
      <c r="EE48" s="207"/>
      <c r="EF48" s="209"/>
      <c r="EG48" s="210"/>
      <c r="EH48" s="210"/>
      <c r="EI48" s="210"/>
      <c r="EJ48" s="210"/>
      <c r="EK48" s="210"/>
      <c r="EL48" s="210"/>
      <c r="EM48" s="210"/>
      <c r="EN48" s="210"/>
      <c r="EO48" s="210"/>
      <c r="EP48" s="210"/>
      <c r="EQ48" s="210"/>
      <c r="ER48" s="211"/>
      <c r="ES48" s="209"/>
      <c r="ET48" s="210"/>
      <c r="EU48" s="210"/>
      <c r="EV48" s="210"/>
      <c r="EW48" s="210"/>
      <c r="EX48" s="210"/>
      <c r="EY48" s="210"/>
      <c r="EZ48" s="210"/>
      <c r="FA48" s="210"/>
      <c r="FB48" s="210"/>
      <c r="FC48" s="210"/>
      <c r="FD48" s="210"/>
      <c r="FE48" s="211"/>
      <c r="FF48" s="209"/>
      <c r="FG48" s="210"/>
      <c r="FH48" s="210"/>
      <c r="FI48" s="210"/>
      <c r="FJ48" s="210"/>
      <c r="FK48" s="210"/>
      <c r="FL48" s="210"/>
      <c r="FM48" s="210"/>
      <c r="FN48" s="210"/>
      <c r="FO48" s="210"/>
      <c r="FP48" s="210"/>
      <c r="FQ48" s="210"/>
      <c r="FR48" s="211"/>
      <c r="FS48" s="209"/>
      <c r="FT48" s="210"/>
      <c r="FU48" s="210"/>
      <c r="FV48" s="210"/>
      <c r="FW48" s="210"/>
      <c r="FX48" s="210"/>
      <c r="FY48" s="210"/>
      <c r="FZ48" s="210"/>
      <c r="GA48" s="210"/>
      <c r="GB48" s="210"/>
      <c r="GC48" s="210"/>
      <c r="GD48" s="210"/>
      <c r="GE48" s="215"/>
    </row>
    <row r="49" spans="1:187" ht="11.1" customHeight="1">
      <c r="A49" s="220" t="s">
        <v>70</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55"/>
      <c r="BY49" s="56"/>
      <c r="BZ49" s="56"/>
      <c r="CA49" s="56"/>
      <c r="CB49" s="56"/>
      <c r="CC49" s="56"/>
      <c r="CD49" s="56"/>
      <c r="CE49" s="57"/>
      <c r="CF49" s="58"/>
      <c r="CG49" s="56"/>
      <c r="CH49" s="56"/>
      <c r="CI49" s="56"/>
      <c r="CJ49" s="56"/>
      <c r="CK49" s="56"/>
      <c r="CL49" s="56"/>
      <c r="CM49" s="56"/>
      <c r="CN49" s="56"/>
      <c r="CO49" s="56"/>
      <c r="CP49" s="56"/>
      <c r="CQ49" s="56"/>
      <c r="CR49" s="57"/>
      <c r="CS49" s="58"/>
      <c r="CT49" s="56"/>
      <c r="CU49" s="56"/>
      <c r="CV49" s="56"/>
      <c r="CW49" s="56"/>
      <c r="CX49" s="56"/>
      <c r="CY49" s="56"/>
      <c r="CZ49" s="56"/>
      <c r="DA49" s="56"/>
      <c r="DB49" s="56"/>
      <c r="DC49" s="56"/>
      <c r="DD49" s="56"/>
      <c r="DE49" s="57"/>
      <c r="DF49" s="58"/>
      <c r="DG49" s="56"/>
      <c r="DH49" s="56"/>
      <c r="DI49" s="56"/>
      <c r="DJ49" s="56"/>
      <c r="DK49" s="56"/>
      <c r="DL49" s="56"/>
      <c r="DM49" s="56"/>
      <c r="DN49" s="56"/>
      <c r="DO49" s="56"/>
      <c r="DP49" s="56"/>
      <c r="DQ49" s="56"/>
      <c r="DR49" s="57"/>
      <c r="DS49" s="58"/>
      <c r="DT49" s="56"/>
      <c r="DU49" s="56"/>
      <c r="DV49" s="56"/>
      <c r="DW49" s="56"/>
      <c r="DX49" s="56"/>
      <c r="DY49" s="56"/>
      <c r="DZ49" s="56"/>
      <c r="EA49" s="56"/>
      <c r="EB49" s="56"/>
      <c r="EC49" s="56"/>
      <c r="ED49" s="56"/>
      <c r="EE49" s="57"/>
      <c r="EF49" s="212"/>
      <c r="EG49" s="213"/>
      <c r="EH49" s="213"/>
      <c r="EI49" s="213"/>
      <c r="EJ49" s="213"/>
      <c r="EK49" s="213"/>
      <c r="EL49" s="213"/>
      <c r="EM49" s="213"/>
      <c r="EN49" s="213"/>
      <c r="EO49" s="213"/>
      <c r="EP49" s="213"/>
      <c r="EQ49" s="213"/>
      <c r="ER49" s="214"/>
      <c r="ES49" s="212"/>
      <c r="ET49" s="213"/>
      <c r="EU49" s="213"/>
      <c r="EV49" s="213"/>
      <c r="EW49" s="213"/>
      <c r="EX49" s="213"/>
      <c r="EY49" s="213"/>
      <c r="EZ49" s="213"/>
      <c r="FA49" s="213"/>
      <c r="FB49" s="213"/>
      <c r="FC49" s="213"/>
      <c r="FD49" s="213"/>
      <c r="FE49" s="214"/>
      <c r="FF49" s="212"/>
      <c r="FG49" s="213"/>
      <c r="FH49" s="213"/>
      <c r="FI49" s="213"/>
      <c r="FJ49" s="213"/>
      <c r="FK49" s="213"/>
      <c r="FL49" s="213"/>
      <c r="FM49" s="213"/>
      <c r="FN49" s="213"/>
      <c r="FO49" s="213"/>
      <c r="FP49" s="213"/>
      <c r="FQ49" s="213"/>
      <c r="FR49" s="214"/>
      <c r="FS49" s="212"/>
      <c r="FT49" s="213"/>
      <c r="FU49" s="213"/>
      <c r="FV49" s="213"/>
      <c r="FW49" s="213"/>
      <c r="FX49" s="213"/>
      <c r="FY49" s="213"/>
      <c r="FZ49" s="213"/>
      <c r="GA49" s="213"/>
      <c r="GB49" s="213"/>
      <c r="GC49" s="213"/>
      <c r="GD49" s="213"/>
      <c r="GE49" s="216"/>
    </row>
    <row r="50" spans="1:187" s="33" customFormat="1" ht="70.5" customHeight="1">
      <c r="A50" s="65" t="s">
        <v>594</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3" t="s">
        <v>277</v>
      </c>
      <c r="BY50" s="60"/>
      <c r="BZ50" s="60"/>
      <c r="CA50" s="60"/>
      <c r="CB50" s="60"/>
      <c r="CC50" s="60"/>
      <c r="CD50" s="60"/>
      <c r="CE50" s="61"/>
      <c r="CF50" s="59" t="s">
        <v>66</v>
      </c>
      <c r="CG50" s="60"/>
      <c r="CH50" s="60"/>
      <c r="CI50" s="60"/>
      <c r="CJ50" s="60"/>
      <c r="CK50" s="60"/>
      <c r="CL50" s="60"/>
      <c r="CM50" s="60"/>
      <c r="CN50" s="60"/>
      <c r="CO50" s="60"/>
      <c r="CP50" s="60"/>
      <c r="CQ50" s="60"/>
      <c r="CR50" s="61"/>
      <c r="CS50" s="59" t="s">
        <v>66</v>
      </c>
      <c r="CT50" s="60"/>
      <c r="CU50" s="60"/>
      <c r="CV50" s="60"/>
      <c r="CW50" s="60"/>
      <c r="CX50" s="60"/>
      <c r="CY50" s="60"/>
      <c r="CZ50" s="60"/>
      <c r="DA50" s="60"/>
      <c r="DB50" s="60"/>
      <c r="DC50" s="60"/>
      <c r="DD50" s="60"/>
      <c r="DE50" s="61"/>
      <c r="DF50" s="59" t="s">
        <v>444</v>
      </c>
      <c r="DG50" s="60"/>
      <c r="DH50" s="60"/>
      <c r="DI50" s="60"/>
      <c r="DJ50" s="60"/>
      <c r="DK50" s="60"/>
      <c r="DL50" s="60"/>
      <c r="DM50" s="60"/>
      <c r="DN50" s="60"/>
      <c r="DO50" s="60"/>
      <c r="DP50" s="60"/>
      <c r="DQ50" s="60"/>
      <c r="DR50" s="61"/>
      <c r="DS50" s="62" t="s">
        <v>595</v>
      </c>
      <c r="DT50" s="62"/>
      <c r="DU50" s="62"/>
      <c r="DV50" s="62"/>
      <c r="DW50" s="62"/>
      <c r="DX50" s="62"/>
      <c r="DY50" s="62"/>
      <c r="DZ50" s="62"/>
      <c r="EA50" s="62"/>
      <c r="EB50" s="62"/>
      <c r="EC50" s="62"/>
      <c r="ED50" s="62"/>
      <c r="EE50" s="62"/>
      <c r="EF50" s="50">
        <v>68000</v>
      </c>
      <c r="EG50" s="51"/>
      <c r="EH50" s="51"/>
      <c r="EI50" s="51"/>
      <c r="EJ50" s="51"/>
      <c r="EK50" s="51"/>
      <c r="EL50" s="51"/>
      <c r="EM50" s="51"/>
      <c r="EN50" s="51"/>
      <c r="EO50" s="51"/>
      <c r="EP50" s="51"/>
      <c r="EQ50" s="51"/>
      <c r="ER50" s="64"/>
      <c r="ES50" s="50">
        <v>70720</v>
      </c>
      <c r="ET50" s="51"/>
      <c r="EU50" s="51"/>
      <c r="EV50" s="51"/>
      <c r="EW50" s="51"/>
      <c r="EX50" s="51"/>
      <c r="EY50" s="51"/>
      <c r="EZ50" s="51"/>
      <c r="FA50" s="51"/>
      <c r="FB50" s="51"/>
      <c r="FC50" s="51"/>
      <c r="FD50" s="51"/>
      <c r="FE50" s="64"/>
      <c r="FF50" s="50">
        <v>73550</v>
      </c>
      <c r="FG50" s="51"/>
      <c r="FH50" s="51"/>
      <c r="FI50" s="51"/>
      <c r="FJ50" s="51"/>
      <c r="FK50" s="51"/>
      <c r="FL50" s="51"/>
      <c r="FM50" s="51"/>
      <c r="FN50" s="51"/>
      <c r="FO50" s="51"/>
      <c r="FP50" s="51"/>
      <c r="FQ50" s="51"/>
      <c r="FR50" s="64"/>
      <c r="FS50" s="50"/>
      <c r="FT50" s="51"/>
      <c r="FU50" s="51"/>
      <c r="FV50" s="51"/>
      <c r="FW50" s="51"/>
      <c r="FX50" s="51"/>
      <c r="FY50" s="51"/>
      <c r="FZ50" s="51"/>
      <c r="GA50" s="51"/>
      <c r="GB50" s="51"/>
      <c r="GC50" s="51"/>
      <c r="GD50" s="51"/>
      <c r="GE50" s="52"/>
    </row>
    <row r="51" spans="1:187" s="33" customFormat="1" ht="48.75" customHeight="1">
      <c r="A51" s="65" t="s">
        <v>598</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3" t="s">
        <v>596</v>
      </c>
      <c r="BY51" s="60"/>
      <c r="BZ51" s="60"/>
      <c r="CA51" s="60"/>
      <c r="CB51" s="60"/>
      <c r="CC51" s="60"/>
      <c r="CD51" s="60"/>
      <c r="CE51" s="61"/>
      <c r="CF51" s="59" t="s">
        <v>66</v>
      </c>
      <c r="CG51" s="60"/>
      <c r="CH51" s="60"/>
      <c r="CI51" s="60"/>
      <c r="CJ51" s="60"/>
      <c r="CK51" s="60"/>
      <c r="CL51" s="60"/>
      <c r="CM51" s="60"/>
      <c r="CN51" s="60"/>
      <c r="CO51" s="60"/>
      <c r="CP51" s="60"/>
      <c r="CQ51" s="60"/>
      <c r="CR51" s="61"/>
      <c r="CS51" s="59" t="s">
        <v>66</v>
      </c>
      <c r="CT51" s="60"/>
      <c r="CU51" s="60"/>
      <c r="CV51" s="60"/>
      <c r="CW51" s="60"/>
      <c r="CX51" s="60"/>
      <c r="CY51" s="60"/>
      <c r="CZ51" s="60"/>
      <c r="DA51" s="60"/>
      <c r="DB51" s="60"/>
      <c r="DC51" s="60"/>
      <c r="DD51" s="60"/>
      <c r="DE51" s="61"/>
      <c r="DF51" s="59" t="s">
        <v>597</v>
      </c>
      <c r="DG51" s="60"/>
      <c r="DH51" s="60"/>
      <c r="DI51" s="60"/>
      <c r="DJ51" s="60"/>
      <c r="DK51" s="60"/>
      <c r="DL51" s="60"/>
      <c r="DM51" s="60"/>
      <c r="DN51" s="60"/>
      <c r="DO51" s="60"/>
      <c r="DP51" s="60"/>
      <c r="DQ51" s="60"/>
      <c r="DR51" s="61"/>
      <c r="DS51" s="62" t="s">
        <v>595</v>
      </c>
      <c r="DT51" s="62"/>
      <c r="DU51" s="62"/>
      <c r="DV51" s="62"/>
      <c r="DW51" s="62"/>
      <c r="DX51" s="62"/>
      <c r="DY51" s="62"/>
      <c r="DZ51" s="62"/>
      <c r="EA51" s="62"/>
      <c r="EB51" s="62"/>
      <c r="EC51" s="62"/>
      <c r="ED51" s="62"/>
      <c r="EE51" s="62"/>
      <c r="EF51" s="50">
        <v>18000</v>
      </c>
      <c r="EG51" s="51"/>
      <c r="EH51" s="51"/>
      <c r="EI51" s="51"/>
      <c r="EJ51" s="51"/>
      <c r="EK51" s="51"/>
      <c r="EL51" s="51"/>
      <c r="EM51" s="51"/>
      <c r="EN51" s="51"/>
      <c r="EO51" s="51"/>
      <c r="EP51" s="51"/>
      <c r="EQ51" s="51"/>
      <c r="ER51" s="64"/>
      <c r="ES51" s="50">
        <v>18680</v>
      </c>
      <c r="ET51" s="51"/>
      <c r="EU51" s="51"/>
      <c r="EV51" s="51"/>
      <c r="EW51" s="51"/>
      <c r="EX51" s="51"/>
      <c r="EY51" s="51"/>
      <c r="EZ51" s="51"/>
      <c r="FA51" s="51"/>
      <c r="FB51" s="51"/>
      <c r="FC51" s="51"/>
      <c r="FD51" s="51"/>
      <c r="FE51" s="64"/>
      <c r="FF51" s="50">
        <v>19520</v>
      </c>
      <c r="FG51" s="51"/>
      <c r="FH51" s="51"/>
      <c r="FI51" s="51"/>
      <c r="FJ51" s="51"/>
      <c r="FK51" s="51"/>
      <c r="FL51" s="51"/>
      <c r="FM51" s="51"/>
      <c r="FN51" s="51"/>
      <c r="FO51" s="51"/>
      <c r="FP51" s="51"/>
      <c r="FQ51" s="51"/>
      <c r="FR51" s="64"/>
      <c r="FS51" s="50"/>
      <c r="FT51" s="51"/>
      <c r="FU51" s="51"/>
      <c r="FV51" s="51"/>
      <c r="FW51" s="51"/>
      <c r="FX51" s="51"/>
      <c r="FY51" s="51"/>
      <c r="FZ51" s="51"/>
      <c r="GA51" s="51"/>
      <c r="GB51" s="51"/>
      <c r="GC51" s="51"/>
      <c r="GD51" s="51"/>
      <c r="GE51" s="52"/>
    </row>
    <row r="52" spans="1:187" ht="69.75" customHeight="1">
      <c r="A52" s="65" t="s">
        <v>599</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3" t="s">
        <v>600</v>
      </c>
      <c r="BY52" s="60"/>
      <c r="BZ52" s="60"/>
      <c r="CA52" s="60"/>
      <c r="CB52" s="60"/>
      <c r="CC52" s="60"/>
      <c r="CD52" s="60"/>
      <c r="CE52" s="61"/>
      <c r="CF52" s="59" t="s">
        <v>66</v>
      </c>
      <c r="CG52" s="60"/>
      <c r="CH52" s="60"/>
      <c r="CI52" s="60"/>
      <c r="CJ52" s="60"/>
      <c r="CK52" s="60"/>
      <c r="CL52" s="60"/>
      <c r="CM52" s="60"/>
      <c r="CN52" s="60"/>
      <c r="CO52" s="60"/>
      <c r="CP52" s="60"/>
      <c r="CQ52" s="60"/>
      <c r="CR52" s="61"/>
      <c r="CS52" s="59" t="s">
        <v>66</v>
      </c>
      <c r="CT52" s="60"/>
      <c r="CU52" s="60"/>
      <c r="CV52" s="60"/>
      <c r="CW52" s="60"/>
      <c r="CX52" s="60"/>
      <c r="CY52" s="60"/>
      <c r="CZ52" s="60"/>
      <c r="DA52" s="60"/>
      <c r="DB52" s="60"/>
      <c r="DC52" s="60"/>
      <c r="DD52" s="60"/>
      <c r="DE52" s="61"/>
      <c r="DF52" s="59" t="s">
        <v>601</v>
      </c>
      <c r="DG52" s="60"/>
      <c r="DH52" s="60"/>
      <c r="DI52" s="60"/>
      <c r="DJ52" s="60"/>
      <c r="DK52" s="60"/>
      <c r="DL52" s="60"/>
      <c r="DM52" s="60"/>
      <c r="DN52" s="60"/>
      <c r="DO52" s="60"/>
      <c r="DP52" s="60"/>
      <c r="DQ52" s="60"/>
      <c r="DR52" s="61"/>
      <c r="DS52" s="62" t="s">
        <v>595</v>
      </c>
      <c r="DT52" s="62"/>
      <c r="DU52" s="62"/>
      <c r="DV52" s="62"/>
      <c r="DW52" s="62"/>
      <c r="DX52" s="62"/>
      <c r="DY52" s="62"/>
      <c r="DZ52" s="62"/>
      <c r="EA52" s="62"/>
      <c r="EB52" s="62"/>
      <c r="EC52" s="62"/>
      <c r="ED52" s="62"/>
      <c r="EE52" s="62"/>
      <c r="EF52" s="50">
        <v>820000</v>
      </c>
      <c r="EG52" s="51"/>
      <c r="EH52" s="51"/>
      <c r="EI52" s="51"/>
      <c r="EJ52" s="51"/>
      <c r="EK52" s="51"/>
      <c r="EL52" s="51"/>
      <c r="EM52" s="51"/>
      <c r="EN52" s="51"/>
      <c r="EO52" s="51"/>
      <c r="EP52" s="51"/>
      <c r="EQ52" s="51"/>
      <c r="ER52" s="64"/>
      <c r="ES52" s="50">
        <v>852800</v>
      </c>
      <c r="ET52" s="51"/>
      <c r="EU52" s="51"/>
      <c r="EV52" s="51"/>
      <c r="EW52" s="51"/>
      <c r="EX52" s="51"/>
      <c r="EY52" s="51"/>
      <c r="EZ52" s="51"/>
      <c r="FA52" s="51"/>
      <c r="FB52" s="51"/>
      <c r="FC52" s="51"/>
      <c r="FD52" s="51"/>
      <c r="FE52" s="64"/>
      <c r="FF52" s="50">
        <v>886880</v>
      </c>
      <c r="FG52" s="51"/>
      <c r="FH52" s="51"/>
      <c r="FI52" s="51"/>
      <c r="FJ52" s="51"/>
      <c r="FK52" s="51"/>
      <c r="FL52" s="51"/>
      <c r="FM52" s="51"/>
      <c r="FN52" s="51"/>
      <c r="FO52" s="51"/>
      <c r="FP52" s="51"/>
      <c r="FQ52" s="51"/>
      <c r="FR52" s="64"/>
      <c r="FS52" s="50"/>
      <c r="FT52" s="51"/>
      <c r="FU52" s="51"/>
      <c r="FV52" s="51"/>
      <c r="FW52" s="51"/>
      <c r="FX52" s="51"/>
      <c r="FY52" s="51"/>
      <c r="FZ52" s="51"/>
      <c r="GA52" s="51"/>
      <c r="GB52" s="51"/>
      <c r="GC52" s="51"/>
      <c r="GD52" s="51"/>
      <c r="GE52" s="52"/>
    </row>
    <row r="53" spans="1:187" s="33" customFormat="1" ht="69.75" customHeight="1">
      <c r="A53" s="65" t="s">
        <v>594</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3" t="s">
        <v>602</v>
      </c>
      <c r="BY53" s="60"/>
      <c r="BZ53" s="60"/>
      <c r="CA53" s="60"/>
      <c r="CB53" s="60"/>
      <c r="CC53" s="60"/>
      <c r="CD53" s="60"/>
      <c r="CE53" s="61"/>
      <c r="CF53" s="59" t="s">
        <v>66</v>
      </c>
      <c r="CG53" s="60"/>
      <c r="CH53" s="60"/>
      <c r="CI53" s="60"/>
      <c r="CJ53" s="60"/>
      <c r="CK53" s="60"/>
      <c r="CL53" s="60"/>
      <c r="CM53" s="60"/>
      <c r="CN53" s="60"/>
      <c r="CO53" s="60"/>
      <c r="CP53" s="60"/>
      <c r="CQ53" s="60"/>
      <c r="CR53" s="61"/>
      <c r="CS53" s="59" t="s">
        <v>66</v>
      </c>
      <c r="CT53" s="60"/>
      <c r="CU53" s="60"/>
      <c r="CV53" s="60"/>
      <c r="CW53" s="60"/>
      <c r="CX53" s="60"/>
      <c r="CY53" s="60"/>
      <c r="CZ53" s="60"/>
      <c r="DA53" s="60"/>
      <c r="DB53" s="60"/>
      <c r="DC53" s="60"/>
      <c r="DD53" s="60"/>
      <c r="DE53" s="61"/>
      <c r="DF53" s="59" t="s">
        <v>604</v>
      </c>
      <c r="DG53" s="60"/>
      <c r="DH53" s="60"/>
      <c r="DI53" s="60"/>
      <c r="DJ53" s="60"/>
      <c r="DK53" s="60"/>
      <c r="DL53" s="60"/>
      <c r="DM53" s="60"/>
      <c r="DN53" s="60"/>
      <c r="DO53" s="60"/>
      <c r="DP53" s="60"/>
      <c r="DQ53" s="60"/>
      <c r="DR53" s="61"/>
      <c r="DS53" s="62" t="s">
        <v>595</v>
      </c>
      <c r="DT53" s="62"/>
      <c r="DU53" s="62"/>
      <c r="DV53" s="62"/>
      <c r="DW53" s="62"/>
      <c r="DX53" s="62"/>
      <c r="DY53" s="62"/>
      <c r="DZ53" s="62"/>
      <c r="EA53" s="62"/>
      <c r="EB53" s="62"/>
      <c r="EC53" s="62"/>
      <c r="ED53" s="62"/>
      <c r="EE53" s="62"/>
      <c r="EF53" s="50">
        <v>0</v>
      </c>
      <c r="EG53" s="51"/>
      <c r="EH53" s="51"/>
      <c r="EI53" s="51"/>
      <c r="EJ53" s="51"/>
      <c r="EK53" s="51"/>
      <c r="EL53" s="51"/>
      <c r="EM53" s="51"/>
      <c r="EN53" s="51"/>
      <c r="EO53" s="51"/>
      <c r="EP53" s="51"/>
      <c r="EQ53" s="51"/>
      <c r="ER53" s="64"/>
      <c r="ES53" s="50">
        <v>0</v>
      </c>
      <c r="ET53" s="51"/>
      <c r="EU53" s="51"/>
      <c r="EV53" s="51"/>
      <c r="EW53" s="51"/>
      <c r="EX53" s="51"/>
      <c r="EY53" s="51"/>
      <c r="EZ53" s="51"/>
      <c r="FA53" s="51"/>
      <c r="FB53" s="51"/>
      <c r="FC53" s="51"/>
      <c r="FD53" s="51"/>
      <c r="FE53" s="64"/>
      <c r="FF53" s="50">
        <v>0</v>
      </c>
      <c r="FG53" s="51"/>
      <c r="FH53" s="51"/>
      <c r="FI53" s="51"/>
      <c r="FJ53" s="51"/>
      <c r="FK53" s="51"/>
      <c r="FL53" s="51"/>
      <c r="FM53" s="51"/>
      <c r="FN53" s="51"/>
      <c r="FO53" s="51"/>
      <c r="FP53" s="51"/>
      <c r="FQ53" s="51"/>
      <c r="FR53" s="64"/>
      <c r="FS53" s="50"/>
      <c r="FT53" s="51"/>
      <c r="FU53" s="51"/>
      <c r="FV53" s="51"/>
      <c r="FW53" s="51"/>
      <c r="FX53" s="51"/>
      <c r="FY53" s="51"/>
      <c r="FZ53" s="51"/>
      <c r="GA53" s="51"/>
      <c r="GB53" s="51"/>
      <c r="GC53" s="51"/>
      <c r="GD53" s="51"/>
      <c r="GE53" s="52"/>
    </row>
    <row r="54" spans="1:187" ht="11.1" customHeight="1">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63"/>
      <c r="BY54" s="60"/>
      <c r="BZ54" s="60"/>
      <c r="CA54" s="60"/>
      <c r="CB54" s="60"/>
      <c r="CC54" s="60"/>
      <c r="CD54" s="60"/>
      <c r="CE54" s="61"/>
      <c r="CF54" s="59"/>
      <c r="CG54" s="60"/>
      <c r="CH54" s="60"/>
      <c r="CI54" s="60"/>
      <c r="CJ54" s="60"/>
      <c r="CK54" s="60"/>
      <c r="CL54" s="60"/>
      <c r="CM54" s="60"/>
      <c r="CN54" s="60"/>
      <c r="CO54" s="60"/>
      <c r="CP54" s="60"/>
      <c r="CQ54" s="60"/>
      <c r="CR54" s="61"/>
      <c r="CS54" s="59"/>
      <c r="CT54" s="60"/>
      <c r="CU54" s="60"/>
      <c r="CV54" s="60"/>
      <c r="CW54" s="60"/>
      <c r="CX54" s="60"/>
      <c r="CY54" s="60"/>
      <c r="CZ54" s="60"/>
      <c r="DA54" s="60"/>
      <c r="DB54" s="60"/>
      <c r="DC54" s="60"/>
      <c r="DD54" s="60"/>
      <c r="DE54" s="61"/>
      <c r="DF54" s="59"/>
      <c r="DG54" s="60"/>
      <c r="DH54" s="60"/>
      <c r="DI54" s="60"/>
      <c r="DJ54" s="60"/>
      <c r="DK54" s="60"/>
      <c r="DL54" s="60"/>
      <c r="DM54" s="60"/>
      <c r="DN54" s="60"/>
      <c r="DO54" s="60"/>
      <c r="DP54" s="60"/>
      <c r="DQ54" s="60"/>
      <c r="DR54" s="61"/>
      <c r="DS54" s="59"/>
      <c r="DT54" s="60"/>
      <c r="DU54" s="60"/>
      <c r="DV54" s="60"/>
      <c r="DW54" s="60"/>
      <c r="DX54" s="60"/>
      <c r="DY54" s="60"/>
      <c r="DZ54" s="60"/>
      <c r="EA54" s="60"/>
      <c r="EB54" s="60"/>
      <c r="EC54" s="60"/>
      <c r="ED54" s="60"/>
      <c r="EE54" s="61"/>
      <c r="EF54" s="50"/>
      <c r="EG54" s="51"/>
      <c r="EH54" s="51"/>
      <c r="EI54" s="51"/>
      <c r="EJ54" s="51"/>
      <c r="EK54" s="51"/>
      <c r="EL54" s="51"/>
      <c r="EM54" s="51"/>
      <c r="EN54" s="51"/>
      <c r="EO54" s="51"/>
      <c r="EP54" s="51"/>
      <c r="EQ54" s="51"/>
      <c r="ER54" s="64"/>
      <c r="ES54" s="50"/>
      <c r="ET54" s="51"/>
      <c r="EU54" s="51"/>
      <c r="EV54" s="51"/>
      <c r="EW54" s="51"/>
      <c r="EX54" s="51"/>
      <c r="EY54" s="51"/>
      <c r="EZ54" s="51"/>
      <c r="FA54" s="51"/>
      <c r="FB54" s="51"/>
      <c r="FC54" s="51"/>
      <c r="FD54" s="51"/>
      <c r="FE54" s="64"/>
      <c r="FF54" s="50"/>
      <c r="FG54" s="51"/>
      <c r="FH54" s="51"/>
      <c r="FI54" s="51"/>
      <c r="FJ54" s="51"/>
      <c r="FK54" s="51"/>
      <c r="FL54" s="51"/>
      <c r="FM54" s="51"/>
      <c r="FN54" s="51"/>
      <c r="FO54" s="51"/>
      <c r="FP54" s="51"/>
      <c r="FQ54" s="51"/>
      <c r="FR54" s="64"/>
      <c r="FS54" s="50"/>
      <c r="FT54" s="51"/>
      <c r="FU54" s="51"/>
      <c r="FV54" s="51"/>
      <c r="FW54" s="51"/>
      <c r="FX54" s="51"/>
      <c r="FY54" s="51"/>
      <c r="FZ54" s="51"/>
      <c r="GA54" s="51"/>
      <c r="GB54" s="51"/>
      <c r="GC54" s="51"/>
      <c r="GD54" s="51"/>
      <c r="GE54" s="52"/>
    </row>
    <row r="55" spans="1:187" ht="11.1" customHeight="1">
      <c r="A55" s="92" t="s">
        <v>67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63" t="s">
        <v>68</v>
      </c>
      <c r="BY55" s="60"/>
      <c r="BZ55" s="60"/>
      <c r="CA55" s="60"/>
      <c r="CB55" s="60"/>
      <c r="CC55" s="60"/>
      <c r="CD55" s="60"/>
      <c r="CE55" s="61"/>
      <c r="CF55" s="59" t="s">
        <v>69</v>
      </c>
      <c r="CG55" s="60"/>
      <c r="CH55" s="60"/>
      <c r="CI55" s="60"/>
      <c r="CJ55" s="60"/>
      <c r="CK55" s="60"/>
      <c r="CL55" s="60"/>
      <c r="CM55" s="60"/>
      <c r="CN55" s="60"/>
      <c r="CO55" s="60"/>
      <c r="CP55" s="60"/>
      <c r="CQ55" s="60"/>
      <c r="CR55" s="61"/>
      <c r="CS55" s="59"/>
      <c r="CT55" s="60"/>
      <c r="CU55" s="60"/>
      <c r="CV55" s="60"/>
      <c r="CW55" s="60"/>
      <c r="CX55" s="60"/>
      <c r="CY55" s="60"/>
      <c r="CZ55" s="60"/>
      <c r="DA55" s="60"/>
      <c r="DB55" s="60"/>
      <c r="DC55" s="60"/>
      <c r="DD55" s="60"/>
      <c r="DE55" s="61"/>
      <c r="DF55" s="59"/>
      <c r="DG55" s="60"/>
      <c r="DH55" s="60"/>
      <c r="DI55" s="60"/>
      <c r="DJ55" s="60"/>
      <c r="DK55" s="60"/>
      <c r="DL55" s="60"/>
      <c r="DM55" s="60"/>
      <c r="DN55" s="60"/>
      <c r="DO55" s="60"/>
      <c r="DP55" s="60"/>
      <c r="DQ55" s="60"/>
      <c r="DR55" s="61"/>
      <c r="DS55" s="59"/>
      <c r="DT55" s="60"/>
      <c r="DU55" s="60"/>
      <c r="DV55" s="60"/>
      <c r="DW55" s="60"/>
      <c r="DX55" s="60"/>
      <c r="DY55" s="60"/>
      <c r="DZ55" s="60"/>
      <c r="EA55" s="60"/>
      <c r="EB55" s="60"/>
      <c r="EC55" s="60"/>
      <c r="ED55" s="60"/>
      <c r="EE55" s="61"/>
      <c r="EF55" s="50"/>
      <c r="EG55" s="51"/>
      <c r="EH55" s="51"/>
      <c r="EI55" s="51"/>
      <c r="EJ55" s="51"/>
      <c r="EK55" s="51"/>
      <c r="EL55" s="51"/>
      <c r="EM55" s="51"/>
      <c r="EN55" s="51"/>
      <c r="EO55" s="51"/>
      <c r="EP55" s="51"/>
      <c r="EQ55" s="51"/>
      <c r="ER55" s="64"/>
      <c r="ES55" s="50"/>
      <c r="ET55" s="51"/>
      <c r="EU55" s="51"/>
      <c r="EV55" s="51"/>
      <c r="EW55" s="51"/>
      <c r="EX55" s="51"/>
      <c r="EY55" s="51"/>
      <c r="EZ55" s="51"/>
      <c r="FA55" s="51"/>
      <c r="FB55" s="51"/>
      <c r="FC55" s="51"/>
      <c r="FD55" s="51"/>
      <c r="FE55" s="64"/>
      <c r="FF55" s="50"/>
      <c r="FG55" s="51"/>
      <c r="FH55" s="51"/>
      <c r="FI55" s="51"/>
      <c r="FJ55" s="51"/>
      <c r="FK55" s="51"/>
      <c r="FL55" s="51"/>
      <c r="FM55" s="51"/>
      <c r="FN55" s="51"/>
      <c r="FO55" s="51"/>
      <c r="FP55" s="51"/>
      <c r="FQ55" s="51"/>
      <c r="FR55" s="64"/>
      <c r="FS55" s="50"/>
      <c r="FT55" s="51"/>
      <c r="FU55" s="51"/>
      <c r="FV55" s="51"/>
      <c r="FW55" s="51"/>
      <c r="FX55" s="51"/>
      <c r="FY55" s="51"/>
      <c r="FZ55" s="51"/>
      <c r="GA55" s="51"/>
      <c r="GB55" s="51"/>
      <c r="GC55" s="51"/>
      <c r="GD55" s="51"/>
      <c r="GE55" s="52"/>
    </row>
    <row r="56" spans="1:187" ht="11.1" customHeight="1">
      <c r="A56" s="218" t="s">
        <v>53</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05"/>
      <c r="BY56" s="206"/>
      <c r="BZ56" s="206"/>
      <c r="CA56" s="206"/>
      <c r="CB56" s="206"/>
      <c r="CC56" s="206"/>
      <c r="CD56" s="206"/>
      <c r="CE56" s="207"/>
      <c r="CF56" s="208"/>
      <c r="CG56" s="206"/>
      <c r="CH56" s="206"/>
      <c r="CI56" s="206"/>
      <c r="CJ56" s="206"/>
      <c r="CK56" s="206"/>
      <c r="CL56" s="206"/>
      <c r="CM56" s="206"/>
      <c r="CN56" s="206"/>
      <c r="CO56" s="206"/>
      <c r="CP56" s="206"/>
      <c r="CQ56" s="206"/>
      <c r="CR56" s="207"/>
      <c r="CS56" s="208"/>
      <c r="CT56" s="206"/>
      <c r="CU56" s="206"/>
      <c r="CV56" s="206"/>
      <c r="CW56" s="206"/>
      <c r="CX56" s="206"/>
      <c r="CY56" s="206"/>
      <c r="CZ56" s="206"/>
      <c r="DA56" s="206"/>
      <c r="DB56" s="206"/>
      <c r="DC56" s="206"/>
      <c r="DD56" s="206"/>
      <c r="DE56" s="207"/>
      <c r="DF56" s="208"/>
      <c r="DG56" s="206"/>
      <c r="DH56" s="206"/>
      <c r="DI56" s="206"/>
      <c r="DJ56" s="206"/>
      <c r="DK56" s="206"/>
      <c r="DL56" s="206"/>
      <c r="DM56" s="206"/>
      <c r="DN56" s="206"/>
      <c r="DO56" s="206"/>
      <c r="DP56" s="206"/>
      <c r="DQ56" s="206"/>
      <c r="DR56" s="207"/>
      <c r="DS56" s="208"/>
      <c r="DT56" s="206"/>
      <c r="DU56" s="206"/>
      <c r="DV56" s="206"/>
      <c r="DW56" s="206"/>
      <c r="DX56" s="206"/>
      <c r="DY56" s="206"/>
      <c r="DZ56" s="206"/>
      <c r="EA56" s="206"/>
      <c r="EB56" s="206"/>
      <c r="EC56" s="206"/>
      <c r="ED56" s="206"/>
      <c r="EE56" s="207"/>
      <c r="EF56" s="209"/>
      <c r="EG56" s="210"/>
      <c r="EH56" s="210"/>
      <c r="EI56" s="210"/>
      <c r="EJ56" s="210"/>
      <c r="EK56" s="210"/>
      <c r="EL56" s="210"/>
      <c r="EM56" s="210"/>
      <c r="EN56" s="210"/>
      <c r="EO56" s="210"/>
      <c r="EP56" s="210"/>
      <c r="EQ56" s="210"/>
      <c r="ER56" s="211"/>
      <c r="ES56" s="209"/>
      <c r="ET56" s="210"/>
      <c r="EU56" s="210"/>
      <c r="EV56" s="210"/>
      <c r="EW56" s="210"/>
      <c r="EX56" s="210"/>
      <c r="EY56" s="210"/>
      <c r="EZ56" s="210"/>
      <c r="FA56" s="210"/>
      <c r="FB56" s="210"/>
      <c r="FC56" s="210"/>
      <c r="FD56" s="210"/>
      <c r="FE56" s="211"/>
      <c r="FF56" s="209"/>
      <c r="FG56" s="210"/>
      <c r="FH56" s="210"/>
      <c r="FI56" s="210"/>
      <c r="FJ56" s="210"/>
      <c r="FK56" s="210"/>
      <c r="FL56" s="210"/>
      <c r="FM56" s="210"/>
      <c r="FN56" s="210"/>
      <c r="FO56" s="210"/>
      <c r="FP56" s="210"/>
      <c r="FQ56" s="210"/>
      <c r="FR56" s="211"/>
      <c r="FS56" s="209"/>
      <c r="FT56" s="210"/>
      <c r="FU56" s="210"/>
      <c r="FV56" s="210"/>
      <c r="FW56" s="210"/>
      <c r="FX56" s="210"/>
      <c r="FY56" s="210"/>
      <c r="FZ56" s="210"/>
      <c r="GA56" s="210"/>
      <c r="GB56" s="210"/>
      <c r="GC56" s="210"/>
      <c r="GD56" s="210"/>
      <c r="GE56" s="215"/>
    </row>
    <row r="57" spans="1:187" ht="11.1" customHeight="1">
      <c r="A57" s="220"/>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55"/>
      <c r="BY57" s="56"/>
      <c r="BZ57" s="56"/>
      <c r="CA57" s="56"/>
      <c r="CB57" s="56"/>
      <c r="CC57" s="56"/>
      <c r="CD57" s="56"/>
      <c r="CE57" s="57"/>
      <c r="CF57" s="58"/>
      <c r="CG57" s="56"/>
      <c r="CH57" s="56"/>
      <c r="CI57" s="56"/>
      <c r="CJ57" s="56"/>
      <c r="CK57" s="56"/>
      <c r="CL57" s="56"/>
      <c r="CM57" s="56"/>
      <c r="CN57" s="56"/>
      <c r="CO57" s="56"/>
      <c r="CP57" s="56"/>
      <c r="CQ57" s="56"/>
      <c r="CR57" s="57"/>
      <c r="CS57" s="58"/>
      <c r="CT57" s="56"/>
      <c r="CU57" s="56"/>
      <c r="CV57" s="56"/>
      <c r="CW57" s="56"/>
      <c r="CX57" s="56"/>
      <c r="CY57" s="56"/>
      <c r="CZ57" s="56"/>
      <c r="DA57" s="56"/>
      <c r="DB57" s="56"/>
      <c r="DC57" s="56"/>
      <c r="DD57" s="56"/>
      <c r="DE57" s="57"/>
      <c r="DF57" s="58"/>
      <c r="DG57" s="56"/>
      <c r="DH57" s="56"/>
      <c r="DI57" s="56"/>
      <c r="DJ57" s="56"/>
      <c r="DK57" s="56"/>
      <c r="DL57" s="56"/>
      <c r="DM57" s="56"/>
      <c r="DN57" s="56"/>
      <c r="DO57" s="56"/>
      <c r="DP57" s="56"/>
      <c r="DQ57" s="56"/>
      <c r="DR57" s="57"/>
      <c r="DS57" s="58"/>
      <c r="DT57" s="56"/>
      <c r="DU57" s="56"/>
      <c r="DV57" s="56"/>
      <c r="DW57" s="56"/>
      <c r="DX57" s="56"/>
      <c r="DY57" s="56"/>
      <c r="DZ57" s="56"/>
      <c r="EA57" s="56"/>
      <c r="EB57" s="56"/>
      <c r="EC57" s="56"/>
      <c r="ED57" s="56"/>
      <c r="EE57" s="57"/>
      <c r="EF57" s="212"/>
      <c r="EG57" s="213"/>
      <c r="EH57" s="213"/>
      <c r="EI57" s="213"/>
      <c r="EJ57" s="213"/>
      <c r="EK57" s="213"/>
      <c r="EL57" s="213"/>
      <c r="EM57" s="213"/>
      <c r="EN57" s="213"/>
      <c r="EO57" s="213"/>
      <c r="EP57" s="213"/>
      <c r="EQ57" s="213"/>
      <c r="ER57" s="214"/>
      <c r="ES57" s="212"/>
      <c r="ET57" s="213"/>
      <c r="EU57" s="213"/>
      <c r="EV57" s="213"/>
      <c r="EW57" s="213"/>
      <c r="EX57" s="213"/>
      <c r="EY57" s="213"/>
      <c r="EZ57" s="213"/>
      <c r="FA57" s="213"/>
      <c r="FB57" s="213"/>
      <c r="FC57" s="213"/>
      <c r="FD57" s="213"/>
      <c r="FE57" s="214"/>
      <c r="FF57" s="212"/>
      <c r="FG57" s="213"/>
      <c r="FH57" s="213"/>
      <c r="FI57" s="213"/>
      <c r="FJ57" s="213"/>
      <c r="FK57" s="213"/>
      <c r="FL57" s="213"/>
      <c r="FM57" s="213"/>
      <c r="FN57" s="213"/>
      <c r="FO57" s="213"/>
      <c r="FP57" s="213"/>
      <c r="FQ57" s="213"/>
      <c r="FR57" s="214"/>
      <c r="FS57" s="212"/>
      <c r="FT57" s="213"/>
      <c r="FU57" s="213"/>
      <c r="FV57" s="213"/>
      <c r="FW57" s="213"/>
      <c r="FX57" s="213"/>
      <c r="FY57" s="213"/>
      <c r="FZ57" s="213"/>
      <c r="GA57" s="213"/>
      <c r="GB57" s="213"/>
      <c r="GC57" s="213"/>
      <c r="GD57" s="213"/>
      <c r="GE57" s="216"/>
    </row>
    <row r="58" spans="1:187" ht="11.1" customHeight="1">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3"/>
      <c r="BY58" s="60"/>
      <c r="BZ58" s="60"/>
      <c r="CA58" s="60"/>
      <c r="CB58" s="60"/>
      <c r="CC58" s="60"/>
      <c r="CD58" s="60"/>
      <c r="CE58" s="61"/>
      <c r="CF58" s="59"/>
      <c r="CG58" s="60"/>
      <c r="CH58" s="60"/>
      <c r="CI58" s="60"/>
      <c r="CJ58" s="60"/>
      <c r="CK58" s="60"/>
      <c r="CL58" s="60"/>
      <c r="CM58" s="60"/>
      <c r="CN58" s="60"/>
      <c r="CO58" s="60"/>
      <c r="CP58" s="60"/>
      <c r="CQ58" s="60"/>
      <c r="CR58" s="61"/>
      <c r="CS58" s="59"/>
      <c r="CT58" s="60"/>
      <c r="CU58" s="60"/>
      <c r="CV58" s="60"/>
      <c r="CW58" s="60"/>
      <c r="CX58" s="60"/>
      <c r="CY58" s="60"/>
      <c r="CZ58" s="60"/>
      <c r="DA58" s="60"/>
      <c r="DB58" s="60"/>
      <c r="DC58" s="60"/>
      <c r="DD58" s="60"/>
      <c r="DE58" s="61"/>
      <c r="DF58" s="59"/>
      <c r="DG58" s="60"/>
      <c r="DH58" s="60"/>
      <c r="DI58" s="60"/>
      <c r="DJ58" s="60"/>
      <c r="DK58" s="60"/>
      <c r="DL58" s="60"/>
      <c r="DM58" s="60"/>
      <c r="DN58" s="60"/>
      <c r="DO58" s="60"/>
      <c r="DP58" s="60"/>
      <c r="DQ58" s="60"/>
      <c r="DR58" s="61"/>
      <c r="DS58" s="59"/>
      <c r="DT58" s="60"/>
      <c r="DU58" s="60"/>
      <c r="DV58" s="60"/>
      <c r="DW58" s="60"/>
      <c r="DX58" s="60"/>
      <c r="DY58" s="60"/>
      <c r="DZ58" s="60"/>
      <c r="EA58" s="60"/>
      <c r="EB58" s="60"/>
      <c r="EC58" s="60"/>
      <c r="ED58" s="60"/>
      <c r="EE58" s="61"/>
      <c r="EF58" s="50"/>
      <c r="EG58" s="51"/>
      <c r="EH58" s="51"/>
      <c r="EI58" s="51"/>
      <c r="EJ58" s="51"/>
      <c r="EK58" s="51"/>
      <c r="EL58" s="51"/>
      <c r="EM58" s="51"/>
      <c r="EN58" s="51"/>
      <c r="EO58" s="51"/>
      <c r="EP58" s="51"/>
      <c r="EQ58" s="51"/>
      <c r="ER58" s="64"/>
      <c r="ES58" s="50"/>
      <c r="ET58" s="51"/>
      <c r="EU58" s="51"/>
      <c r="EV58" s="51"/>
      <c r="EW58" s="51"/>
      <c r="EX58" s="51"/>
      <c r="EY58" s="51"/>
      <c r="EZ58" s="51"/>
      <c r="FA58" s="51"/>
      <c r="FB58" s="51"/>
      <c r="FC58" s="51"/>
      <c r="FD58" s="51"/>
      <c r="FE58" s="64"/>
      <c r="FF58" s="50"/>
      <c r="FG58" s="51"/>
      <c r="FH58" s="51"/>
      <c r="FI58" s="51"/>
      <c r="FJ58" s="51"/>
      <c r="FK58" s="51"/>
      <c r="FL58" s="51"/>
      <c r="FM58" s="51"/>
      <c r="FN58" s="51"/>
      <c r="FO58" s="51"/>
      <c r="FP58" s="51"/>
      <c r="FQ58" s="51"/>
      <c r="FR58" s="64"/>
      <c r="FS58" s="50"/>
      <c r="FT58" s="51"/>
      <c r="FU58" s="51"/>
      <c r="FV58" s="51"/>
      <c r="FW58" s="51"/>
      <c r="FX58" s="51"/>
      <c r="FY58" s="51"/>
      <c r="FZ58" s="51"/>
      <c r="GA58" s="51"/>
      <c r="GB58" s="51"/>
      <c r="GC58" s="51"/>
      <c r="GD58" s="51"/>
      <c r="GE58" s="52"/>
    </row>
    <row r="59" spans="1:187" ht="11.1" customHeight="1">
      <c r="A59" s="92" t="s">
        <v>71</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63" t="s">
        <v>72</v>
      </c>
      <c r="BY59" s="60"/>
      <c r="BZ59" s="60"/>
      <c r="CA59" s="60"/>
      <c r="CB59" s="60"/>
      <c r="CC59" s="60"/>
      <c r="CD59" s="60"/>
      <c r="CE59" s="61"/>
      <c r="CF59" s="59"/>
      <c r="CG59" s="60"/>
      <c r="CH59" s="60"/>
      <c r="CI59" s="60"/>
      <c r="CJ59" s="60"/>
      <c r="CK59" s="60"/>
      <c r="CL59" s="60"/>
      <c r="CM59" s="60"/>
      <c r="CN59" s="60"/>
      <c r="CO59" s="60"/>
      <c r="CP59" s="60"/>
      <c r="CQ59" s="60"/>
      <c r="CR59" s="61"/>
      <c r="CS59" s="59"/>
      <c r="CT59" s="60"/>
      <c r="CU59" s="60"/>
      <c r="CV59" s="60"/>
      <c r="CW59" s="60"/>
      <c r="CX59" s="60"/>
      <c r="CY59" s="60"/>
      <c r="CZ59" s="60"/>
      <c r="DA59" s="60"/>
      <c r="DB59" s="60"/>
      <c r="DC59" s="60"/>
      <c r="DD59" s="60"/>
      <c r="DE59" s="61"/>
      <c r="DF59" s="59"/>
      <c r="DG59" s="60"/>
      <c r="DH59" s="60"/>
      <c r="DI59" s="60"/>
      <c r="DJ59" s="60"/>
      <c r="DK59" s="60"/>
      <c r="DL59" s="60"/>
      <c r="DM59" s="60"/>
      <c r="DN59" s="60"/>
      <c r="DO59" s="60"/>
      <c r="DP59" s="60"/>
      <c r="DQ59" s="60"/>
      <c r="DR59" s="61"/>
      <c r="DS59" s="59"/>
      <c r="DT59" s="60"/>
      <c r="DU59" s="60"/>
      <c r="DV59" s="60"/>
      <c r="DW59" s="60"/>
      <c r="DX59" s="60"/>
      <c r="DY59" s="60"/>
      <c r="DZ59" s="60"/>
      <c r="EA59" s="60"/>
      <c r="EB59" s="60"/>
      <c r="EC59" s="60"/>
      <c r="ED59" s="60"/>
      <c r="EE59" s="61"/>
      <c r="EF59" s="50"/>
      <c r="EG59" s="51"/>
      <c r="EH59" s="51"/>
      <c r="EI59" s="51"/>
      <c r="EJ59" s="51"/>
      <c r="EK59" s="51"/>
      <c r="EL59" s="51"/>
      <c r="EM59" s="51"/>
      <c r="EN59" s="51"/>
      <c r="EO59" s="51"/>
      <c r="EP59" s="51"/>
      <c r="EQ59" s="51"/>
      <c r="ER59" s="64"/>
      <c r="ES59" s="50"/>
      <c r="ET59" s="51"/>
      <c r="EU59" s="51"/>
      <c r="EV59" s="51"/>
      <c r="EW59" s="51"/>
      <c r="EX59" s="51"/>
      <c r="EY59" s="51"/>
      <c r="EZ59" s="51"/>
      <c r="FA59" s="51"/>
      <c r="FB59" s="51"/>
      <c r="FC59" s="51"/>
      <c r="FD59" s="51"/>
      <c r="FE59" s="64"/>
      <c r="FF59" s="50"/>
      <c r="FG59" s="51"/>
      <c r="FH59" s="51"/>
      <c r="FI59" s="51"/>
      <c r="FJ59" s="51"/>
      <c r="FK59" s="51"/>
      <c r="FL59" s="51"/>
      <c r="FM59" s="51"/>
      <c r="FN59" s="51"/>
      <c r="FO59" s="51"/>
      <c r="FP59" s="51"/>
      <c r="FQ59" s="51"/>
      <c r="FR59" s="64"/>
      <c r="FS59" s="50"/>
      <c r="FT59" s="51"/>
      <c r="FU59" s="51"/>
      <c r="FV59" s="51"/>
      <c r="FW59" s="51"/>
      <c r="FX59" s="51"/>
      <c r="FY59" s="51"/>
      <c r="FZ59" s="51"/>
      <c r="GA59" s="51"/>
      <c r="GB59" s="51"/>
      <c r="GC59" s="51"/>
      <c r="GD59" s="51"/>
      <c r="GE59" s="52"/>
    </row>
    <row r="60" spans="1:187" ht="11.1" customHeight="1">
      <c r="A60" s="218" t="s">
        <v>53</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05"/>
      <c r="BY60" s="206"/>
      <c r="BZ60" s="206"/>
      <c r="CA60" s="206"/>
      <c r="CB60" s="206"/>
      <c r="CC60" s="206"/>
      <c r="CD60" s="206"/>
      <c r="CE60" s="207"/>
      <c r="CF60" s="208"/>
      <c r="CG60" s="206"/>
      <c r="CH60" s="206"/>
      <c r="CI60" s="206"/>
      <c r="CJ60" s="206"/>
      <c r="CK60" s="206"/>
      <c r="CL60" s="206"/>
      <c r="CM60" s="206"/>
      <c r="CN60" s="206"/>
      <c r="CO60" s="206"/>
      <c r="CP60" s="206"/>
      <c r="CQ60" s="206"/>
      <c r="CR60" s="207"/>
      <c r="CS60" s="208"/>
      <c r="CT60" s="206"/>
      <c r="CU60" s="206"/>
      <c r="CV60" s="206"/>
      <c r="CW60" s="206"/>
      <c r="CX60" s="206"/>
      <c r="CY60" s="206"/>
      <c r="CZ60" s="206"/>
      <c r="DA60" s="206"/>
      <c r="DB60" s="206"/>
      <c r="DC60" s="206"/>
      <c r="DD60" s="206"/>
      <c r="DE60" s="207"/>
      <c r="DF60" s="208"/>
      <c r="DG60" s="206"/>
      <c r="DH60" s="206"/>
      <c r="DI60" s="206"/>
      <c r="DJ60" s="206"/>
      <c r="DK60" s="206"/>
      <c r="DL60" s="206"/>
      <c r="DM60" s="206"/>
      <c r="DN60" s="206"/>
      <c r="DO60" s="206"/>
      <c r="DP60" s="206"/>
      <c r="DQ60" s="206"/>
      <c r="DR60" s="207"/>
      <c r="DS60" s="208"/>
      <c r="DT60" s="206"/>
      <c r="DU60" s="206"/>
      <c r="DV60" s="206"/>
      <c r="DW60" s="206"/>
      <c r="DX60" s="206"/>
      <c r="DY60" s="206"/>
      <c r="DZ60" s="206"/>
      <c r="EA60" s="206"/>
      <c r="EB60" s="206"/>
      <c r="EC60" s="206"/>
      <c r="ED60" s="206"/>
      <c r="EE60" s="207"/>
      <c r="EF60" s="209"/>
      <c r="EG60" s="210"/>
      <c r="EH60" s="210"/>
      <c r="EI60" s="210"/>
      <c r="EJ60" s="210"/>
      <c r="EK60" s="210"/>
      <c r="EL60" s="210"/>
      <c r="EM60" s="210"/>
      <c r="EN60" s="210"/>
      <c r="EO60" s="210"/>
      <c r="EP60" s="210"/>
      <c r="EQ60" s="210"/>
      <c r="ER60" s="211"/>
      <c r="ES60" s="209"/>
      <c r="ET60" s="210"/>
      <c r="EU60" s="210"/>
      <c r="EV60" s="210"/>
      <c r="EW60" s="210"/>
      <c r="EX60" s="210"/>
      <c r="EY60" s="210"/>
      <c r="EZ60" s="210"/>
      <c r="FA60" s="210"/>
      <c r="FB60" s="210"/>
      <c r="FC60" s="210"/>
      <c r="FD60" s="210"/>
      <c r="FE60" s="211"/>
      <c r="FF60" s="209"/>
      <c r="FG60" s="210"/>
      <c r="FH60" s="210"/>
      <c r="FI60" s="210"/>
      <c r="FJ60" s="210"/>
      <c r="FK60" s="210"/>
      <c r="FL60" s="210"/>
      <c r="FM60" s="210"/>
      <c r="FN60" s="210"/>
      <c r="FO60" s="210"/>
      <c r="FP60" s="210"/>
      <c r="FQ60" s="210"/>
      <c r="FR60" s="211"/>
      <c r="FS60" s="209"/>
      <c r="FT60" s="210"/>
      <c r="FU60" s="210"/>
      <c r="FV60" s="210"/>
      <c r="FW60" s="210"/>
      <c r="FX60" s="210"/>
      <c r="FY60" s="210"/>
      <c r="FZ60" s="210"/>
      <c r="GA60" s="210"/>
      <c r="GB60" s="210"/>
      <c r="GC60" s="210"/>
      <c r="GD60" s="210"/>
      <c r="GE60" s="215"/>
    </row>
    <row r="61" spans="1:187" ht="11.1" customHeight="1">
      <c r="A61" s="220"/>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55"/>
      <c r="BY61" s="56"/>
      <c r="BZ61" s="56"/>
      <c r="CA61" s="56"/>
      <c r="CB61" s="56"/>
      <c r="CC61" s="56"/>
      <c r="CD61" s="56"/>
      <c r="CE61" s="57"/>
      <c r="CF61" s="58"/>
      <c r="CG61" s="56"/>
      <c r="CH61" s="56"/>
      <c r="CI61" s="56"/>
      <c r="CJ61" s="56"/>
      <c r="CK61" s="56"/>
      <c r="CL61" s="56"/>
      <c r="CM61" s="56"/>
      <c r="CN61" s="56"/>
      <c r="CO61" s="56"/>
      <c r="CP61" s="56"/>
      <c r="CQ61" s="56"/>
      <c r="CR61" s="57"/>
      <c r="CS61" s="58"/>
      <c r="CT61" s="56"/>
      <c r="CU61" s="56"/>
      <c r="CV61" s="56"/>
      <c r="CW61" s="56"/>
      <c r="CX61" s="56"/>
      <c r="CY61" s="56"/>
      <c r="CZ61" s="56"/>
      <c r="DA61" s="56"/>
      <c r="DB61" s="56"/>
      <c r="DC61" s="56"/>
      <c r="DD61" s="56"/>
      <c r="DE61" s="57"/>
      <c r="DF61" s="58"/>
      <c r="DG61" s="56"/>
      <c r="DH61" s="56"/>
      <c r="DI61" s="56"/>
      <c r="DJ61" s="56"/>
      <c r="DK61" s="56"/>
      <c r="DL61" s="56"/>
      <c r="DM61" s="56"/>
      <c r="DN61" s="56"/>
      <c r="DO61" s="56"/>
      <c r="DP61" s="56"/>
      <c r="DQ61" s="56"/>
      <c r="DR61" s="57"/>
      <c r="DS61" s="58"/>
      <c r="DT61" s="56"/>
      <c r="DU61" s="56"/>
      <c r="DV61" s="56"/>
      <c r="DW61" s="56"/>
      <c r="DX61" s="56"/>
      <c r="DY61" s="56"/>
      <c r="DZ61" s="56"/>
      <c r="EA61" s="56"/>
      <c r="EB61" s="56"/>
      <c r="EC61" s="56"/>
      <c r="ED61" s="56"/>
      <c r="EE61" s="57"/>
      <c r="EF61" s="212"/>
      <c r="EG61" s="213"/>
      <c r="EH61" s="213"/>
      <c r="EI61" s="213"/>
      <c r="EJ61" s="213"/>
      <c r="EK61" s="213"/>
      <c r="EL61" s="213"/>
      <c r="EM61" s="213"/>
      <c r="EN61" s="213"/>
      <c r="EO61" s="213"/>
      <c r="EP61" s="213"/>
      <c r="EQ61" s="213"/>
      <c r="ER61" s="214"/>
      <c r="ES61" s="212"/>
      <c r="ET61" s="213"/>
      <c r="EU61" s="213"/>
      <c r="EV61" s="213"/>
      <c r="EW61" s="213"/>
      <c r="EX61" s="213"/>
      <c r="EY61" s="213"/>
      <c r="EZ61" s="213"/>
      <c r="FA61" s="213"/>
      <c r="FB61" s="213"/>
      <c r="FC61" s="213"/>
      <c r="FD61" s="213"/>
      <c r="FE61" s="214"/>
      <c r="FF61" s="212"/>
      <c r="FG61" s="213"/>
      <c r="FH61" s="213"/>
      <c r="FI61" s="213"/>
      <c r="FJ61" s="213"/>
      <c r="FK61" s="213"/>
      <c r="FL61" s="213"/>
      <c r="FM61" s="213"/>
      <c r="FN61" s="213"/>
      <c r="FO61" s="213"/>
      <c r="FP61" s="213"/>
      <c r="FQ61" s="213"/>
      <c r="FR61" s="214"/>
      <c r="FS61" s="212"/>
      <c r="FT61" s="213"/>
      <c r="FU61" s="213"/>
      <c r="FV61" s="213"/>
      <c r="FW61" s="213"/>
      <c r="FX61" s="213"/>
      <c r="FY61" s="213"/>
      <c r="FZ61" s="213"/>
      <c r="GA61" s="213"/>
      <c r="GB61" s="213"/>
      <c r="GC61" s="213"/>
      <c r="GD61" s="213"/>
      <c r="GE61" s="216"/>
    </row>
    <row r="62" spans="1:187" ht="11.1" customHeight="1">
      <c r="A62" s="65"/>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3"/>
      <c r="BY62" s="60"/>
      <c r="BZ62" s="60"/>
      <c r="CA62" s="60"/>
      <c r="CB62" s="60"/>
      <c r="CC62" s="60"/>
      <c r="CD62" s="60"/>
      <c r="CE62" s="61"/>
      <c r="CF62" s="59"/>
      <c r="CG62" s="60"/>
      <c r="CH62" s="60"/>
      <c r="CI62" s="60"/>
      <c r="CJ62" s="60"/>
      <c r="CK62" s="60"/>
      <c r="CL62" s="60"/>
      <c r="CM62" s="60"/>
      <c r="CN62" s="60"/>
      <c r="CO62" s="60"/>
      <c r="CP62" s="60"/>
      <c r="CQ62" s="60"/>
      <c r="CR62" s="61"/>
      <c r="CS62" s="59"/>
      <c r="CT62" s="60"/>
      <c r="CU62" s="60"/>
      <c r="CV62" s="60"/>
      <c r="CW62" s="60"/>
      <c r="CX62" s="60"/>
      <c r="CY62" s="60"/>
      <c r="CZ62" s="60"/>
      <c r="DA62" s="60"/>
      <c r="DB62" s="60"/>
      <c r="DC62" s="60"/>
      <c r="DD62" s="60"/>
      <c r="DE62" s="61"/>
      <c r="DF62" s="59"/>
      <c r="DG62" s="60"/>
      <c r="DH62" s="60"/>
      <c r="DI62" s="60"/>
      <c r="DJ62" s="60"/>
      <c r="DK62" s="60"/>
      <c r="DL62" s="60"/>
      <c r="DM62" s="60"/>
      <c r="DN62" s="60"/>
      <c r="DO62" s="60"/>
      <c r="DP62" s="60"/>
      <c r="DQ62" s="60"/>
      <c r="DR62" s="61"/>
      <c r="DS62" s="59"/>
      <c r="DT62" s="60"/>
      <c r="DU62" s="60"/>
      <c r="DV62" s="60"/>
      <c r="DW62" s="60"/>
      <c r="DX62" s="60"/>
      <c r="DY62" s="60"/>
      <c r="DZ62" s="60"/>
      <c r="EA62" s="60"/>
      <c r="EB62" s="60"/>
      <c r="EC62" s="60"/>
      <c r="ED62" s="60"/>
      <c r="EE62" s="61"/>
      <c r="EF62" s="50"/>
      <c r="EG62" s="51"/>
      <c r="EH62" s="51"/>
      <c r="EI62" s="51"/>
      <c r="EJ62" s="51"/>
      <c r="EK62" s="51"/>
      <c r="EL62" s="51"/>
      <c r="EM62" s="51"/>
      <c r="EN62" s="51"/>
      <c r="EO62" s="51"/>
      <c r="EP62" s="51"/>
      <c r="EQ62" s="51"/>
      <c r="ER62" s="64"/>
      <c r="ES62" s="50"/>
      <c r="ET62" s="51"/>
      <c r="EU62" s="51"/>
      <c r="EV62" s="51"/>
      <c r="EW62" s="51"/>
      <c r="EX62" s="51"/>
      <c r="EY62" s="51"/>
      <c r="EZ62" s="51"/>
      <c r="FA62" s="51"/>
      <c r="FB62" s="51"/>
      <c r="FC62" s="51"/>
      <c r="FD62" s="51"/>
      <c r="FE62" s="64"/>
      <c r="FF62" s="50"/>
      <c r="FG62" s="51"/>
      <c r="FH62" s="51"/>
      <c r="FI62" s="51"/>
      <c r="FJ62" s="51"/>
      <c r="FK62" s="51"/>
      <c r="FL62" s="51"/>
      <c r="FM62" s="51"/>
      <c r="FN62" s="51"/>
      <c r="FO62" s="51"/>
      <c r="FP62" s="51"/>
      <c r="FQ62" s="51"/>
      <c r="FR62" s="64"/>
      <c r="FS62" s="50"/>
      <c r="FT62" s="51"/>
      <c r="FU62" s="51"/>
      <c r="FV62" s="51"/>
      <c r="FW62" s="51"/>
      <c r="FX62" s="51"/>
      <c r="FY62" s="51"/>
      <c r="FZ62" s="51"/>
      <c r="GA62" s="51"/>
      <c r="GB62" s="51"/>
      <c r="GC62" s="51"/>
      <c r="GD62" s="51"/>
      <c r="GE62" s="52"/>
    </row>
    <row r="63" spans="1:187" ht="12.75" customHeight="1">
      <c r="A63" s="92" t="s">
        <v>73</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63" t="s">
        <v>74</v>
      </c>
      <c r="BY63" s="60"/>
      <c r="BZ63" s="60"/>
      <c r="CA63" s="60"/>
      <c r="CB63" s="60"/>
      <c r="CC63" s="60"/>
      <c r="CD63" s="60"/>
      <c r="CE63" s="61"/>
      <c r="CF63" s="59" t="s">
        <v>45</v>
      </c>
      <c r="CG63" s="60"/>
      <c r="CH63" s="60"/>
      <c r="CI63" s="60"/>
      <c r="CJ63" s="60"/>
      <c r="CK63" s="60"/>
      <c r="CL63" s="60"/>
      <c r="CM63" s="60"/>
      <c r="CN63" s="60"/>
      <c r="CO63" s="60"/>
      <c r="CP63" s="60"/>
      <c r="CQ63" s="60"/>
      <c r="CR63" s="61"/>
      <c r="CS63" s="59"/>
      <c r="CT63" s="60"/>
      <c r="CU63" s="60"/>
      <c r="CV63" s="60"/>
      <c r="CW63" s="60"/>
      <c r="CX63" s="60"/>
      <c r="CY63" s="60"/>
      <c r="CZ63" s="60"/>
      <c r="DA63" s="60"/>
      <c r="DB63" s="60"/>
      <c r="DC63" s="60"/>
      <c r="DD63" s="60"/>
      <c r="DE63" s="61"/>
      <c r="DF63" s="59"/>
      <c r="DG63" s="60"/>
      <c r="DH63" s="60"/>
      <c r="DI63" s="60"/>
      <c r="DJ63" s="60"/>
      <c r="DK63" s="60"/>
      <c r="DL63" s="60"/>
      <c r="DM63" s="60"/>
      <c r="DN63" s="60"/>
      <c r="DO63" s="60"/>
      <c r="DP63" s="60"/>
      <c r="DQ63" s="60"/>
      <c r="DR63" s="61"/>
      <c r="DS63" s="59"/>
      <c r="DT63" s="60"/>
      <c r="DU63" s="60"/>
      <c r="DV63" s="60"/>
      <c r="DW63" s="60"/>
      <c r="DX63" s="60"/>
      <c r="DY63" s="60"/>
      <c r="DZ63" s="60"/>
      <c r="EA63" s="60"/>
      <c r="EB63" s="60"/>
      <c r="EC63" s="60"/>
      <c r="ED63" s="60"/>
      <c r="EE63" s="61"/>
      <c r="EF63" s="50"/>
      <c r="EG63" s="51"/>
      <c r="EH63" s="51"/>
      <c r="EI63" s="51"/>
      <c r="EJ63" s="51"/>
      <c r="EK63" s="51"/>
      <c r="EL63" s="51"/>
      <c r="EM63" s="51"/>
      <c r="EN63" s="51"/>
      <c r="EO63" s="51"/>
      <c r="EP63" s="51"/>
      <c r="EQ63" s="51"/>
      <c r="ER63" s="64"/>
      <c r="ES63" s="50"/>
      <c r="ET63" s="51"/>
      <c r="EU63" s="51"/>
      <c r="EV63" s="51"/>
      <c r="EW63" s="51"/>
      <c r="EX63" s="51"/>
      <c r="EY63" s="51"/>
      <c r="EZ63" s="51"/>
      <c r="FA63" s="51"/>
      <c r="FB63" s="51"/>
      <c r="FC63" s="51"/>
      <c r="FD63" s="51"/>
      <c r="FE63" s="64"/>
      <c r="FF63" s="50"/>
      <c r="FG63" s="51"/>
      <c r="FH63" s="51"/>
      <c r="FI63" s="51"/>
      <c r="FJ63" s="51"/>
      <c r="FK63" s="51"/>
      <c r="FL63" s="51"/>
      <c r="FM63" s="51"/>
      <c r="FN63" s="51"/>
      <c r="FO63" s="51"/>
      <c r="FP63" s="51"/>
      <c r="FQ63" s="51"/>
      <c r="FR63" s="64"/>
      <c r="FS63" s="50"/>
      <c r="FT63" s="51"/>
      <c r="FU63" s="51"/>
      <c r="FV63" s="51"/>
      <c r="FW63" s="51"/>
      <c r="FX63" s="51"/>
      <c r="FY63" s="51"/>
      <c r="FZ63" s="51"/>
      <c r="GA63" s="51"/>
      <c r="GB63" s="51"/>
      <c r="GC63" s="51"/>
      <c r="GD63" s="51"/>
      <c r="GE63" s="52"/>
    </row>
    <row r="64" spans="1:187" ht="33.75" customHeight="1">
      <c r="A64" s="53" t="s">
        <v>75</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63" t="s">
        <v>76</v>
      </c>
      <c r="BY64" s="60"/>
      <c r="BZ64" s="60"/>
      <c r="CA64" s="60"/>
      <c r="CB64" s="60"/>
      <c r="CC64" s="60"/>
      <c r="CD64" s="60"/>
      <c r="CE64" s="61"/>
      <c r="CF64" s="59" t="s">
        <v>77</v>
      </c>
      <c r="CG64" s="60"/>
      <c r="CH64" s="60"/>
      <c r="CI64" s="60"/>
      <c r="CJ64" s="60"/>
      <c r="CK64" s="60"/>
      <c r="CL64" s="60"/>
      <c r="CM64" s="60"/>
      <c r="CN64" s="60"/>
      <c r="CO64" s="60"/>
      <c r="CP64" s="60"/>
      <c r="CQ64" s="60"/>
      <c r="CR64" s="61"/>
      <c r="CS64" s="59"/>
      <c r="CT64" s="60"/>
      <c r="CU64" s="60"/>
      <c r="CV64" s="60"/>
      <c r="CW64" s="60"/>
      <c r="CX64" s="60"/>
      <c r="CY64" s="60"/>
      <c r="CZ64" s="60"/>
      <c r="DA64" s="60"/>
      <c r="DB64" s="60"/>
      <c r="DC64" s="60"/>
      <c r="DD64" s="60"/>
      <c r="DE64" s="61"/>
      <c r="DF64" s="59"/>
      <c r="DG64" s="60"/>
      <c r="DH64" s="60"/>
      <c r="DI64" s="60"/>
      <c r="DJ64" s="60"/>
      <c r="DK64" s="60"/>
      <c r="DL64" s="60"/>
      <c r="DM64" s="60"/>
      <c r="DN64" s="60"/>
      <c r="DO64" s="60"/>
      <c r="DP64" s="60"/>
      <c r="DQ64" s="60"/>
      <c r="DR64" s="61"/>
      <c r="DS64" s="59"/>
      <c r="DT64" s="60"/>
      <c r="DU64" s="60"/>
      <c r="DV64" s="60"/>
      <c r="DW64" s="60"/>
      <c r="DX64" s="60"/>
      <c r="DY64" s="60"/>
      <c r="DZ64" s="60"/>
      <c r="EA64" s="60"/>
      <c r="EB64" s="60"/>
      <c r="EC64" s="60"/>
      <c r="ED64" s="60"/>
      <c r="EE64" s="61"/>
      <c r="EF64" s="50"/>
      <c r="EG64" s="51"/>
      <c r="EH64" s="51"/>
      <c r="EI64" s="51"/>
      <c r="EJ64" s="51"/>
      <c r="EK64" s="51"/>
      <c r="EL64" s="51"/>
      <c r="EM64" s="51"/>
      <c r="EN64" s="51"/>
      <c r="EO64" s="51"/>
      <c r="EP64" s="51"/>
      <c r="EQ64" s="51"/>
      <c r="ER64" s="64"/>
      <c r="ES64" s="50"/>
      <c r="ET64" s="51"/>
      <c r="EU64" s="51"/>
      <c r="EV64" s="51"/>
      <c r="EW64" s="51"/>
      <c r="EX64" s="51"/>
      <c r="EY64" s="51"/>
      <c r="EZ64" s="51"/>
      <c r="FA64" s="51"/>
      <c r="FB64" s="51"/>
      <c r="FC64" s="51"/>
      <c r="FD64" s="51"/>
      <c r="FE64" s="64"/>
      <c r="FF64" s="50"/>
      <c r="FG64" s="51"/>
      <c r="FH64" s="51"/>
      <c r="FI64" s="51"/>
      <c r="FJ64" s="51"/>
      <c r="FK64" s="51"/>
      <c r="FL64" s="51"/>
      <c r="FM64" s="51"/>
      <c r="FN64" s="51"/>
      <c r="FO64" s="51"/>
      <c r="FP64" s="51"/>
      <c r="FQ64" s="51"/>
      <c r="FR64" s="64"/>
      <c r="FS64" s="50" t="s">
        <v>45</v>
      </c>
      <c r="FT64" s="51"/>
      <c r="FU64" s="51"/>
      <c r="FV64" s="51"/>
      <c r="FW64" s="51"/>
      <c r="FX64" s="51"/>
      <c r="FY64" s="51"/>
      <c r="FZ64" s="51"/>
      <c r="GA64" s="51"/>
      <c r="GB64" s="51"/>
      <c r="GC64" s="51"/>
      <c r="GD64" s="51"/>
      <c r="GE64" s="52"/>
    </row>
    <row r="65" spans="1:187" ht="11.1" customHeight="1">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3"/>
      <c r="BY65" s="60"/>
      <c r="BZ65" s="60"/>
      <c r="CA65" s="60"/>
      <c r="CB65" s="60"/>
      <c r="CC65" s="60"/>
      <c r="CD65" s="60"/>
      <c r="CE65" s="61"/>
      <c r="CF65" s="59"/>
      <c r="CG65" s="60"/>
      <c r="CH65" s="60"/>
      <c r="CI65" s="60"/>
      <c r="CJ65" s="60"/>
      <c r="CK65" s="60"/>
      <c r="CL65" s="60"/>
      <c r="CM65" s="60"/>
      <c r="CN65" s="60"/>
      <c r="CO65" s="60"/>
      <c r="CP65" s="60"/>
      <c r="CQ65" s="60"/>
      <c r="CR65" s="61"/>
      <c r="CS65" s="59"/>
      <c r="CT65" s="60"/>
      <c r="CU65" s="60"/>
      <c r="CV65" s="60"/>
      <c r="CW65" s="60"/>
      <c r="CX65" s="60"/>
      <c r="CY65" s="60"/>
      <c r="CZ65" s="60"/>
      <c r="DA65" s="60"/>
      <c r="DB65" s="60"/>
      <c r="DC65" s="60"/>
      <c r="DD65" s="60"/>
      <c r="DE65" s="61"/>
      <c r="DF65" s="59"/>
      <c r="DG65" s="60"/>
      <c r="DH65" s="60"/>
      <c r="DI65" s="60"/>
      <c r="DJ65" s="60"/>
      <c r="DK65" s="60"/>
      <c r="DL65" s="60"/>
      <c r="DM65" s="60"/>
      <c r="DN65" s="60"/>
      <c r="DO65" s="60"/>
      <c r="DP65" s="60"/>
      <c r="DQ65" s="60"/>
      <c r="DR65" s="61"/>
      <c r="DS65" s="59"/>
      <c r="DT65" s="60"/>
      <c r="DU65" s="60"/>
      <c r="DV65" s="60"/>
      <c r="DW65" s="60"/>
      <c r="DX65" s="60"/>
      <c r="DY65" s="60"/>
      <c r="DZ65" s="60"/>
      <c r="EA65" s="60"/>
      <c r="EB65" s="60"/>
      <c r="EC65" s="60"/>
      <c r="ED65" s="60"/>
      <c r="EE65" s="61"/>
      <c r="EF65" s="50"/>
      <c r="EG65" s="51"/>
      <c r="EH65" s="51"/>
      <c r="EI65" s="51"/>
      <c r="EJ65" s="51"/>
      <c r="EK65" s="51"/>
      <c r="EL65" s="51"/>
      <c r="EM65" s="51"/>
      <c r="EN65" s="51"/>
      <c r="EO65" s="51"/>
      <c r="EP65" s="51"/>
      <c r="EQ65" s="51"/>
      <c r="ER65" s="64"/>
      <c r="ES65" s="50"/>
      <c r="ET65" s="51"/>
      <c r="EU65" s="51"/>
      <c r="EV65" s="51"/>
      <c r="EW65" s="51"/>
      <c r="EX65" s="51"/>
      <c r="EY65" s="51"/>
      <c r="EZ65" s="51"/>
      <c r="FA65" s="51"/>
      <c r="FB65" s="51"/>
      <c r="FC65" s="51"/>
      <c r="FD65" s="51"/>
      <c r="FE65" s="64"/>
      <c r="FF65" s="50"/>
      <c r="FG65" s="51"/>
      <c r="FH65" s="51"/>
      <c r="FI65" s="51"/>
      <c r="FJ65" s="51"/>
      <c r="FK65" s="51"/>
      <c r="FL65" s="51"/>
      <c r="FM65" s="51"/>
      <c r="FN65" s="51"/>
      <c r="FO65" s="51"/>
      <c r="FP65" s="51"/>
      <c r="FQ65" s="51"/>
      <c r="FR65" s="64"/>
      <c r="FS65" s="50"/>
      <c r="FT65" s="51"/>
      <c r="FU65" s="51"/>
      <c r="FV65" s="51"/>
      <c r="FW65" s="51"/>
      <c r="FX65" s="51"/>
      <c r="FY65" s="51"/>
      <c r="FZ65" s="51"/>
      <c r="GA65" s="51"/>
      <c r="GB65" s="51"/>
      <c r="GC65" s="51"/>
      <c r="GD65" s="51"/>
      <c r="GE65" s="52"/>
    </row>
    <row r="66" spans="1:187" ht="11.25" customHeight="1">
      <c r="A66" s="158" t="s">
        <v>78</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82" t="s">
        <v>79</v>
      </c>
      <c r="BY66" s="83"/>
      <c r="BZ66" s="83"/>
      <c r="CA66" s="83"/>
      <c r="CB66" s="83"/>
      <c r="CC66" s="83"/>
      <c r="CD66" s="83"/>
      <c r="CE66" s="84"/>
      <c r="CF66" s="85" t="s">
        <v>45</v>
      </c>
      <c r="CG66" s="83"/>
      <c r="CH66" s="83"/>
      <c r="CI66" s="83"/>
      <c r="CJ66" s="83"/>
      <c r="CK66" s="83"/>
      <c r="CL66" s="83"/>
      <c r="CM66" s="83"/>
      <c r="CN66" s="83"/>
      <c r="CO66" s="83"/>
      <c r="CP66" s="83"/>
      <c r="CQ66" s="83"/>
      <c r="CR66" s="84"/>
      <c r="CS66" s="59"/>
      <c r="CT66" s="60"/>
      <c r="CU66" s="60"/>
      <c r="CV66" s="60"/>
      <c r="CW66" s="60"/>
      <c r="CX66" s="60"/>
      <c r="CY66" s="60"/>
      <c r="CZ66" s="60"/>
      <c r="DA66" s="60"/>
      <c r="DB66" s="60"/>
      <c r="DC66" s="60"/>
      <c r="DD66" s="60"/>
      <c r="DE66" s="61"/>
      <c r="DF66" s="59"/>
      <c r="DG66" s="60"/>
      <c r="DH66" s="60"/>
      <c r="DI66" s="60"/>
      <c r="DJ66" s="60"/>
      <c r="DK66" s="60"/>
      <c r="DL66" s="60"/>
      <c r="DM66" s="60"/>
      <c r="DN66" s="60"/>
      <c r="DO66" s="60"/>
      <c r="DP66" s="60"/>
      <c r="DQ66" s="60"/>
      <c r="DR66" s="61"/>
      <c r="DS66" s="59"/>
      <c r="DT66" s="60"/>
      <c r="DU66" s="60"/>
      <c r="DV66" s="60"/>
      <c r="DW66" s="60"/>
      <c r="DX66" s="60"/>
      <c r="DY66" s="60"/>
      <c r="DZ66" s="60"/>
      <c r="EA66" s="60"/>
      <c r="EB66" s="60"/>
      <c r="EC66" s="60"/>
      <c r="ED66" s="60"/>
      <c r="EE66" s="61"/>
      <c r="EF66" s="221">
        <f>EF67+EF74+EF87+EF94+EF111</f>
        <v>42585474.65</v>
      </c>
      <c r="EG66" s="195"/>
      <c r="EH66" s="195"/>
      <c r="EI66" s="195"/>
      <c r="EJ66" s="195"/>
      <c r="EK66" s="195"/>
      <c r="EL66" s="195"/>
      <c r="EM66" s="195"/>
      <c r="EN66" s="195"/>
      <c r="EO66" s="195"/>
      <c r="EP66" s="195"/>
      <c r="EQ66" s="195"/>
      <c r="ER66" s="196"/>
      <c r="ES66" s="222">
        <f>ES67+ES74+ES87+ES94+ES111</f>
        <v>42598940</v>
      </c>
      <c r="ET66" s="223"/>
      <c r="EU66" s="223"/>
      <c r="EV66" s="223"/>
      <c r="EW66" s="223"/>
      <c r="EX66" s="223"/>
      <c r="EY66" s="223"/>
      <c r="EZ66" s="223"/>
      <c r="FA66" s="223"/>
      <c r="FB66" s="223"/>
      <c r="FC66" s="223"/>
      <c r="FD66" s="223"/>
      <c r="FE66" s="224"/>
      <c r="FF66" s="222">
        <f>FF67+FF74+FF87+FF94+FF111</f>
        <v>44302919.64000001</v>
      </c>
      <c r="FG66" s="223"/>
      <c r="FH66" s="223"/>
      <c r="FI66" s="223"/>
      <c r="FJ66" s="223"/>
      <c r="FK66" s="223"/>
      <c r="FL66" s="223"/>
      <c r="FM66" s="223"/>
      <c r="FN66" s="223"/>
      <c r="FO66" s="223"/>
      <c r="FP66" s="223"/>
      <c r="FQ66" s="223"/>
      <c r="FR66" s="224"/>
      <c r="FS66" s="50"/>
      <c r="FT66" s="51"/>
      <c r="FU66" s="51"/>
      <c r="FV66" s="51"/>
      <c r="FW66" s="51"/>
      <c r="FX66" s="51"/>
      <c r="FY66" s="51"/>
      <c r="FZ66" s="51"/>
      <c r="GA66" s="51"/>
      <c r="GB66" s="51"/>
      <c r="GC66" s="51"/>
      <c r="GD66" s="51"/>
      <c r="GE66" s="52"/>
    </row>
    <row r="67" spans="1:187" ht="22.5" customHeight="1">
      <c r="A67" s="225" t="s">
        <v>80</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63" t="s">
        <v>81</v>
      </c>
      <c r="BY67" s="60"/>
      <c r="BZ67" s="60"/>
      <c r="CA67" s="60"/>
      <c r="CB67" s="60"/>
      <c r="CC67" s="60"/>
      <c r="CD67" s="60"/>
      <c r="CE67" s="61"/>
      <c r="CF67" s="59" t="s">
        <v>45</v>
      </c>
      <c r="CG67" s="60"/>
      <c r="CH67" s="60"/>
      <c r="CI67" s="60"/>
      <c r="CJ67" s="60"/>
      <c r="CK67" s="60"/>
      <c r="CL67" s="60"/>
      <c r="CM67" s="60"/>
      <c r="CN67" s="60"/>
      <c r="CO67" s="60"/>
      <c r="CP67" s="60"/>
      <c r="CQ67" s="60"/>
      <c r="CR67" s="61"/>
      <c r="CS67" s="59"/>
      <c r="CT67" s="60"/>
      <c r="CU67" s="60"/>
      <c r="CV67" s="60"/>
      <c r="CW67" s="60"/>
      <c r="CX67" s="60"/>
      <c r="CY67" s="60"/>
      <c r="CZ67" s="60"/>
      <c r="DA67" s="60"/>
      <c r="DB67" s="60"/>
      <c r="DC67" s="60"/>
      <c r="DD67" s="60"/>
      <c r="DE67" s="61"/>
      <c r="DF67" s="59"/>
      <c r="DG67" s="60"/>
      <c r="DH67" s="60"/>
      <c r="DI67" s="60"/>
      <c r="DJ67" s="60"/>
      <c r="DK67" s="60"/>
      <c r="DL67" s="60"/>
      <c r="DM67" s="60"/>
      <c r="DN67" s="60"/>
      <c r="DO67" s="60"/>
      <c r="DP67" s="60"/>
      <c r="DQ67" s="60"/>
      <c r="DR67" s="61"/>
      <c r="DS67" s="59"/>
      <c r="DT67" s="60"/>
      <c r="DU67" s="60"/>
      <c r="DV67" s="60"/>
      <c r="DW67" s="60"/>
      <c r="DX67" s="60"/>
      <c r="DY67" s="60"/>
      <c r="DZ67" s="60"/>
      <c r="EA67" s="60"/>
      <c r="EB67" s="60"/>
      <c r="EC67" s="60"/>
      <c r="ED67" s="60"/>
      <c r="EE67" s="61"/>
      <c r="EF67" s="227">
        <f>EF68+EF76+EF74</f>
        <v>32869144</v>
      </c>
      <c r="EG67" s="228"/>
      <c r="EH67" s="228"/>
      <c r="EI67" s="228"/>
      <c r="EJ67" s="228"/>
      <c r="EK67" s="228"/>
      <c r="EL67" s="228"/>
      <c r="EM67" s="228"/>
      <c r="EN67" s="228"/>
      <c r="EO67" s="228"/>
      <c r="EP67" s="228"/>
      <c r="EQ67" s="228"/>
      <c r="ER67" s="229"/>
      <c r="ES67" s="227">
        <f aca="true" t="shared" si="4" ref="ES67">ES68+ES76</f>
        <v>33467231.76</v>
      </c>
      <c r="ET67" s="228"/>
      <c r="EU67" s="228"/>
      <c r="EV67" s="228"/>
      <c r="EW67" s="228"/>
      <c r="EX67" s="228"/>
      <c r="EY67" s="228"/>
      <c r="EZ67" s="228"/>
      <c r="FA67" s="228"/>
      <c r="FB67" s="228"/>
      <c r="FC67" s="228"/>
      <c r="FD67" s="228"/>
      <c r="FE67" s="229"/>
      <c r="FF67" s="227">
        <f aca="true" t="shared" si="5" ref="FF67">FF68+FF76</f>
        <v>34805921.03040001</v>
      </c>
      <c r="FG67" s="228"/>
      <c r="FH67" s="228"/>
      <c r="FI67" s="228"/>
      <c r="FJ67" s="228"/>
      <c r="FK67" s="228"/>
      <c r="FL67" s="228"/>
      <c r="FM67" s="228"/>
      <c r="FN67" s="228"/>
      <c r="FO67" s="228"/>
      <c r="FP67" s="228"/>
      <c r="FQ67" s="228"/>
      <c r="FR67" s="229"/>
      <c r="FS67" s="50" t="s">
        <v>45</v>
      </c>
      <c r="FT67" s="51"/>
      <c r="FU67" s="51"/>
      <c r="FV67" s="51"/>
      <c r="FW67" s="51"/>
      <c r="FX67" s="51"/>
      <c r="FY67" s="51"/>
      <c r="FZ67" s="51"/>
      <c r="GA67" s="51"/>
      <c r="GB67" s="51"/>
      <c r="GC67" s="51"/>
      <c r="GD67" s="51"/>
      <c r="GE67" s="52"/>
    </row>
    <row r="68" spans="1:187" ht="22.5" customHeight="1">
      <c r="A68" s="80" t="s">
        <v>82</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2" t="s">
        <v>83</v>
      </c>
      <c r="BY68" s="83"/>
      <c r="BZ68" s="83"/>
      <c r="CA68" s="83"/>
      <c r="CB68" s="83"/>
      <c r="CC68" s="83"/>
      <c r="CD68" s="83"/>
      <c r="CE68" s="84"/>
      <c r="CF68" s="85" t="s">
        <v>84</v>
      </c>
      <c r="CG68" s="83"/>
      <c r="CH68" s="83"/>
      <c r="CI68" s="83"/>
      <c r="CJ68" s="83"/>
      <c r="CK68" s="83"/>
      <c r="CL68" s="83"/>
      <c r="CM68" s="83"/>
      <c r="CN68" s="83"/>
      <c r="CO68" s="83"/>
      <c r="CP68" s="83"/>
      <c r="CQ68" s="83"/>
      <c r="CR68" s="84"/>
      <c r="CS68" s="85"/>
      <c r="CT68" s="83"/>
      <c r="CU68" s="83"/>
      <c r="CV68" s="83"/>
      <c r="CW68" s="83"/>
      <c r="CX68" s="83"/>
      <c r="CY68" s="83"/>
      <c r="CZ68" s="83"/>
      <c r="DA68" s="83"/>
      <c r="DB68" s="83"/>
      <c r="DC68" s="83"/>
      <c r="DD68" s="83"/>
      <c r="DE68" s="84"/>
      <c r="DF68" s="85"/>
      <c r="DG68" s="83"/>
      <c r="DH68" s="83"/>
      <c r="DI68" s="83"/>
      <c r="DJ68" s="83"/>
      <c r="DK68" s="83"/>
      <c r="DL68" s="83"/>
      <c r="DM68" s="83"/>
      <c r="DN68" s="83"/>
      <c r="DO68" s="83"/>
      <c r="DP68" s="83"/>
      <c r="DQ68" s="83"/>
      <c r="DR68" s="84"/>
      <c r="DS68" s="85"/>
      <c r="DT68" s="83"/>
      <c r="DU68" s="83"/>
      <c r="DV68" s="83"/>
      <c r="DW68" s="83"/>
      <c r="DX68" s="83"/>
      <c r="DY68" s="83"/>
      <c r="DZ68" s="83"/>
      <c r="EA68" s="83"/>
      <c r="EB68" s="83"/>
      <c r="EC68" s="83"/>
      <c r="ED68" s="83"/>
      <c r="EE68" s="84"/>
      <c r="EF68" s="221">
        <f>SUM(EF69:ER73)</f>
        <v>25252155</v>
      </c>
      <c r="EG68" s="195"/>
      <c r="EH68" s="195"/>
      <c r="EI68" s="195"/>
      <c r="EJ68" s="195"/>
      <c r="EK68" s="195"/>
      <c r="EL68" s="195"/>
      <c r="EM68" s="195"/>
      <c r="EN68" s="195"/>
      <c r="EO68" s="195"/>
      <c r="EP68" s="195"/>
      <c r="EQ68" s="195"/>
      <c r="ER68" s="196"/>
      <c r="ES68" s="221">
        <f aca="true" t="shared" si="6" ref="ES68">SUM(ES69:FE73)</f>
        <v>25723798.400000002</v>
      </c>
      <c r="ET68" s="195"/>
      <c r="EU68" s="195"/>
      <c r="EV68" s="195"/>
      <c r="EW68" s="195"/>
      <c r="EX68" s="195"/>
      <c r="EY68" s="195"/>
      <c r="EZ68" s="195"/>
      <c r="FA68" s="195"/>
      <c r="FB68" s="195"/>
      <c r="FC68" s="195"/>
      <c r="FD68" s="195"/>
      <c r="FE68" s="196"/>
      <c r="FF68" s="221">
        <f aca="true" t="shared" si="7" ref="FF68">SUM(FF69:FR73)</f>
        <v>26752750.336000003</v>
      </c>
      <c r="FG68" s="195"/>
      <c r="FH68" s="195"/>
      <c r="FI68" s="195"/>
      <c r="FJ68" s="195"/>
      <c r="FK68" s="195"/>
      <c r="FL68" s="195"/>
      <c r="FM68" s="195"/>
      <c r="FN68" s="195"/>
      <c r="FO68" s="195"/>
      <c r="FP68" s="195"/>
      <c r="FQ68" s="195"/>
      <c r="FR68" s="196"/>
      <c r="FS68" s="217" t="s">
        <v>45</v>
      </c>
      <c r="FT68" s="195"/>
      <c r="FU68" s="195"/>
      <c r="FV68" s="195"/>
      <c r="FW68" s="195"/>
      <c r="FX68" s="195"/>
      <c r="FY68" s="195"/>
      <c r="FZ68" s="195"/>
      <c r="GA68" s="195"/>
      <c r="GB68" s="195"/>
      <c r="GC68" s="195"/>
      <c r="GD68" s="195"/>
      <c r="GE68" s="230"/>
    </row>
    <row r="69" spans="1:187" ht="11.4" customHeight="1">
      <c r="A69" s="53" t="s">
        <v>434</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63" t="s">
        <v>83</v>
      </c>
      <c r="BY69" s="60"/>
      <c r="BZ69" s="60"/>
      <c r="CA69" s="60"/>
      <c r="CB69" s="60"/>
      <c r="CC69" s="60"/>
      <c r="CD69" s="60"/>
      <c r="CE69" s="61"/>
      <c r="CF69" s="59" t="s">
        <v>84</v>
      </c>
      <c r="CG69" s="60"/>
      <c r="CH69" s="60"/>
      <c r="CI69" s="60"/>
      <c r="CJ69" s="60"/>
      <c r="CK69" s="60"/>
      <c r="CL69" s="60"/>
      <c r="CM69" s="60"/>
      <c r="CN69" s="60"/>
      <c r="CO69" s="60"/>
      <c r="CP69" s="60"/>
      <c r="CQ69" s="60"/>
      <c r="CR69" s="61"/>
      <c r="CS69" s="59" t="s">
        <v>435</v>
      </c>
      <c r="CT69" s="60"/>
      <c r="CU69" s="60"/>
      <c r="CV69" s="60"/>
      <c r="CW69" s="60"/>
      <c r="CX69" s="60"/>
      <c r="CY69" s="60"/>
      <c r="CZ69" s="60"/>
      <c r="DA69" s="60"/>
      <c r="DB69" s="60"/>
      <c r="DC69" s="60"/>
      <c r="DD69" s="60"/>
      <c r="DE69" s="61"/>
      <c r="DF69" s="59" t="s">
        <v>424</v>
      </c>
      <c r="DG69" s="60"/>
      <c r="DH69" s="60"/>
      <c r="DI69" s="60"/>
      <c r="DJ69" s="60"/>
      <c r="DK69" s="60"/>
      <c r="DL69" s="60"/>
      <c r="DM69" s="60"/>
      <c r="DN69" s="60"/>
      <c r="DO69" s="60"/>
      <c r="DP69" s="60"/>
      <c r="DQ69" s="60"/>
      <c r="DR69" s="61"/>
      <c r="DS69" s="77" t="s">
        <v>436</v>
      </c>
      <c r="DT69" s="78"/>
      <c r="DU69" s="78"/>
      <c r="DV69" s="78"/>
      <c r="DW69" s="78"/>
      <c r="DX69" s="78"/>
      <c r="DY69" s="78"/>
      <c r="DZ69" s="78"/>
      <c r="EA69" s="78"/>
      <c r="EB69" s="78"/>
      <c r="EC69" s="78"/>
      <c r="ED69" s="78"/>
      <c r="EE69" s="79"/>
      <c r="EF69" s="44">
        <f>14071449+3+190109+5063159</f>
        <v>19324720</v>
      </c>
      <c r="EG69" s="45"/>
      <c r="EH69" s="45"/>
      <c r="EI69" s="45"/>
      <c r="EJ69" s="45"/>
      <c r="EK69" s="45"/>
      <c r="EL69" s="45"/>
      <c r="EM69" s="45"/>
      <c r="EN69" s="45"/>
      <c r="EO69" s="45"/>
      <c r="EP69" s="45"/>
      <c r="EQ69" s="45"/>
      <c r="ER69" s="46"/>
      <c r="ES69" s="47">
        <f>EF69*1.04</f>
        <v>20097708.8</v>
      </c>
      <c r="ET69" s="48"/>
      <c r="EU69" s="48"/>
      <c r="EV69" s="48"/>
      <c r="EW69" s="48"/>
      <c r="EX69" s="48"/>
      <c r="EY69" s="48"/>
      <c r="EZ69" s="48"/>
      <c r="FA69" s="48"/>
      <c r="FB69" s="48"/>
      <c r="FC69" s="48"/>
      <c r="FD69" s="48"/>
      <c r="FE69" s="49"/>
      <c r="FF69" s="47">
        <f>ES69*1.04</f>
        <v>20901617.152000003</v>
      </c>
      <c r="FG69" s="48"/>
      <c r="FH69" s="48"/>
      <c r="FI69" s="48"/>
      <c r="FJ69" s="48"/>
      <c r="FK69" s="48"/>
      <c r="FL69" s="48"/>
      <c r="FM69" s="48"/>
      <c r="FN69" s="48"/>
      <c r="FO69" s="48"/>
      <c r="FP69" s="48"/>
      <c r="FQ69" s="48"/>
      <c r="FR69" s="49"/>
      <c r="FS69" s="50" t="s">
        <v>45</v>
      </c>
      <c r="FT69" s="51"/>
      <c r="FU69" s="51"/>
      <c r="FV69" s="51"/>
      <c r="FW69" s="51"/>
      <c r="FX69" s="51"/>
      <c r="FY69" s="51"/>
      <c r="FZ69" s="51"/>
      <c r="GA69" s="51"/>
      <c r="GB69" s="51"/>
      <c r="GC69" s="51"/>
      <c r="GD69" s="51"/>
      <c r="GE69" s="52"/>
    </row>
    <row r="70" spans="1:187" ht="11.4" customHeight="1">
      <c r="A70" s="53" t="s">
        <v>434</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63" t="s">
        <v>83</v>
      </c>
      <c r="BY70" s="60"/>
      <c r="BZ70" s="60"/>
      <c r="CA70" s="60"/>
      <c r="CB70" s="60"/>
      <c r="CC70" s="60"/>
      <c r="CD70" s="60"/>
      <c r="CE70" s="61"/>
      <c r="CF70" s="59" t="s">
        <v>84</v>
      </c>
      <c r="CG70" s="60"/>
      <c r="CH70" s="60"/>
      <c r="CI70" s="60"/>
      <c r="CJ70" s="60"/>
      <c r="CK70" s="60"/>
      <c r="CL70" s="60"/>
      <c r="CM70" s="60"/>
      <c r="CN70" s="60"/>
      <c r="CO70" s="60"/>
      <c r="CP70" s="60"/>
      <c r="CQ70" s="60"/>
      <c r="CR70" s="61"/>
      <c r="CS70" s="59" t="s">
        <v>435</v>
      </c>
      <c r="CT70" s="60"/>
      <c r="CU70" s="60"/>
      <c r="CV70" s="60"/>
      <c r="CW70" s="60"/>
      <c r="CX70" s="60"/>
      <c r="CY70" s="60"/>
      <c r="CZ70" s="60"/>
      <c r="DA70" s="60"/>
      <c r="DB70" s="60"/>
      <c r="DC70" s="60"/>
      <c r="DD70" s="60"/>
      <c r="DE70" s="61"/>
      <c r="DF70" s="59" t="s">
        <v>426</v>
      </c>
      <c r="DG70" s="60"/>
      <c r="DH70" s="60"/>
      <c r="DI70" s="60"/>
      <c r="DJ70" s="60"/>
      <c r="DK70" s="60"/>
      <c r="DL70" s="60"/>
      <c r="DM70" s="60"/>
      <c r="DN70" s="60"/>
      <c r="DO70" s="60"/>
      <c r="DP70" s="60"/>
      <c r="DQ70" s="60"/>
      <c r="DR70" s="61"/>
      <c r="DS70" s="77" t="s">
        <v>436</v>
      </c>
      <c r="DT70" s="78"/>
      <c r="DU70" s="78"/>
      <c r="DV70" s="78"/>
      <c r="DW70" s="78"/>
      <c r="DX70" s="78"/>
      <c r="DY70" s="78"/>
      <c r="DZ70" s="78"/>
      <c r="EA70" s="78"/>
      <c r="EB70" s="78"/>
      <c r="EC70" s="78"/>
      <c r="ED70" s="78"/>
      <c r="EE70" s="79"/>
      <c r="EF70" s="44">
        <f>4840428+489187</f>
        <v>5329615</v>
      </c>
      <c r="EG70" s="45"/>
      <c r="EH70" s="45"/>
      <c r="EI70" s="45"/>
      <c r="EJ70" s="45"/>
      <c r="EK70" s="45"/>
      <c r="EL70" s="45"/>
      <c r="EM70" s="45"/>
      <c r="EN70" s="45"/>
      <c r="EO70" s="45"/>
      <c r="EP70" s="45"/>
      <c r="EQ70" s="45"/>
      <c r="ER70" s="46"/>
      <c r="ES70" s="47">
        <f>EF70*1.04</f>
        <v>5542799.600000001</v>
      </c>
      <c r="ET70" s="48"/>
      <c r="EU70" s="48"/>
      <c r="EV70" s="48"/>
      <c r="EW70" s="48"/>
      <c r="EX70" s="48"/>
      <c r="EY70" s="48"/>
      <c r="EZ70" s="48"/>
      <c r="FA70" s="48"/>
      <c r="FB70" s="48"/>
      <c r="FC70" s="48"/>
      <c r="FD70" s="48"/>
      <c r="FE70" s="49"/>
      <c r="FF70" s="47">
        <f>ES70*1.04</f>
        <v>5764511.584000001</v>
      </c>
      <c r="FG70" s="48"/>
      <c r="FH70" s="48"/>
      <c r="FI70" s="48"/>
      <c r="FJ70" s="48"/>
      <c r="FK70" s="48"/>
      <c r="FL70" s="48"/>
      <c r="FM70" s="48"/>
      <c r="FN70" s="48"/>
      <c r="FO70" s="48"/>
      <c r="FP70" s="48"/>
      <c r="FQ70" s="48"/>
      <c r="FR70" s="49"/>
      <c r="FS70" s="50" t="s">
        <v>45</v>
      </c>
      <c r="FT70" s="51"/>
      <c r="FU70" s="51"/>
      <c r="FV70" s="51"/>
      <c r="FW70" s="51"/>
      <c r="FX70" s="51"/>
      <c r="FY70" s="51"/>
      <c r="FZ70" s="51"/>
      <c r="GA70" s="51"/>
      <c r="GB70" s="51"/>
      <c r="GC70" s="51"/>
      <c r="GD70" s="51"/>
      <c r="GE70" s="52"/>
    </row>
    <row r="71" spans="1:187" ht="11.4" customHeight="1">
      <c r="A71" s="53" t="s">
        <v>434</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63" t="s">
        <v>83</v>
      </c>
      <c r="BY71" s="60"/>
      <c r="BZ71" s="60"/>
      <c r="CA71" s="60"/>
      <c r="CB71" s="60"/>
      <c r="CC71" s="60"/>
      <c r="CD71" s="60"/>
      <c r="CE71" s="61"/>
      <c r="CF71" s="59" t="s">
        <v>84</v>
      </c>
      <c r="CG71" s="60"/>
      <c r="CH71" s="60"/>
      <c r="CI71" s="60"/>
      <c r="CJ71" s="60"/>
      <c r="CK71" s="60"/>
      <c r="CL71" s="60"/>
      <c r="CM71" s="60"/>
      <c r="CN71" s="60"/>
      <c r="CO71" s="60"/>
      <c r="CP71" s="60"/>
      <c r="CQ71" s="60"/>
      <c r="CR71" s="61"/>
      <c r="CS71" s="59" t="s">
        <v>435</v>
      </c>
      <c r="CT71" s="60"/>
      <c r="CU71" s="60"/>
      <c r="CV71" s="60"/>
      <c r="CW71" s="60"/>
      <c r="CX71" s="60"/>
      <c r="CY71" s="60"/>
      <c r="CZ71" s="60"/>
      <c r="DA71" s="60"/>
      <c r="DB71" s="60"/>
      <c r="DC71" s="60"/>
      <c r="DD71" s="60"/>
      <c r="DE71" s="61"/>
      <c r="DF71" s="59" t="s">
        <v>430</v>
      </c>
      <c r="DG71" s="60"/>
      <c r="DH71" s="60"/>
      <c r="DI71" s="60"/>
      <c r="DJ71" s="60"/>
      <c r="DK71" s="60"/>
      <c r="DL71" s="60"/>
      <c r="DM71" s="60"/>
      <c r="DN71" s="60"/>
      <c r="DO71" s="60"/>
      <c r="DP71" s="60"/>
      <c r="DQ71" s="60"/>
      <c r="DR71" s="61"/>
      <c r="DS71" s="77" t="s">
        <v>431</v>
      </c>
      <c r="DT71" s="78"/>
      <c r="DU71" s="78"/>
      <c r="DV71" s="78"/>
      <c r="DW71" s="78"/>
      <c r="DX71" s="78"/>
      <c r="DY71" s="78"/>
      <c r="DZ71" s="78"/>
      <c r="EA71" s="78"/>
      <c r="EB71" s="78"/>
      <c r="EC71" s="78"/>
      <c r="ED71" s="78"/>
      <c r="EE71" s="79"/>
      <c r="EF71" s="44">
        <v>517820</v>
      </c>
      <c r="EG71" s="45"/>
      <c r="EH71" s="45"/>
      <c r="EI71" s="45"/>
      <c r="EJ71" s="45"/>
      <c r="EK71" s="45"/>
      <c r="EL71" s="45"/>
      <c r="EM71" s="45"/>
      <c r="EN71" s="45"/>
      <c r="EO71" s="45"/>
      <c r="EP71" s="45"/>
      <c r="EQ71" s="45"/>
      <c r="ER71" s="46"/>
      <c r="ES71" s="47"/>
      <c r="ET71" s="48"/>
      <c r="EU71" s="48"/>
      <c r="EV71" s="48"/>
      <c r="EW71" s="48"/>
      <c r="EX71" s="48"/>
      <c r="EY71" s="48"/>
      <c r="EZ71" s="48"/>
      <c r="FA71" s="48"/>
      <c r="FB71" s="48"/>
      <c r="FC71" s="48"/>
      <c r="FD71" s="48"/>
      <c r="FE71" s="49"/>
      <c r="FF71" s="47"/>
      <c r="FG71" s="48"/>
      <c r="FH71" s="48"/>
      <c r="FI71" s="48"/>
      <c r="FJ71" s="48"/>
      <c r="FK71" s="48"/>
      <c r="FL71" s="48"/>
      <c r="FM71" s="48"/>
      <c r="FN71" s="48"/>
      <c r="FO71" s="48"/>
      <c r="FP71" s="48"/>
      <c r="FQ71" s="48"/>
      <c r="FR71" s="49"/>
      <c r="FS71" s="50" t="s">
        <v>45</v>
      </c>
      <c r="FT71" s="51"/>
      <c r="FU71" s="51"/>
      <c r="FV71" s="51"/>
      <c r="FW71" s="51"/>
      <c r="FX71" s="51"/>
      <c r="FY71" s="51"/>
      <c r="FZ71" s="51"/>
      <c r="GA71" s="51"/>
      <c r="GB71" s="51"/>
      <c r="GC71" s="51"/>
      <c r="GD71" s="51"/>
      <c r="GE71" s="52"/>
    </row>
    <row r="72" spans="1:187" ht="11.4" customHeight="1">
      <c r="A72" s="65" t="s">
        <v>85</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3" t="s">
        <v>86</v>
      </c>
      <c r="BY72" s="60"/>
      <c r="BZ72" s="60"/>
      <c r="CA72" s="60"/>
      <c r="CB72" s="60"/>
      <c r="CC72" s="60"/>
      <c r="CD72" s="60"/>
      <c r="CE72" s="61"/>
      <c r="CF72" s="59" t="s">
        <v>84</v>
      </c>
      <c r="CG72" s="60"/>
      <c r="CH72" s="60"/>
      <c r="CI72" s="60"/>
      <c r="CJ72" s="60"/>
      <c r="CK72" s="60"/>
      <c r="CL72" s="60"/>
      <c r="CM72" s="60"/>
      <c r="CN72" s="60"/>
      <c r="CO72" s="60"/>
      <c r="CP72" s="60"/>
      <c r="CQ72" s="60"/>
      <c r="CR72" s="61"/>
      <c r="CS72" s="59" t="s">
        <v>437</v>
      </c>
      <c r="CT72" s="60"/>
      <c r="CU72" s="60"/>
      <c r="CV72" s="60"/>
      <c r="CW72" s="60"/>
      <c r="CX72" s="60"/>
      <c r="CY72" s="60"/>
      <c r="CZ72" s="60"/>
      <c r="DA72" s="60"/>
      <c r="DB72" s="60"/>
      <c r="DC72" s="60"/>
      <c r="DD72" s="60"/>
      <c r="DE72" s="61"/>
      <c r="DF72" s="59" t="s">
        <v>424</v>
      </c>
      <c r="DG72" s="60"/>
      <c r="DH72" s="60"/>
      <c r="DI72" s="60"/>
      <c r="DJ72" s="60"/>
      <c r="DK72" s="60"/>
      <c r="DL72" s="60"/>
      <c r="DM72" s="60"/>
      <c r="DN72" s="60"/>
      <c r="DO72" s="60"/>
      <c r="DP72" s="60"/>
      <c r="DQ72" s="60"/>
      <c r="DR72" s="61"/>
      <c r="DS72" s="77" t="s">
        <v>436</v>
      </c>
      <c r="DT72" s="78"/>
      <c r="DU72" s="78"/>
      <c r="DV72" s="78"/>
      <c r="DW72" s="78"/>
      <c r="DX72" s="78"/>
      <c r="DY72" s="78"/>
      <c r="DZ72" s="78"/>
      <c r="EA72" s="78"/>
      <c r="EB72" s="78"/>
      <c r="EC72" s="78"/>
      <c r="ED72" s="78"/>
      <c r="EE72" s="79"/>
      <c r="EF72" s="44">
        <v>50000</v>
      </c>
      <c r="EG72" s="45"/>
      <c r="EH72" s="45"/>
      <c r="EI72" s="45"/>
      <c r="EJ72" s="45"/>
      <c r="EK72" s="45"/>
      <c r="EL72" s="45"/>
      <c r="EM72" s="45"/>
      <c r="EN72" s="45"/>
      <c r="EO72" s="45"/>
      <c r="EP72" s="45"/>
      <c r="EQ72" s="45"/>
      <c r="ER72" s="46"/>
      <c r="ES72" s="47">
        <f>50000*1.04</f>
        <v>52000</v>
      </c>
      <c r="ET72" s="48"/>
      <c r="EU72" s="48"/>
      <c r="EV72" s="48"/>
      <c r="EW72" s="48"/>
      <c r="EX72" s="48"/>
      <c r="EY72" s="48"/>
      <c r="EZ72" s="48"/>
      <c r="FA72" s="48"/>
      <c r="FB72" s="48"/>
      <c r="FC72" s="48"/>
      <c r="FD72" s="48"/>
      <c r="FE72" s="49"/>
      <c r="FF72" s="47">
        <f>ES72*1.04</f>
        <v>54080</v>
      </c>
      <c r="FG72" s="48"/>
      <c r="FH72" s="48"/>
      <c r="FI72" s="48"/>
      <c r="FJ72" s="48"/>
      <c r="FK72" s="48"/>
      <c r="FL72" s="48"/>
      <c r="FM72" s="48"/>
      <c r="FN72" s="48"/>
      <c r="FO72" s="48"/>
      <c r="FP72" s="48"/>
      <c r="FQ72" s="48"/>
      <c r="FR72" s="49"/>
      <c r="FS72" s="50" t="s">
        <v>45</v>
      </c>
      <c r="FT72" s="51"/>
      <c r="FU72" s="51"/>
      <c r="FV72" s="51"/>
      <c r="FW72" s="51"/>
      <c r="FX72" s="51"/>
      <c r="FY72" s="51"/>
      <c r="FZ72" s="51"/>
      <c r="GA72" s="51"/>
      <c r="GB72" s="51"/>
      <c r="GC72" s="51"/>
      <c r="GD72" s="51"/>
      <c r="GE72" s="52"/>
    </row>
    <row r="73" spans="1:187" ht="11.4" customHeight="1">
      <c r="A73" s="65" t="s">
        <v>85</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3" t="s">
        <v>86</v>
      </c>
      <c r="BY73" s="60"/>
      <c r="BZ73" s="60"/>
      <c r="CA73" s="60"/>
      <c r="CB73" s="60"/>
      <c r="CC73" s="60"/>
      <c r="CD73" s="60"/>
      <c r="CE73" s="61"/>
      <c r="CF73" s="59" t="s">
        <v>84</v>
      </c>
      <c r="CG73" s="60"/>
      <c r="CH73" s="60"/>
      <c r="CI73" s="60"/>
      <c r="CJ73" s="60"/>
      <c r="CK73" s="60"/>
      <c r="CL73" s="60"/>
      <c r="CM73" s="60"/>
      <c r="CN73" s="60"/>
      <c r="CO73" s="60"/>
      <c r="CP73" s="60"/>
      <c r="CQ73" s="60"/>
      <c r="CR73" s="61"/>
      <c r="CS73" s="59" t="s">
        <v>437</v>
      </c>
      <c r="CT73" s="60"/>
      <c r="CU73" s="60"/>
      <c r="CV73" s="60"/>
      <c r="CW73" s="60"/>
      <c r="CX73" s="60"/>
      <c r="CY73" s="60"/>
      <c r="CZ73" s="60"/>
      <c r="DA73" s="60"/>
      <c r="DB73" s="60"/>
      <c r="DC73" s="60"/>
      <c r="DD73" s="60"/>
      <c r="DE73" s="61"/>
      <c r="DF73" s="59" t="s">
        <v>426</v>
      </c>
      <c r="DG73" s="60"/>
      <c r="DH73" s="60"/>
      <c r="DI73" s="60"/>
      <c r="DJ73" s="60"/>
      <c r="DK73" s="60"/>
      <c r="DL73" s="60"/>
      <c r="DM73" s="60"/>
      <c r="DN73" s="60"/>
      <c r="DO73" s="60"/>
      <c r="DP73" s="60"/>
      <c r="DQ73" s="60"/>
      <c r="DR73" s="61"/>
      <c r="DS73" s="77" t="s">
        <v>436</v>
      </c>
      <c r="DT73" s="78"/>
      <c r="DU73" s="78"/>
      <c r="DV73" s="78"/>
      <c r="DW73" s="78"/>
      <c r="DX73" s="78"/>
      <c r="DY73" s="78"/>
      <c r="DZ73" s="78"/>
      <c r="EA73" s="78"/>
      <c r="EB73" s="78"/>
      <c r="EC73" s="78"/>
      <c r="ED73" s="78"/>
      <c r="EE73" s="79"/>
      <c r="EF73" s="44">
        <v>30000</v>
      </c>
      <c r="EG73" s="45"/>
      <c r="EH73" s="45"/>
      <c r="EI73" s="45"/>
      <c r="EJ73" s="45"/>
      <c r="EK73" s="45"/>
      <c r="EL73" s="45"/>
      <c r="EM73" s="45"/>
      <c r="EN73" s="45"/>
      <c r="EO73" s="45"/>
      <c r="EP73" s="45"/>
      <c r="EQ73" s="45"/>
      <c r="ER73" s="46"/>
      <c r="ES73" s="47">
        <f>EF73*1.043</f>
        <v>31289.999999999996</v>
      </c>
      <c r="ET73" s="48"/>
      <c r="EU73" s="48"/>
      <c r="EV73" s="48"/>
      <c r="EW73" s="48"/>
      <c r="EX73" s="48"/>
      <c r="EY73" s="48"/>
      <c r="EZ73" s="48"/>
      <c r="FA73" s="48"/>
      <c r="FB73" s="48"/>
      <c r="FC73" s="48"/>
      <c r="FD73" s="48"/>
      <c r="FE73" s="49"/>
      <c r="FF73" s="47">
        <f>ES73*1.04</f>
        <v>32541.6</v>
      </c>
      <c r="FG73" s="48"/>
      <c r="FH73" s="48"/>
      <c r="FI73" s="48"/>
      <c r="FJ73" s="48"/>
      <c r="FK73" s="48"/>
      <c r="FL73" s="48"/>
      <c r="FM73" s="48"/>
      <c r="FN73" s="48"/>
      <c r="FO73" s="48"/>
      <c r="FP73" s="48"/>
      <c r="FQ73" s="48"/>
      <c r="FR73" s="49"/>
      <c r="FS73" s="50" t="s">
        <v>45</v>
      </c>
      <c r="FT73" s="51"/>
      <c r="FU73" s="51"/>
      <c r="FV73" s="51"/>
      <c r="FW73" s="51"/>
      <c r="FX73" s="51"/>
      <c r="FY73" s="51"/>
      <c r="FZ73" s="51"/>
      <c r="GA73" s="51"/>
      <c r="GB73" s="51"/>
      <c r="GC73" s="51"/>
      <c r="GD73" s="51"/>
      <c r="GE73" s="52"/>
    </row>
    <row r="74" spans="1:187" ht="11.1" customHeight="1">
      <c r="A74" s="231" t="s">
        <v>85</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82" t="s">
        <v>86</v>
      </c>
      <c r="BY74" s="83"/>
      <c r="BZ74" s="83"/>
      <c r="CA74" s="83"/>
      <c r="CB74" s="83"/>
      <c r="CC74" s="83"/>
      <c r="CD74" s="83"/>
      <c r="CE74" s="84"/>
      <c r="CF74" s="85" t="s">
        <v>87</v>
      </c>
      <c r="CG74" s="83"/>
      <c r="CH74" s="83"/>
      <c r="CI74" s="83"/>
      <c r="CJ74" s="83"/>
      <c r="CK74" s="83"/>
      <c r="CL74" s="83"/>
      <c r="CM74" s="83"/>
      <c r="CN74" s="83"/>
      <c r="CO74" s="83"/>
      <c r="CP74" s="83"/>
      <c r="CQ74" s="83"/>
      <c r="CR74" s="84"/>
      <c r="CS74" s="85" t="s">
        <v>438</v>
      </c>
      <c r="CT74" s="83"/>
      <c r="CU74" s="83"/>
      <c r="CV74" s="83"/>
      <c r="CW74" s="83"/>
      <c r="CX74" s="83"/>
      <c r="CY74" s="83"/>
      <c r="CZ74" s="83"/>
      <c r="DA74" s="83"/>
      <c r="DB74" s="83"/>
      <c r="DC74" s="83"/>
      <c r="DD74" s="83"/>
      <c r="DE74" s="84"/>
      <c r="DF74" s="85" t="s">
        <v>424</v>
      </c>
      <c r="DG74" s="83"/>
      <c r="DH74" s="83"/>
      <c r="DI74" s="83"/>
      <c r="DJ74" s="83"/>
      <c r="DK74" s="83"/>
      <c r="DL74" s="83"/>
      <c r="DM74" s="83"/>
      <c r="DN74" s="83"/>
      <c r="DO74" s="83"/>
      <c r="DP74" s="83"/>
      <c r="DQ74" s="83"/>
      <c r="DR74" s="84"/>
      <c r="DS74" s="239" t="s">
        <v>439</v>
      </c>
      <c r="DT74" s="240"/>
      <c r="DU74" s="240"/>
      <c r="DV74" s="240"/>
      <c r="DW74" s="240"/>
      <c r="DX74" s="240"/>
      <c r="DY74" s="240"/>
      <c r="DZ74" s="240"/>
      <c r="EA74" s="240"/>
      <c r="EB74" s="240"/>
      <c r="EC74" s="240"/>
      <c r="ED74" s="240"/>
      <c r="EE74" s="241"/>
      <c r="EF74" s="233">
        <v>15000</v>
      </c>
      <c r="EG74" s="234"/>
      <c r="EH74" s="234"/>
      <c r="EI74" s="234"/>
      <c r="EJ74" s="234"/>
      <c r="EK74" s="234"/>
      <c r="EL74" s="234"/>
      <c r="EM74" s="234"/>
      <c r="EN74" s="234"/>
      <c r="EO74" s="234"/>
      <c r="EP74" s="234"/>
      <c r="EQ74" s="234"/>
      <c r="ER74" s="235"/>
      <c r="ES74" s="236">
        <f>EF74*1.04</f>
        <v>15600</v>
      </c>
      <c r="ET74" s="237"/>
      <c r="EU74" s="237"/>
      <c r="EV74" s="237"/>
      <c r="EW74" s="237"/>
      <c r="EX74" s="237"/>
      <c r="EY74" s="237"/>
      <c r="EZ74" s="237"/>
      <c r="FA74" s="237"/>
      <c r="FB74" s="237"/>
      <c r="FC74" s="237"/>
      <c r="FD74" s="237"/>
      <c r="FE74" s="238"/>
      <c r="FF74" s="236">
        <f>ES74*1.04</f>
        <v>16224</v>
      </c>
      <c r="FG74" s="237"/>
      <c r="FH74" s="237"/>
      <c r="FI74" s="237"/>
      <c r="FJ74" s="237"/>
      <c r="FK74" s="237"/>
      <c r="FL74" s="237"/>
      <c r="FM74" s="237"/>
      <c r="FN74" s="237"/>
      <c r="FO74" s="237"/>
      <c r="FP74" s="237"/>
      <c r="FQ74" s="237"/>
      <c r="FR74" s="238"/>
      <c r="FS74" s="50" t="s">
        <v>45</v>
      </c>
      <c r="FT74" s="51"/>
      <c r="FU74" s="51"/>
      <c r="FV74" s="51"/>
      <c r="FW74" s="51"/>
      <c r="FX74" s="51"/>
      <c r="FY74" s="51"/>
      <c r="FZ74" s="51"/>
      <c r="GA74" s="51"/>
      <c r="GB74" s="51"/>
      <c r="GC74" s="51"/>
      <c r="GD74" s="51"/>
      <c r="GE74" s="52"/>
    </row>
    <row r="75" spans="1:187" ht="22.5" customHeight="1">
      <c r="A75" s="53" t="s">
        <v>88</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63" t="s">
        <v>89</v>
      </c>
      <c r="BY75" s="60"/>
      <c r="BZ75" s="60"/>
      <c r="CA75" s="60"/>
      <c r="CB75" s="60"/>
      <c r="CC75" s="60"/>
      <c r="CD75" s="60"/>
      <c r="CE75" s="61"/>
      <c r="CF75" s="59" t="s">
        <v>90</v>
      </c>
      <c r="CG75" s="60"/>
      <c r="CH75" s="60"/>
      <c r="CI75" s="60"/>
      <c r="CJ75" s="60"/>
      <c r="CK75" s="60"/>
      <c r="CL75" s="60"/>
      <c r="CM75" s="60"/>
      <c r="CN75" s="60"/>
      <c r="CO75" s="60"/>
      <c r="CP75" s="60"/>
      <c r="CQ75" s="60"/>
      <c r="CR75" s="61"/>
      <c r="CS75" s="59"/>
      <c r="CT75" s="60"/>
      <c r="CU75" s="60"/>
      <c r="CV75" s="60"/>
      <c r="CW75" s="60"/>
      <c r="CX75" s="60"/>
      <c r="CY75" s="60"/>
      <c r="CZ75" s="60"/>
      <c r="DA75" s="60"/>
      <c r="DB75" s="60"/>
      <c r="DC75" s="60"/>
      <c r="DD75" s="60"/>
      <c r="DE75" s="61"/>
      <c r="DF75" s="59"/>
      <c r="DG75" s="60"/>
      <c r="DH75" s="60"/>
      <c r="DI75" s="60"/>
      <c r="DJ75" s="60"/>
      <c r="DK75" s="60"/>
      <c r="DL75" s="60"/>
      <c r="DM75" s="60"/>
      <c r="DN75" s="60"/>
      <c r="DO75" s="60"/>
      <c r="DP75" s="60"/>
      <c r="DQ75" s="60"/>
      <c r="DR75" s="61"/>
      <c r="DS75" s="59"/>
      <c r="DT75" s="60"/>
      <c r="DU75" s="60"/>
      <c r="DV75" s="60"/>
      <c r="DW75" s="60"/>
      <c r="DX75" s="60"/>
      <c r="DY75" s="60"/>
      <c r="DZ75" s="60"/>
      <c r="EA75" s="60"/>
      <c r="EB75" s="60"/>
      <c r="EC75" s="60"/>
      <c r="ED75" s="60"/>
      <c r="EE75" s="61"/>
      <c r="EF75" s="50"/>
      <c r="EG75" s="51"/>
      <c r="EH75" s="51"/>
      <c r="EI75" s="51"/>
      <c r="EJ75" s="51"/>
      <c r="EK75" s="51"/>
      <c r="EL75" s="51"/>
      <c r="EM75" s="51"/>
      <c r="EN75" s="51"/>
      <c r="EO75" s="51"/>
      <c r="EP75" s="51"/>
      <c r="EQ75" s="51"/>
      <c r="ER75" s="64"/>
      <c r="ES75" s="50"/>
      <c r="ET75" s="51"/>
      <c r="EU75" s="51"/>
      <c r="EV75" s="51"/>
      <c r="EW75" s="51"/>
      <c r="EX75" s="51"/>
      <c r="EY75" s="51"/>
      <c r="EZ75" s="51"/>
      <c r="FA75" s="51"/>
      <c r="FB75" s="51"/>
      <c r="FC75" s="51"/>
      <c r="FD75" s="51"/>
      <c r="FE75" s="64"/>
      <c r="FF75" s="50"/>
      <c r="FG75" s="51"/>
      <c r="FH75" s="51"/>
      <c r="FI75" s="51"/>
      <c r="FJ75" s="51"/>
      <c r="FK75" s="51"/>
      <c r="FL75" s="51"/>
      <c r="FM75" s="51"/>
      <c r="FN75" s="51"/>
      <c r="FO75" s="51"/>
      <c r="FP75" s="51"/>
      <c r="FQ75" s="51"/>
      <c r="FR75" s="64"/>
      <c r="FS75" s="50" t="s">
        <v>45</v>
      </c>
      <c r="FT75" s="51"/>
      <c r="FU75" s="51"/>
      <c r="FV75" s="51"/>
      <c r="FW75" s="51"/>
      <c r="FX75" s="51"/>
      <c r="FY75" s="51"/>
      <c r="FZ75" s="51"/>
      <c r="GA75" s="51"/>
      <c r="GB75" s="51"/>
      <c r="GC75" s="51"/>
      <c r="GD75" s="51"/>
      <c r="GE75" s="52"/>
    </row>
    <row r="76" spans="1:187" ht="22.5" customHeight="1">
      <c r="A76" s="80" t="s">
        <v>91</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2" t="s">
        <v>92</v>
      </c>
      <c r="BY76" s="83"/>
      <c r="BZ76" s="83"/>
      <c r="CA76" s="83"/>
      <c r="CB76" s="83"/>
      <c r="CC76" s="83"/>
      <c r="CD76" s="83"/>
      <c r="CE76" s="84"/>
      <c r="CF76" s="85" t="s">
        <v>93</v>
      </c>
      <c r="CG76" s="83"/>
      <c r="CH76" s="83"/>
      <c r="CI76" s="83"/>
      <c r="CJ76" s="83"/>
      <c r="CK76" s="83"/>
      <c r="CL76" s="83"/>
      <c r="CM76" s="83"/>
      <c r="CN76" s="83"/>
      <c r="CO76" s="83"/>
      <c r="CP76" s="83"/>
      <c r="CQ76" s="83"/>
      <c r="CR76" s="84"/>
      <c r="CS76" s="85" t="s">
        <v>440</v>
      </c>
      <c r="CT76" s="83"/>
      <c r="CU76" s="83"/>
      <c r="CV76" s="83"/>
      <c r="CW76" s="83"/>
      <c r="CX76" s="83"/>
      <c r="CY76" s="83"/>
      <c r="CZ76" s="83"/>
      <c r="DA76" s="83"/>
      <c r="DB76" s="83"/>
      <c r="DC76" s="83"/>
      <c r="DD76" s="83"/>
      <c r="DE76" s="84"/>
      <c r="DF76" s="85"/>
      <c r="DG76" s="83"/>
      <c r="DH76" s="83"/>
      <c r="DI76" s="83"/>
      <c r="DJ76" s="83"/>
      <c r="DK76" s="83"/>
      <c r="DL76" s="83"/>
      <c r="DM76" s="83"/>
      <c r="DN76" s="83"/>
      <c r="DO76" s="83"/>
      <c r="DP76" s="83"/>
      <c r="DQ76" s="83"/>
      <c r="DR76" s="84"/>
      <c r="DS76" s="239"/>
      <c r="DT76" s="240"/>
      <c r="DU76" s="240"/>
      <c r="DV76" s="240"/>
      <c r="DW76" s="240"/>
      <c r="DX76" s="240"/>
      <c r="DY76" s="240"/>
      <c r="DZ76" s="240"/>
      <c r="EA76" s="240"/>
      <c r="EB76" s="240"/>
      <c r="EC76" s="240"/>
      <c r="ED76" s="240"/>
      <c r="EE76" s="241"/>
      <c r="EF76" s="221">
        <f>SUM(EF77:ER79)</f>
        <v>7601989</v>
      </c>
      <c r="EG76" s="195"/>
      <c r="EH76" s="195"/>
      <c r="EI76" s="195"/>
      <c r="EJ76" s="195"/>
      <c r="EK76" s="195"/>
      <c r="EL76" s="195"/>
      <c r="EM76" s="195"/>
      <c r="EN76" s="195"/>
      <c r="EO76" s="195"/>
      <c r="EP76" s="195"/>
      <c r="EQ76" s="195"/>
      <c r="ER76" s="196"/>
      <c r="ES76" s="221">
        <f aca="true" t="shared" si="8" ref="ES76">SUM(ES77:FE79)</f>
        <v>7743433.36</v>
      </c>
      <c r="ET76" s="195"/>
      <c r="EU76" s="195"/>
      <c r="EV76" s="195"/>
      <c r="EW76" s="195"/>
      <c r="EX76" s="195"/>
      <c r="EY76" s="195"/>
      <c r="EZ76" s="195"/>
      <c r="FA76" s="195"/>
      <c r="FB76" s="195"/>
      <c r="FC76" s="195"/>
      <c r="FD76" s="195"/>
      <c r="FE76" s="196"/>
      <c r="FF76" s="221">
        <f aca="true" t="shared" si="9" ref="FF76">SUM(FF77:FR79)</f>
        <v>8053170.694400001</v>
      </c>
      <c r="FG76" s="195"/>
      <c r="FH76" s="195"/>
      <c r="FI76" s="195"/>
      <c r="FJ76" s="195"/>
      <c r="FK76" s="195"/>
      <c r="FL76" s="195"/>
      <c r="FM76" s="195"/>
      <c r="FN76" s="195"/>
      <c r="FO76" s="195"/>
      <c r="FP76" s="195"/>
      <c r="FQ76" s="195"/>
      <c r="FR76" s="196"/>
      <c r="FS76" s="50" t="s">
        <v>45</v>
      </c>
      <c r="FT76" s="51"/>
      <c r="FU76" s="51"/>
      <c r="FV76" s="51"/>
      <c r="FW76" s="51"/>
      <c r="FX76" s="51"/>
      <c r="FY76" s="51"/>
      <c r="FZ76" s="51"/>
      <c r="GA76" s="51"/>
      <c r="GB76" s="51"/>
      <c r="GC76" s="51"/>
      <c r="GD76" s="51"/>
      <c r="GE76" s="52"/>
    </row>
    <row r="77" spans="1:187" ht="18.6" customHeight="1">
      <c r="A77" s="86" t="s">
        <v>94</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63" t="s">
        <v>95</v>
      </c>
      <c r="BY77" s="60"/>
      <c r="BZ77" s="60"/>
      <c r="CA77" s="60"/>
      <c r="CB77" s="60"/>
      <c r="CC77" s="60"/>
      <c r="CD77" s="60"/>
      <c r="CE77" s="61"/>
      <c r="CF77" s="59" t="s">
        <v>93</v>
      </c>
      <c r="CG77" s="60"/>
      <c r="CH77" s="60"/>
      <c r="CI77" s="60"/>
      <c r="CJ77" s="60"/>
      <c r="CK77" s="60"/>
      <c r="CL77" s="60"/>
      <c r="CM77" s="60"/>
      <c r="CN77" s="60"/>
      <c r="CO77" s="60"/>
      <c r="CP77" s="60"/>
      <c r="CQ77" s="60"/>
      <c r="CR77" s="61"/>
      <c r="CS77" s="59" t="s">
        <v>440</v>
      </c>
      <c r="CT77" s="60"/>
      <c r="CU77" s="60"/>
      <c r="CV77" s="60"/>
      <c r="CW77" s="60"/>
      <c r="CX77" s="60"/>
      <c r="CY77" s="60"/>
      <c r="CZ77" s="60"/>
      <c r="DA77" s="60"/>
      <c r="DB77" s="60"/>
      <c r="DC77" s="60"/>
      <c r="DD77" s="60"/>
      <c r="DE77" s="61"/>
      <c r="DF77" s="59" t="s">
        <v>424</v>
      </c>
      <c r="DG77" s="60"/>
      <c r="DH77" s="60"/>
      <c r="DI77" s="60"/>
      <c r="DJ77" s="60"/>
      <c r="DK77" s="60"/>
      <c r="DL77" s="60"/>
      <c r="DM77" s="60"/>
      <c r="DN77" s="60"/>
      <c r="DO77" s="60"/>
      <c r="DP77" s="60"/>
      <c r="DQ77" s="60"/>
      <c r="DR77" s="61"/>
      <c r="DS77" s="77" t="s">
        <v>442</v>
      </c>
      <c r="DT77" s="78"/>
      <c r="DU77" s="78"/>
      <c r="DV77" s="78"/>
      <c r="DW77" s="78"/>
      <c r="DX77" s="78"/>
      <c r="DY77" s="78"/>
      <c r="DZ77" s="78"/>
      <c r="EA77" s="78"/>
      <c r="EB77" s="78"/>
      <c r="EC77" s="78"/>
      <c r="ED77" s="78"/>
      <c r="EE77" s="79"/>
      <c r="EF77" s="44">
        <f>4249579+57413+1529074</f>
        <v>5836066</v>
      </c>
      <c r="EG77" s="45"/>
      <c r="EH77" s="45"/>
      <c r="EI77" s="45"/>
      <c r="EJ77" s="45"/>
      <c r="EK77" s="45"/>
      <c r="EL77" s="45"/>
      <c r="EM77" s="45"/>
      <c r="EN77" s="45"/>
      <c r="EO77" s="45"/>
      <c r="EP77" s="45"/>
      <c r="EQ77" s="45"/>
      <c r="ER77" s="46"/>
      <c r="ES77" s="47">
        <f>EF77*1.04</f>
        <v>6069508.640000001</v>
      </c>
      <c r="ET77" s="48"/>
      <c r="EU77" s="48"/>
      <c r="EV77" s="48"/>
      <c r="EW77" s="48"/>
      <c r="EX77" s="48"/>
      <c r="EY77" s="48"/>
      <c r="EZ77" s="48"/>
      <c r="FA77" s="48"/>
      <c r="FB77" s="48"/>
      <c r="FC77" s="48"/>
      <c r="FD77" s="48"/>
      <c r="FE77" s="49"/>
      <c r="FF77" s="47">
        <f>ES77*1.04</f>
        <v>6312288.985600001</v>
      </c>
      <c r="FG77" s="48"/>
      <c r="FH77" s="48"/>
      <c r="FI77" s="48"/>
      <c r="FJ77" s="48"/>
      <c r="FK77" s="48"/>
      <c r="FL77" s="48"/>
      <c r="FM77" s="48"/>
      <c r="FN77" s="48"/>
      <c r="FO77" s="48"/>
      <c r="FP77" s="48"/>
      <c r="FQ77" s="48"/>
      <c r="FR77" s="49"/>
      <c r="FS77" s="50" t="s">
        <v>45</v>
      </c>
      <c r="FT77" s="51"/>
      <c r="FU77" s="51"/>
      <c r="FV77" s="51"/>
      <c r="FW77" s="51"/>
      <c r="FX77" s="51"/>
      <c r="FY77" s="51"/>
      <c r="FZ77" s="51"/>
      <c r="GA77" s="51"/>
      <c r="GB77" s="51"/>
      <c r="GC77" s="51"/>
      <c r="GD77" s="51"/>
      <c r="GE77" s="52"/>
    </row>
    <row r="78" spans="1:187" ht="16.2" customHeight="1">
      <c r="A78" s="86" t="s">
        <v>441</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63" t="s">
        <v>95</v>
      </c>
      <c r="BY78" s="60"/>
      <c r="BZ78" s="60"/>
      <c r="CA78" s="60"/>
      <c r="CB78" s="60"/>
      <c r="CC78" s="60"/>
      <c r="CD78" s="60"/>
      <c r="CE78" s="61"/>
      <c r="CF78" s="59" t="s">
        <v>93</v>
      </c>
      <c r="CG78" s="60"/>
      <c r="CH78" s="60"/>
      <c r="CI78" s="60"/>
      <c r="CJ78" s="60"/>
      <c r="CK78" s="60"/>
      <c r="CL78" s="60"/>
      <c r="CM78" s="60"/>
      <c r="CN78" s="60"/>
      <c r="CO78" s="60"/>
      <c r="CP78" s="60"/>
      <c r="CQ78" s="60"/>
      <c r="CR78" s="61"/>
      <c r="CS78" s="59" t="s">
        <v>440</v>
      </c>
      <c r="CT78" s="60"/>
      <c r="CU78" s="60"/>
      <c r="CV78" s="60"/>
      <c r="CW78" s="60"/>
      <c r="CX78" s="60"/>
      <c r="CY78" s="60"/>
      <c r="CZ78" s="60"/>
      <c r="DA78" s="60"/>
      <c r="DB78" s="60"/>
      <c r="DC78" s="60"/>
      <c r="DD78" s="60"/>
      <c r="DE78" s="61"/>
      <c r="DF78" s="59" t="s">
        <v>426</v>
      </c>
      <c r="DG78" s="60"/>
      <c r="DH78" s="60"/>
      <c r="DI78" s="60"/>
      <c r="DJ78" s="60"/>
      <c r="DK78" s="60"/>
      <c r="DL78" s="60"/>
      <c r="DM78" s="60"/>
      <c r="DN78" s="60"/>
      <c r="DO78" s="60"/>
      <c r="DP78" s="60"/>
      <c r="DQ78" s="60"/>
      <c r="DR78" s="61"/>
      <c r="DS78" s="77" t="s">
        <v>442</v>
      </c>
      <c r="DT78" s="78"/>
      <c r="DU78" s="78"/>
      <c r="DV78" s="78"/>
      <c r="DW78" s="78"/>
      <c r="DX78" s="78"/>
      <c r="DY78" s="78"/>
      <c r="DZ78" s="78"/>
      <c r="EA78" s="78"/>
      <c r="EB78" s="78"/>
      <c r="EC78" s="78"/>
      <c r="ED78" s="78"/>
      <c r="EE78" s="79"/>
      <c r="EF78" s="44">
        <f>1461809+147734</f>
        <v>1609543</v>
      </c>
      <c r="EG78" s="45"/>
      <c r="EH78" s="45"/>
      <c r="EI78" s="45"/>
      <c r="EJ78" s="45"/>
      <c r="EK78" s="45"/>
      <c r="EL78" s="45"/>
      <c r="EM78" s="45"/>
      <c r="EN78" s="45"/>
      <c r="EO78" s="45"/>
      <c r="EP78" s="45"/>
      <c r="EQ78" s="45"/>
      <c r="ER78" s="46"/>
      <c r="ES78" s="47">
        <f>EF78*1.04</f>
        <v>1673924.72</v>
      </c>
      <c r="ET78" s="48"/>
      <c r="EU78" s="48"/>
      <c r="EV78" s="48"/>
      <c r="EW78" s="48"/>
      <c r="EX78" s="48"/>
      <c r="EY78" s="48"/>
      <c r="EZ78" s="48"/>
      <c r="FA78" s="48"/>
      <c r="FB78" s="48"/>
      <c r="FC78" s="48"/>
      <c r="FD78" s="48"/>
      <c r="FE78" s="49"/>
      <c r="FF78" s="47">
        <f>ES78*1.04</f>
        <v>1740881.7088000001</v>
      </c>
      <c r="FG78" s="48"/>
      <c r="FH78" s="48"/>
      <c r="FI78" s="48"/>
      <c r="FJ78" s="48"/>
      <c r="FK78" s="48"/>
      <c r="FL78" s="48"/>
      <c r="FM78" s="48"/>
      <c r="FN78" s="48"/>
      <c r="FO78" s="48"/>
      <c r="FP78" s="48"/>
      <c r="FQ78" s="48"/>
      <c r="FR78" s="49"/>
      <c r="FS78" s="50" t="s">
        <v>45</v>
      </c>
      <c r="FT78" s="51"/>
      <c r="FU78" s="51"/>
      <c r="FV78" s="51"/>
      <c r="FW78" s="51"/>
      <c r="FX78" s="51"/>
      <c r="FY78" s="51"/>
      <c r="FZ78" s="51"/>
      <c r="GA78" s="51"/>
      <c r="GB78" s="51"/>
      <c r="GC78" s="51"/>
      <c r="GD78" s="51"/>
      <c r="GE78" s="52"/>
    </row>
    <row r="79" spans="1:187" ht="16.2" customHeight="1">
      <c r="A79" s="86" t="s">
        <v>441</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63" t="s">
        <v>95</v>
      </c>
      <c r="BY79" s="60"/>
      <c r="BZ79" s="60"/>
      <c r="CA79" s="60"/>
      <c r="CB79" s="60"/>
      <c r="CC79" s="60"/>
      <c r="CD79" s="60"/>
      <c r="CE79" s="61"/>
      <c r="CF79" s="59" t="s">
        <v>93</v>
      </c>
      <c r="CG79" s="60"/>
      <c r="CH79" s="60"/>
      <c r="CI79" s="60"/>
      <c r="CJ79" s="60"/>
      <c r="CK79" s="60"/>
      <c r="CL79" s="60"/>
      <c r="CM79" s="60"/>
      <c r="CN79" s="60"/>
      <c r="CO79" s="60"/>
      <c r="CP79" s="60"/>
      <c r="CQ79" s="60"/>
      <c r="CR79" s="61"/>
      <c r="CS79" s="59" t="s">
        <v>440</v>
      </c>
      <c r="CT79" s="60"/>
      <c r="CU79" s="60"/>
      <c r="CV79" s="60"/>
      <c r="CW79" s="60"/>
      <c r="CX79" s="60"/>
      <c r="CY79" s="60"/>
      <c r="CZ79" s="60"/>
      <c r="DA79" s="60"/>
      <c r="DB79" s="60"/>
      <c r="DC79" s="60"/>
      <c r="DD79" s="60"/>
      <c r="DE79" s="61"/>
      <c r="DF79" s="59" t="s">
        <v>430</v>
      </c>
      <c r="DG79" s="60"/>
      <c r="DH79" s="60"/>
      <c r="DI79" s="60"/>
      <c r="DJ79" s="60"/>
      <c r="DK79" s="60"/>
      <c r="DL79" s="60"/>
      <c r="DM79" s="60"/>
      <c r="DN79" s="60"/>
      <c r="DO79" s="60"/>
      <c r="DP79" s="60"/>
      <c r="DQ79" s="60"/>
      <c r="DR79" s="61"/>
      <c r="DS79" s="77" t="s">
        <v>431</v>
      </c>
      <c r="DT79" s="78"/>
      <c r="DU79" s="78"/>
      <c r="DV79" s="78"/>
      <c r="DW79" s="78"/>
      <c r="DX79" s="78"/>
      <c r="DY79" s="78"/>
      <c r="DZ79" s="78"/>
      <c r="EA79" s="78"/>
      <c r="EB79" s="78"/>
      <c r="EC79" s="78"/>
      <c r="ED79" s="78"/>
      <c r="EE79" s="79"/>
      <c r="EF79" s="44">
        <v>156380</v>
      </c>
      <c r="EG79" s="45"/>
      <c r="EH79" s="45"/>
      <c r="EI79" s="45"/>
      <c r="EJ79" s="45"/>
      <c r="EK79" s="45"/>
      <c r="EL79" s="45"/>
      <c r="EM79" s="45"/>
      <c r="EN79" s="45"/>
      <c r="EO79" s="45"/>
      <c r="EP79" s="45"/>
      <c r="EQ79" s="45"/>
      <c r="ER79" s="46"/>
      <c r="ES79" s="47"/>
      <c r="ET79" s="48"/>
      <c r="EU79" s="48"/>
      <c r="EV79" s="48"/>
      <c r="EW79" s="48"/>
      <c r="EX79" s="48"/>
      <c r="EY79" s="48"/>
      <c r="EZ79" s="48"/>
      <c r="FA79" s="48"/>
      <c r="FB79" s="48"/>
      <c r="FC79" s="48"/>
      <c r="FD79" s="48"/>
      <c r="FE79" s="49"/>
      <c r="FF79" s="47"/>
      <c r="FG79" s="48"/>
      <c r="FH79" s="48"/>
      <c r="FI79" s="48"/>
      <c r="FJ79" s="48"/>
      <c r="FK79" s="48"/>
      <c r="FL79" s="48"/>
      <c r="FM79" s="48"/>
      <c r="FN79" s="48"/>
      <c r="FO79" s="48"/>
      <c r="FP79" s="48"/>
      <c r="FQ79" s="48"/>
      <c r="FR79" s="49"/>
      <c r="FS79" s="50" t="s">
        <v>45</v>
      </c>
      <c r="FT79" s="51"/>
      <c r="FU79" s="51"/>
      <c r="FV79" s="51"/>
      <c r="FW79" s="51"/>
      <c r="FX79" s="51"/>
      <c r="FY79" s="51"/>
      <c r="FZ79" s="51"/>
      <c r="GA79" s="51"/>
      <c r="GB79" s="51"/>
      <c r="GC79" s="51"/>
      <c r="GD79" s="51"/>
      <c r="GE79" s="52"/>
    </row>
    <row r="80" spans="1:187" ht="22.5" customHeight="1">
      <c r="A80" s="86" t="s">
        <v>94</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63" t="s">
        <v>95</v>
      </c>
      <c r="BY80" s="60"/>
      <c r="BZ80" s="60"/>
      <c r="CA80" s="60"/>
      <c r="CB80" s="60"/>
      <c r="CC80" s="60"/>
      <c r="CD80" s="60"/>
      <c r="CE80" s="61"/>
      <c r="CF80" s="59" t="s">
        <v>93</v>
      </c>
      <c r="CG80" s="60"/>
      <c r="CH80" s="60"/>
      <c r="CI80" s="60"/>
      <c r="CJ80" s="60"/>
      <c r="CK80" s="60"/>
      <c r="CL80" s="60"/>
      <c r="CM80" s="60"/>
      <c r="CN80" s="60"/>
      <c r="CO80" s="60"/>
      <c r="CP80" s="60"/>
      <c r="CQ80" s="60"/>
      <c r="CR80" s="61"/>
      <c r="CS80" s="59"/>
      <c r="CT80" s="60"/>
      <c r="CU80" s="60"/>
      <c r="CV80" s="60"/>
      <c r="CW80" s="60"/>
      <c r="CX80" s="60"/>
      <c r="CY80" s="60"/>
      <c r="CZ80" s="60"/>
      <c r="DA80" s="60"/>
      <c r="DB80" s="60"/>
      <c r="DC80" s="60"/>
      <c r="DD80" s="60"/>
      <c r="DE80" s="61"/>
      <c r="DF80" s="59"/>
      <c r="DG80" s="60"/>
      <c r="DH80" s="60"/>
      <c r="DI80" s="60"/>
      <c r="DJ80" s="60"/>
      <c r="DK80" s="60"/>
      <c r="DL80" s="60"/>
      <c r="DM80" s="60"/>
      <c r="DN80" s="60"/>
      <c r="DO80" s="60"/>
      <c r="DP80" s="60"/>
      <c r="DQ80" s="60"/>
      <c r="DR80" s="61"/>
      <c r="DS80" s="59"/>
      <c r="DT80" s="60"/>
      <c r="DU80" s="60"/>
      <c r="DV80" s="60"/>
      <c r="DW80" s="60"/>
      <c r="DX80" s="60"/>
      <c r="DY80" s="60"/>
      <c r="DZ80" s="60"/>
      <c r="EA80" s="60"/>
      <c r="EB80" s="60"/>
      <c r="EC80" s="60"/>
      <c r="ED80" s="60"/>
      <c r="EE80" s="61"/>
      <c r="EF80" s="50"/>
      <c r="EG80" s="51"/>
      <c r="EH80" s="51"/>
      <c r="EI80" s="51"/>
      <c r="EJ80" s="51"/>
      <c r="EK80" s="51"/>
      <c r="EL80" s="51"/>
      <c r="EM80" s="51"/>
      <c r="EN80" s="51"/>
      <c r="EO80" s="51"/>
      <c r="EP80" s="51"/>
      <c r="EQ80" s="51"/>
      <c r="ER80" s="64"/>
      <c r="ES80" s="50"/>
      <c r="ET80" s="51"/>
      <c r="EU80" s="51"/>
      <c r="EV80" s="51"/>
      <c r="EW80" s="51"/>
      <c r="EX80" s="51"/>
      <c r="EY80" s="51"/>
      <c r="EZ80" s="51"/>
      <c r="FA80" s="51"/>
      <c r="FB80" s="51"/>
      <c r="FC80" s="51"/>
      <c r="FD80" s="51"/>
      <c r="FE80" s="64"/>
      <c r="FF80" s="50"/>
      <c r="FG80" s="51"/>
      <c r="FH80" s="51"/>
      <c r="FI80" s="51"/>
      <c r="FJ80" s="51"/>
      <c r="FK80" s="51"/>
      <c r="FL80" s="51"/>
      <c r="FM80" s="51"/>
      <c r="FN80" s="51"/>
      <c r="FO80" s="51"/>
      <c r="FP80" s="51"/>
      <c r="FQ80" s="51"/>
      <c r="FR80" s="64"/>
      <c r="FS80" s="50" t="s">
        <v>45</v>
      </c>
      <c r="FT80" s="51"/>
      <c r="FU80" s="51"/>
      <c r="FV80" s="51"/>
      <c r="FW80" s="51"/>
      <c r="FX80" s="51"/>
      <c r="FY80" s="51"/>
      <c r="FZ80" s="51"/>
      <c r="GA80" s="51"/>
      <c r="GB80" s="51"/>
      <c r="GC80" s="51"/>
      <c r="GD80" s="51"/>
      <c r="GE80" s="52"/>
    </row>
    <row r="81" spans="1:187" s="12" customFormat="1" ht="11.25" customHeight="1">
      <c r="A81" s="242" t="s">
        <v>96</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4" t="s">
        <v>97</v>
      </c>
      <c r="BY81" s="245"/>
      <c r="BZ81" s="245"/>
      <c r="CA81" s="245"/>
      <c r="CB81" s="245"/>
      <c r="CC81" s="245"/>
      <c r="CD81" s="245"/>
      <c r="CE81" s="246"/>
      <c r="CF81" s="247" t="s">
        <v>93</v>
      </c>
      <c r="CG81" s="245"/>
      <c r="CH81" s="245"/>
      <c r="CI81" s="245"/>
      <c r="CJ81" s="245"/>
      <c r="CK81" s="245"/>
      <c r="CL81" s="245"/>
      <c r="CM81" s="245"/>
      <c r="CN81" s="245"/>
      <c r="CO81" s="245"/>
      <c r="CP81" s="245"/>
      <c r="CQ81" s="245"/>
      <c r="CR81" s="246"/>
      <c r="CS81" s="247"/>
      <c r="CT81" s="245"/>
      <c r="CU81" s="245"/>
      <c r="CV81" s="245"/>
      <c r="CW81" s="245"/>
      <c r="CX81" s="245"/>
      <c r="CY81" s="245"/>
      <c r="CZ81" s="245"/>
      <c r="DA81" s="245"/>
      <c r="DB81" s="245"/>
      <c r="DC81" s="245"/>
      <c r="DD81" s="245"/>
      <c r="DE81" s="246"/>
      <c r="DF81" s="247"/>
      <c r="DG81" s="245"/>
      <c r="DH81" s="245"/>
      <c r="DI81" s="245"/>
      <c r="DJ81" s="245"/>
      <c r="DK81" s="245"/>
      <c r="DL81" s="245"/>
      <c r="DM81" s="245"/>
      <c r="DN81" s="245"/>
      <c r="DO81" s="245"/>
      <c r="DP81" s="245"/>
      <c r="DQ81" s="245"/>
      <c r="DR81" s="246"/>
      <c r="DS81" s="247"/>
      <c r="DT81" s="245"/>
      <c r="DU81" s="245"/>
      <c r="DV81" s="245"/>
      <c r="DW81" s="245"/>
      <c r="DX81" s="245"/>
      <c r="DY81" s="245"/>
      <c r="DZ81" s="245"/>
      <c r="EA81" s="245"/>
      <c r="EB81" s="245"/>
      <c r="EC81" s="245"/>
      <c r="ED81" s="245"/>
      <c r="EE81" s="246"/>
      <c r="EF81" s="149"/>
      <c r="EG81" s="150"/>
      <c r="EH81" s="150"/>
      <c r="EI81" s="150"/>
      <c r="EJ81" s="150"/>
      <c r="EK81" s="150"/>
      <c r="EL81" s="150"/>
      <c r="EM81" s="150"/>
      <c r="EN81" s="150"/>
      <c r="EO81" s="150"/>
      <c r="EP81" s="150"/>
      <c r="EQ81" s="150"/>
      <c r="ER81" s="151"/>
      <c r="ES81" s="149"/>
      <c r="ET81" s="150"/>
      <c r="EU81" s="150"/>
      <c r="EV81" s="150"/>
      <c r="EW81" s="150"/>
      <c r="EX81" s="150"/>
      <c r="EY81" s="150"/>
      <c r="EZ81" s="150"/>
      <c r="FA81" s="150"/>
      <c r="FB81" s="150"/>
      <c r="FC81" s="150"/>
      <c r="FD81" s="150"/>
      <c r="FE81" s="151"/>
      <c r="FF81" s="149"/>
      <c r="FG81" s="150"/>
      <c r="FH81" s="150"/>
      <c r="FI81" s="150"/>
      <c r="FJ81" s="150"/>
      <c r="FK81" s="150"/>
      <c r="FL81" s="150"/>
      <c r="FM81" s="150"/>
      <c r="FN81" s="150"/>
      <c r="FO81" s="150"/>
      <c r="FP81" s="150"/>
      <c r="FQ81" s="150"/>
      <c r="FR81" s="151"/>
      <c r="FS81" s="149" t="s">
        <v>45</v>
      </c>
      <c r="FT81" s="150"/>
      <c r="FU81" s="150"/>
      <c r="FV81" s="150"/>
      <c r="FW81" s="150"/>
      <c r="FX81" s="150"/>
      <c r="FY81" s="150"/>
      <c r="FZ81" s="150"/>
      <c r="GA81" s="150"/>
      <c r="GB81" s="150"/>
      <c r="GC81" s="150"/>
      <c r="GD81" s="150"/>
      <c r="GE81" s="248"/>
    </row>
    <row r="82" spans="1:187" ht="11.25" customHeight="1">
      <c r="A82" s="65" t="s">
        <v>98</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3" t="s">
        <v>99</v>
      </c>
      <c r="BY82" s="60"/>
      <c r="BZ82" s="60"/>
      <c r="CA82" s="60"/>
      <c r="CB82" s="60"/>
      <c r="CC82" s="60"/>
      <c r="CD82" s="60"/>
      <c r="CE82" s="61"/>
      <c r="CF82" s="59" t="s">
        <v>100</v>
      </c>
      <c r="CG82" s="60"/>
      <c r="CH82" s="60"/>
      <c r="CI82" s="60"/>
      <c r="CJ82" s="60"/>
      <c r="CK82" s="60"/>
      <c r="CL82" s="60"/>
      <c r="CM82" s="60"/>
      <c r="CN82" s="60"/>
      <c r="CO82" s="60"/>
      <c r="CP82" s="60"/>
      <c r="CQ82" s="60"/>
      <c r="CR82" s="61"/>
      <c r="CS82" s="59"/>
      <c r="CT82" s="60"/>
      <c r="CU82" s="60"/>
      <c r="CV82" s="60"/>
      <c r="CW82" s="60"/>
      <c r="CX82" s="60"/>
      <c r="CY82" s="60"/>
      <c r="CZ82" s="60"/>
      <c r="DA82" s="60"/>
      <c r="DB82" s="60"/>
      <c r="DC82" s="60"/>
      <c r="DD82" s="60"/>
      <c r="DE82" s="61"/>
      <c r="DF82" s="59"/>
      <c r="DG82" s="60"/>
      <c r="DH82" s="60"/>
      <c r="DI82" s="60"/>
      <c r="DJ82" s="60"/>
      <c r="DK82" s="60"/>
      <c r="DL82" s="60"/>
      <c r="DM82" s="60"/>
      <c r="DN82" s="60"/>
      <c r="DO82" s="60"/>
      <c r="DP82" s="60"/>
      <c r="DQ82" s="60"/>
      <c r="DR82" s="61"/>
      <c r="DS82" s="59"/>
      <c r="DT82" s="60"/>
      <c r="DU82" s="60"/>
      <c r="DV82" s="60"/>
      <c r="DW82" s="60"/>
      <c r="DX82" s="60"/>
      <c r="DY82" s="60"/>
      <c r="DZ82" s="60"/>
      <c r="EA82" s="60"/>
      <c r="EB82" s="60"/>
      <c r="EC82" s="60"/>
      <c r="ED82" s="60"/>
      <c r="EE82" s="61"/>
      <c r="EF82" s="50"/>
      <c r="EG82" s="51"/>
      <c r="EH82" s="51"/>
      <c r="EI82" s="51"/>
      <c r="EJ82" s="51"/>
      <c r="EK82" s="51"/>
      <c r="EL82" s="51"/>
      <c r="EM82" s="51"/>
      <c r="EN82" s="51"/>
      <c r="EO82" s="51"/>
      <c r="EP82" s="51"/>
      <c r="EQ82" s="51"/>
      <c r="ER82" s="64"/>
      <c r="ES82" s="50"/>
      <c r="ET82" s="51"/>
      <c r="EU82" s="51"/>
      <c r="EV82" s="51"/>
      <c r="EW82" s="51"/>
      <c r="EX82" s="51"/>
      <c r="EY82" s="51"/>
      <c r="EZ82" s="51"/>
      <c r="FA82" s="51"/>
      <c r="FB82" s="51"/>
      <c r="FC82" s="51"/>
      <c r="FD82" s="51"/>
      <c r="FE82" s="64"/>
      <c r="FF82" s="50"/>
      <c r="FG82" s="51"/>
      <c r="FH82" s="51"/>
      <c r="FI82" s="51"/>
      <c r="FJ82" s="51"/>
      <c r="FK82" s="51"/>
      <c r="FL82" s="51"/>
      <c r="FM82" s="51"/>
      <c r="FN82" s="51"/>
      <c r="FO82" s="51"/>
      <c r="FP82" s="51"/>
      <c r="FQ82" s="51"/>
      <c r="FR82" s="64"/>
      <c r="FS82" s="50" t="s">
        <v>45</v>
      </c>
      <c r="FT82" s="51"/>
      <c r="FU82" s="51"/>
      <c r="FV82" s="51"/>
      <c r="FW82" s="51"/>
      <c r="FX82" s="51"/>
      <c r="FY82" s="51"/>
      <c r="FZ82" s="51"/>
      <c r="GA82" s="51"/>
      <c r="GB82" s="51"/>
      <c r="GC82" s="51"/>
      <c r="GD82" s="51"/>
      <c r="GE82" s="52"/>
    </row>
    <row r="83" spans="1:187" ht="21.75" customHeight="1">
      <c r="A83" s="65" t="s">
        <v>278</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3" t="s">
        <v>102</v>
      </c>
      <c r="BY83" s="60"/>
      <c r="BZ83" s="60"/>
      <c r="CA83" s="60"/>
      <c r="CB83" s="60"/>
      <c r="CC83" s="60"/>
      <c r="CD83" s="60"/>
      <c r="CE83" s="61"/>
      <c r="CF83" s="59" t="s">
        <v>279</v>
      </c>
      <c r="CG83" s="60"/>
      <c r="CH83" s="60"/>
      <c r="CI83" s="60"/>
      <c r="CJ83" s="60"/>
      <c r="CK83" s="60"/>
      <c r="CL83" s="60"/>
      <c r="CM83" s="60"/>
      <c r="CN83" s="60"/>
      <c r="CO83" s="60"/>
      <c r="CP83" s="60"/>
      <c r="CQ83" s="60"/>
      <c r="CR83" s="61"/>
      <c r="CS83" s="59"/>
      <c r="CT83" s="60"/>
      <c r="CU83" s="60"/>
      <c r="CV83" s="60"/>
      <c r="CW83" s="60"/>
      <c r="CX83" s="60"/>
      <c r="CY83" s="60"/>
      <c r="CZ83" s="60"/>
      <c r="DA83" s="60"/>
      <c r="DB83" s="60"/>
      <c r="DC83" s="60"/>
      <c r="DD83" s="60"/>
      <c r="DE83" s="61"/>
      <c r="DF83" s="59"/>
      <c r="DG83" s="60"/>
      <c r="DH83" s="60"/>
      <c r="DI83" s="60"/>
      <c r="DJ83" s="60"/>
      <c r="DK83" s="60"/>
      <c r="DL83" s="60"/>
      <c r="DM83" s="60"/>
      <c r="DN83" s="60"/>
      <c r="DO83" s="60"/>
      <c r="DP83" s="60"/>
      <c r="DQ83" s="60"/>
      <c r="DR83" s="61"/>
      <c r="DS83" s="59"/>
      <c r="DT83" s="60"/>
      <c r="DU83" s="60"/>
      <c r="DV83" s="60"/>
      <c r="DW83" s="60"/>
      <c r="DX83" s="60"/>
      <c r="DY83" s="60"/>
      <c r="DZ83" s="60"/>
      <c r="EA83" s="60"/>
      <c r="EB83" s="60"/>
      <c r="EC83" s="60"/>
      <c r="ED83" s="60"/>
      <c r="EE83" s="61"/>
      <c r="EF83" s="50"/>
      <c r="EG83" s="51"/>
      <c r="EH83" s="51"/>
      <c r="EI83" s="51"/>
      <c r="EJ83" s="51"/>
      <c r="EK83" s="51"/>
      <c r="EL83" s="51"/>
      <c r="EM83" s="51"/>
      <c r="EN83" s="51"/>
      <c r="EO83" s="51"/>
      <c r="EP83" s="51"/>
      <c r="EQ83" s="51"/>
      <c r="ER83" s="64"/>
      <c r="ES83" s="50"/>
      <c r="ET83" s="51"/>
      <c r="EU83" s="51"/>
      <c r="EV83" s="51"/>
      <c r="EW83" s="51"/>
      <c r="EX83" s="51"/>
      <c r="EY83" s="51"/>
      <c r="EZ83" s="51"/>
      <c r="FA83" s="51"/>
      <c r="FB83" s="51"/>
      <c r="FC83" s="51"/>
      <c r="FD83" s="51"/>
      <c r="FE83" s="64"/>
      <c r="FF83" s="50"/>
      <c r="FG83" s="51"/>
      <c r="FH83" s="51"/>
      <c r="FI83" s="51"/>
      <c r="FJ83" s="51"/>
      <c r="FK83" s="51"/>
      <c r="FL83" s="51"/>
      <c r="FM83" s="51"/>
      <c r="FN83" s="51"/>
      <c r="FO83" s="51"/>
      <c r="FP83" s="51"/>
      <c r="FQ83" s="51"/>
      <c r="FR83" s="64"/>
      <c r="FS83" s="50" t="s">
        <v>45</v>
      </c>
      <c r="FT83" s="51"/>
      <c r="FU83" s="51"/>
      <c r="FV83" s="51"/>
      <c r="FW83" s="51"/>
      <c r="FX83" s="51"/>
      <c r="FY83" s="51"/>
      <c r="FZ83" s="51"/>
      <c r="GA83" s="51"/>
      <c r="GB83" s="51"/>
      <c r="GC83" s="51"/>
      <c r="GD83" s="51"/>
      <c r="GE83" s="52"/>
    </row>
    <row r="84" spans="1:187" s="12" customFormat="1" ht="12" customHeight="1" thickBot="1">
      <c r="A84" s="179" t="s">
        <v>101</v>
      </c>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50" t="s">
        <v>105</v>
      </c>
      <c r="BY84" s="90"/>
      <c r="BZ84" s="90"/>
      <c r="CA84" s="90"/>
      <c r="CB84" s="90"/>
      <c r="CC84" s="90"/>
      <c r="CD84" s="90"/>
      <c r="CE84" s="91"/>
      <c r="CF84" s="89" t="s">
        <v>103</v>
      </c>
      <c r="CG84" s="90"/>
      <c r="CH84" s="90"/>
      <c r="CI84" s="90"/>
      <c r="CJ84" s="90"/>
      <c r="CK84" s="90"/>
      <c r="CL84" s="90"/>
      <c r="CM84" s="90"/>
      <c r="CN84" s="90"/>
      <c r="CO84" s="90"/>
      <c r="CP84" s="90"/>
      <c r="CQ84" s="90"/>
      <c r="CR84" s="91"/>
      <c r="CS84" s="89"/>
      <c r="CT84" s="90"/>
      <c r="CU84" s="90"/>
      <c r="CV84" s="90"/>
      <c r="CW84" s="90"/>
      <c r="CX84" s="90"/>
      <c r="CY84" s="90"/>
      <c r="CZ84" s="90"/>
      <c r="DA84" s="90"/>
      <c r="DB84" s="90"/>
      <c r="DC84" s="90"/>
      <c r="DD84" s="90"/>
      <c r="DE84" s="91"/>
      <c r="DF84" s="89"/>
      <c r="DG84" s="90"/>
      <c r="DH84" s="90"/>
      <c r="DI84" s="90"/>
      <c r="DJ84" s="90"/>
      <c r="DK84" s="90"/>
      <c r="DL84" s="90"/>
      <c r="DM84" s="90"/>
      <c r="DN84" s="90"/>
      <c r="DO84" s="90"/>
      <c r="DP84" s="90"/>
      <c r="DQ84" s="90"/>
      <c r="DR84" s="91"/>
      <c r="DS84" s="89"/>
      <c r="DT84" s="90"/>
      <c r="DU84" s="90"/>
      <c r="DV84" s="90"/>
      <c r="DW84" s="90"/>
      <c r="DX84" s="90"/>
      <c r="DY84" s="90"/>
      <c r="DZ84" s="90"/>
      <c r="EA84" s="90"/>
      <c r="EB84" s="90"/>
      <c r="EC84" s="90"/>
      <c r="ED84" s="90"/>
      <c r="EE84" s="91"/>
      <c r="EF84" s="251"/>
      <c r="EG84" s="252"/>
      <c r="EH84" s="252"/>
      <c r="EI84" s="252"/>
      <c r="EJ84" s="252"/>
      <c r="EK84" s="252"/>
      <c r="EL84" s="252"/>
      <c r="EM84" s="252"/>
      <c r="EN84" s="252"/>
      <c r="EO84" s="252"/>
      <c r="EP84" s="252"/>
      <c r="EQ84" s="252"/>
      <c r="ER84" s="253"/>
      <c r="ES84" s="251"/>
      <c r="ET84" s="252"/>
      <c r="EU84" s="252"/>
      <c r="EV84" s="252"/>
      <c r="EW84" s="252"/>
      <c r="EX84" s="252"/>
      <c r="EY84" s="252"/>
      <c r="EZ84" s="252"/>
      <c r="FA84" s="252"/>
      <c r="FB84" s="252"/>
      <c r="FC84" s="252"/>
      <c r="FD84" s="252"/>
      <c r="FE84" s="253"/>
      <c r="FF84" s="251"/>
      <c r="FG84" s="252"/>
      <c r="FH84" s="252"/>
      <c r="FI84" s="252"/>
      <c r="FJ84" s="252"/>
      <c r="FK84" s="252"/>
      <c r="FL84" s="252"/>
      <c r="FM84" s="252"/>
      <c r="FN84" s="252"/>
      <c r="FO84" s="252"/>
      <c r="FP84" s="252"/>
      <c r="FQ84" s="252"/>
      <c r="FR84" s="253"/>
      <c r="FS84" s="251" t="s">
        <v>45</v>
      </c>
      <c r="FT84" s="252"/>
      <c r="FU84" s="252"/>
      <c r="FV84" s="252"/>
      <c r="FW84" s="252"/>
      <c r="FX84" s="252"/>
      <c r="FY84" s="252"/>
      <c r="FZ84" s="252"/>
      <c r="GA84" s="252"/>
      <c r="GB84" s="252"/>
      <c r="GC84" s="252"/>
      <c r="GD84" s="252"/>
      <c r="GE84" s="254"/>
    </row>
    <row r="85" spans="1:187" ht="21" customHeight="1">
      <c r="A85" s="65" t="s">
        <v>104</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55" t="s">
        <v>280</v>
      </c>
      <c r="BY85" s="56"/>
      <c r="BZ85" s="56"/>
      <c r="CA85" s="56"/>
      <c r="CB85" s="56"/>
      <c r="CC85" s="56"/>
      <c r="CD85" s="56"/>
      <c r="CE85" s="57"/>
      <c r="CF85" s="58" t="s">
        <v>106</v>
      </c>
      <c r="CG85" s="56"/>
      <c r="CH85" s="56"/>
      <c r="CI85" s="56"/>
      <c r="CJ85" s="56"/>
      <c r="CK85" s="56"/>
      <c r="CL85" s="56"/>
      <c r="CM85" s="56"/>
      <c r="CN85" s="56"/>
      <c r="CO85" s="56"/>
      <c r="CP85" s="56"/>
      <c r="CQ85" s="56"/>
      <c r="CR85" s="57"/>
      <c r="CS85" s="58"/>
      <c r="CT85" s="56"/>
      <c r="CU85" s="56"/>
      <c r="CV85" s="56"/>
      <c r="CW85" s="56"/>
      <c r="CX85" s="56"/>
      <c r="CY85" s="56"/>
      <c r="CZ85" s="56"/>
      <c r="DA85" s="56"/>
      <c r="DB85" s="56"/>
      <c r="DC85" s="56"/>
      <c r="DD85" s="56"/>
      <c r="DE85" s="57"/>
      <c r="DF85" s="58"/>
      <c r="DG85" s="56"/>
      <c r="DH85" s="56"/>
      <c r="DI85" s="56"/>
      <c r="DJ85" s="56"/>
      <c r="DK85" s="56"/>
      <c r="DL85" s="56"/>
      <c r="DM85" s="56"/>
      <c r="DN85" s="56"/>
      <c r="DO85" s="56"/>
      <c r="DP85" s="56"/>
      <c r="DQ85" s="56"/>
      <c r="DR85" s="57"/>
      <c r="DS85" s="58"/>
      <c r="DT85" s="56"/>
      <c r="DU85" s="56"/>
      <c r="DV85" s="56"/>
      <c r="DW85" s="56"/>
      <c r="DX85" s="56"/>
      <c r="DY85" s="56"/>
      <c r="DZ85" s="56"/>
      <c r="EA85" s="56"/>
      <c r="EB85" s="56"/>
      <c r="EC85" s="56"/>
      <c r="ED85" s="56"/>
      <c r="EE85" s="57"/>
      <c r="EF85" s="212"/>
      <c r="EG85" s="213"/>
      <c r="EH85" s="213"/>
      <c r="EI85" s="213"/>
      <c r="EJ85" s="213"/>
      <c r="EK85" s="213"/>
      <c r="EL85" s="213"/>
      <c r="EM85" s="213"/>
      <c r="EN85" s="213"/>
      <c r="EO85" s="213"/>
      <c r="EP85" s="213"/>
      <c r="EQ85" s="213"/>
      <c r="ER85" s="214"/>
      <c r="ES85" s="212"/>
      <c r="ET85" s="213"/>
      <c r="EU85" s="213"/>
      <c r="EV85" s="213"/>
      <c r="EW85" s="213"/>
      <c r="EX85" s="213"/>
      <c r="EY85" s="213"/>
      <c r="EZ85" s="213"/>
      <c r="FA85" s="213"/>
      <c r="FB85" s="213"/>
      <c r="FC85" s="213"/>
      <c r="FD85" s="213"/>
      <c r="FE85" s="214"/>
      <c r="FF85" s="212"/>
      <c r="FG85" s="213"/>
      <c r="FH85" s="213"/>
      <c r="FI85" s="213"/>
      <c r="FJ85" s="213"/>
      <c r="FK85" s="213"/>
      <c r="FL85" s="213"/>
      <c r="FM85" s="213"/>
      <c r="FN85" s="213"/>
      <c r="FO85" s="213"/>
      <c r="FP85" s="213"/>
      <c r="FQ85" s="213"/>
      <c r="FR85" s="214"/>
      <c r="FS85" s="212" t="s">
        <v>45</v>
      </c>
      <c r="FT85" s="213"/>
      <c r="FU85" s="213"/>
      <c r="FV85" s="213"/>
      <c r="FW85" s="213"/>
      <c r="FX85" s="213"/>
      <c r="FY85" s="213"/>
      <c r="FZ85" s="213"/>
      <c r="GA85" s="213"/>
      <c r="GB85" s="213"/>
      <c r="GC85" s="213"/>
      <c r="GD85" s="213"/>
      <c r="GE85" s="216"/>
    </row>
    <row r="86" spans="1:187" ht="21.75" customHeight="1">
      <c r="A86" s="86" t="s">
        <v>107</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63" t="s">
        <v>281</v>
      </c>
      <c r="BY86" s="60"/>
      <c r="BZ86" s="60"/>
      <c r="CA86" s="60"/>
      <c r="CB86" s="60"/>
      <c r="CC86" s="60"/>
      <c r="CD86" s="60"/>
      <c r="CE86" s="61"/>
      <c r="CF86" s="59" t="s">
        <v>106</v>
      </c>
      <c r="CG86" s="60"/>
      <c r="CH86" s="60"/>
      <c r="CI86" s="60"/>
      <c r="CJ86" s="60"/>
      <c r="CK86" s="60"/>
      <c r="CL86" s="60"/>
      <c r="CM86" s="60"/>
      <c r="CN86" s="60"/>
      <c r="CO86" s="60"/>
      <c r="CP86" s="60"/>
      <c r="CQ86" s="60"/>
      <c r="CR86" s="61"/>
      <c r="CS86" s="59"/>
      <c r="CT86" s="60"/>
      <c r="CU86" s="60"/>
      <c r="CV86" s="60"/>
      <c r="CW86" s="60"/>
      <c r="CX86" s="60"/>
      <c r="CY86" s="60"/>
      <c r="CZ86" s="60"/>
      <c r="DA86" s="60"/>
      <c r="DB86" s="60"/>
      <c r="DC86" s="60"/>
      <c r="DD86" s="60"/>
      <c r="DE86" s="61"/>
      <c r="DF86" s="59"/>
      <c r="DG86" s="60"/>
      <c r="DH86" s="60"/>
      <c r="DI86" s="60"/>
      <c r="DJ86" s="60"/>
      <c r="DK86" s="60"/>
      <c r="DL86" s="60"/>
      <c r="DM86" s="60"/>
      <c r="DN86" s="60"/>
      <c r="DO86" s="60"/>
      <c r="DP86" s="60"/>
      <c r="DQ86" s="60"/>
      <c r="DR86" s="61"/>
      <c r="DS86" s="59"/>
      <c r="DT86" s="60"/>
      <c r="DU86" s="60"/>
      <c r="DV86" s="60"/>
      <c r="DW86" s="60"/>
      <c r="DX86" s="60"/>
      <c r="DY86" s="60"/>
      <c r="DZ86" s="60"/>
      <c r="EA86" s="60"/>
      <c r="EB86" s="60"/>
      <c r="EC86" s="60"/>
      <c r="ED86" s="60"/>
      <c r="EE86" s="61"/>
      <c r="EF86" s="50"/>
      <c r="EG86" s="51"/>
      <c r="EH86" s="51"/>
      <c r="EI86" s="51"/>
      <c r="EJ86" s="51"/>
      <c r="EK86" s="51"/>
      <c r="EL86" s="51"/>
      <c r="EM86" s="51"/>
      <c r="EN86" s="51"/>
      <c r="EO86" s="51"/>
      <c r="EP86" s="51"/>
      <c r="EQ86" s="51"/>
      <c r="ER86" s="64"/>
      <c r="ES86" s="50"/>
      <c r="ET86" s="51"/>
      <c r="EU86" s="51"/>
      <c r="EV86" s="51"/>
      <c r="EW86" s="51"/>
      <c r="EX86" s="51"/>
      <c r="EY86" s="51"/>
      <c r="EZ86" s="51"/>
      <c r="FA86" s="51"/>
      <c r="FB86" s="51"/>
      <c r="FC86" s="51"/>
      <c r="FD86" s="51"/>
      <c r="FE86" s="64"/>
      <c r="FF86" s="50"/>
      <c r="FG86" s="51"/>
      <c r="FH86" s="51"/>
      <c r="FI86" s="51"/>
      <c r="FJ86" s="51"/>
      <c r="FK86" s="51"/>
      <c r="FL86" s="51"/>
      <c r="FM86" s="51"/>
      <c r="FN86" s="51"/>
      <c r="FO86" s="51"/>
      <c r="FP86" s="51"/>
      <c r="FQ86" s="51"/>
      <c r="FR86" s="64"/>
      <c r="FS86" s="50" t="s">
        <v>45</v>
      </c>
      <c r="FT86" s="51"/>
      <c r="FU86" s="51"/>
      <c r="FV86" s="51"/>
      <c r="FW86" s="51"/>
      <c r="FX86" s="51"/>
      <c r="FY86" s="51"/>
      <c r="FZ86" s="51"/>
      <c r="GA86" s="51"/>
      <c r="GB86" s="51"/>
      <c r="GC86" s="51"/>
      <c r="GD86" s="51"/>
      <c r="GE86" s="52"/>
    </row>
    <row r="87" spans="1:187" ht="11.1" customHeight="1">
      <c r="A87" s="255" t="s">
        <v>108</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82" t="s">
        <v>109</v>
      </c>
      <c r="BY87" s="83"/>
      <c r="BZ87" s="83"/>
      <c r="CA87" s="83"/>
      <c r="CB87" s="83"/>
      <c r="CC87" s="83"/>
      <c r="CD87" s="83"/>
      <c r="CE87" s="84"/>
      <c r="CF87" s="85" t="s">
        <v>110</v>
      </c>
      <c r="CG87" s="83"/>
      <c r="CH87" s="83"/>
      <c r="CI87" s="83"/>
      <c r="CJ87" s="83"/>
      <c r="CK87" s="83"/>
      <c r="CL87" s="83"/>
      <c r="CM87" s="83"/>
      <c r="CN87" s="83"/>
      <c r="CO87" s="83"/>
      <c r="CP87" s="83"/>
      <c r="CQ87" s="83"/>
      <c r="CR87" s="84"/>
      <c r="CS87" s="85"/>
      <c r="CT87" s="83"/>
      <c r="CU87" s="83"/>
      <c r="CV87" s="83"/>
      <c r="CW87" s="83"/>
      <c r="CX87" s="83"/>
      <c r="CY87" s="83"/>
      <c r="CZ87" s="83"/>
      <c r="DA87" s="83"/>
      <c r="DB87" s="83"/>
      <c r="DC87" s="83"/>
      <c r="DD87" s="83"/>
      <c r="DE87" s="84"/>
      <c r="DF87" s="85"/>
      <c r="DG87" s="83"/>
      <c r="DH87" s="83"/>
      <c r="DI87" s="83"/>
      <c r="DJ87" s="83"/>
      <c r="DK87" s="83"/>
      <c r="DL87" s="83"/>
      <c r="DM87" s="83"/>
      <c r="DN87" s="83"/>
      <c r="DO87" s="83"/>
      <c r="DP87" s="83"/>
      <c r="DQ87" s="83"/>
      <c r="DR87" s="84"/>
      <c r="DS87" s="85"/>
      <c r="DT87" s="83"/>
      <c r="DU87" s="83"/>
      <c r="DV87" s="83"/>
      <c r="DW87" s="83"/>
      <c r="DX87" s="83"/>
      <c r="DY87" s="83"/>
      <c r="DZ87" s="83"/>
      <c r="EA87" s="83"/>
      <c r="EB87" s="83"/>
      <c r="EC87" s="83"/>
      <c r="ED87" s="83"/>
      <c r="EE87" s="84"/>
      <c r="EF87" s="233">
        <f>EF91</f>
        <v>10000</v>
      </c>
      <c r="EG87" s="234"/>
      <c r="EH87" s="234"/>
      <c r="EI87" s="234"/>
      <c r="EJ87" s="234"/>
      <c r="EK87" s="234"/>
      <c r="EL87" s="234"/>
      <c r="EM87" s="234"/>
      <c r="EN87" s="234"/>
      <c r="EO87" s="234"/>
      <c r="EP87" s="234"/>
      <c r="EQ87" s="234"/>
      <c r="ER87" s="235"/>
      <c r="ES87" s="233">
        <f aca="true" t="shared" si="10" ref="ES87">ES91</f>
        <v>10400</v>
      </c>
      <c r="ET87" s="234"/>
      <c r="EU87" s="234"/>
      <c r="EV87" s="234"/>
      <c r="EW87" s="234"/>
      <c r="EX87" s="234"/>
      <c r="EY87" s="234"/>
      <c r="EZ87" s="234"/>
      <c r="FA87" s="234"/>
      <c r="FB87" s="234"/>
      <c r="FC87" s="234"/>
      <c r="FD87" s="234"/>
      <c r="FE87" s="235"/>
      <c r="FF87" s="233">
        <f aca="true" t="shared" si="11" ref="FF87">FF91</f>
        <v>10816</v>
      </c>
      <c r="FG87" s="234"/>
      <c r="FH87" s="234"/>
      <c r="FI87" s="234"/>
      <c r="FJ87" s="234"/>
      <c r="FK87" s="234"/>
      <c r="FL87" s="234"/>
      <c r="FM87" s="234"/>
      <c r="FN87" s="234"/>
      <c r="FO87" s="234"/>
      <c r="FP87" s="234"/>
      <c r="FQ87" s="234"/>
      <c r="FR87" s="235"/>
      <c r="FS87" s="217" t="s">
        <v>45</v>
      </c>
      <c r="FT87" s="195"/>
      <c r="FU87" s="195"/>
      <c r="FV87" s="195"/>
      <c r="FW87" s="195"/>
      <c r="FX87" s="195"/>
      <c r="FY87" s="195"/>
      <c r="FZ87" s="195"/>
      <c r="GA87" s="195"/>
      <c r="GB87" s="195"/>
      <c r="GC87" s="195"/>
      <c r="GD87" s="195"/>
      <c r="GE87" s="230"/>
    </row>
    <row r="88" spans="1:187" ht="21.75" customHeight="1">
      <c r="A88" s="53" t="s">
        <v>111</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63" t="s">
        <v>112</v>
      </c>
      <c r="BY88" s="60"/>
      <c r="BZ88" s="60"/>
      <c r="CA88" s="60"/>
      <c r="CB88" s="60"/>
      <c r="CC88" s="60"/>
      <c r="CD88" s="60"/>
      <c r="CE88" s="61"/>
      <c r="CF88" s="59" t="s">
        <v>113</v>
      </c>
      <c r="CG88" s="60"/>
      <c r="CH88" s="60"/>
      <c r="CI88" s="60"/>
      <c r="CJ88" s="60"/>
      <c r="CK88" s="60"/>
      <c r="CL88" s="60"/>
      <c r="CM88" s="60"/>
      <c r="CN88" s="60"/>
      <c r="CO88" s="60"/>
      <c r="CP88" s="60"/>
      <c r="CQ88" s="60"/>
      <c r="CR88" s="61"/>
      <c r="CS88" s="59"/>
      <c r="CT88" s="60"/>
      <c r="CU88" s="60"/>
      <c r="CV88" s="60"/>
      <c r="CW88" s="60"/>
      <c r="CX88" s="60"/>
      <c r="CY88" s="60"/>
      <c r="CZ88" s="60"/>
      <c r="DA88" s="60"/>
      <c r="DB88" s="60"/>
      <c r="DC88" s="60"/>
      <c r="DD88" s="60"/>
      <c r="DE88" s="61"/>
      <c r="DF88" s="59"/>
      <c r="DG88" s="60"/>
      <c r="DH88" s="60"/>
      <c r="DI88" s="60"/>
      <c r="DJ88" s="60"/>
      <c r="DK88" s="60"/>
      <c r="DL88" s="60"/>
      <c r="DM88" s="60"/>
      <c r="DN88" s="60"/>
      <c r="DO88" s="60"/>
      <c r="DP88" s="60"/>
      <c r="DQ88" s="60"/>
      <c r="DR88" s="61"/>
      <c r="DS88" s="59"/>
      <c r="DT88" s="60"/>
      <c r="DU88" s="60"/>
      <c r="DV88" s="60"/>
      <c r="DW88" s="60"/>
      <c r="DX88" s="60"/>
      <c r="DY88" s="60"/>
      <c r="DZ88" s="60"/>
      <c r="EA88" s="60"/>
      <c r="EB88" s="60"/>
      <c r="EC88" s="60"/>
      <c r="ED88" s="60"/>
      <c r="EE88" s="61"/>
      <c r="EF88" s="50"/>
      <c r="EG88" s="51"/>
      <c r="EH88" s="51"/>
      <c r="EI88" s="51"/>
      <c r="EJ88" s="51"/>
      <c r="EK88" s="51"/>
      <c r="EL88" s="51"/>
      <c r="EM88" s="51"/>
      <c r="EN88" s="51"/>
      <c r="EO88" s="51"/>
      <c r="EP88" s="51"/>
      <c r="EQ88" s="51"/>
      <c r="ER88" s="64"/>
      <c r="ES88" s="50"/>
      <c r="ET88" s="51"/>
      <c r="EU88" s="51"/>
      <c r="EV88" s="51"/>
      <c r="EW88" s="51"/>
      <c r="EX88" s="51"/>
      <c r="EY88" s="51"/>
      <c r="EZ88" s="51"/>
      <c r="FA88" s="51"/>
      <c r="FB88" s="51"/>
      <c r="FC88" s="51"/>
      <c r="FD88" s="51"/>
      <c r="FE88" s="64"/>
      <c r="FF88" s="50"/>
      <c r="FG88" s="51"/>
      <c r="FH88" s="51"/>
      <c r="FI88" s="51"/>
      <c r="FJ88" s="51"/>
      <c r="FK88" s="51"/>
      <c r="FL88" s="51"/>
      <c r="FM88" s="51"/>
      <c r="FN88" s="51"/>
      <c r="FO88" s="51"/>
      <c r="FP88" s="51"/>
      <c r="FQ88" s="51"/>
      <c r="FR88" s="64"/>
      <c r="FS88" s="50" t="s">
        <v>45</v>
      </c>
      <c r="FT88" s="51"/>
      <c r="FU88" s="51"/>
      <c r="FV88" s="51"/>
      <c r="FW88" s="51"/>
      <c r="FX88" s="51"/>
      <c r="FY88" s="51"/>
      <c r="FZ88" s="51"/>
      <c r="GA88" s="51"/>
      <c r="GB88" s="51"/>
      <c r="GC88" s="51"/>
      <c r="GD88" s="51"/>
      <c r="GE88" s="52"/>
    </row>
    <row r="89" spans="1:187" ht="33.75" customHeight="1">
      <c r="A89" s="86" t="s">
        <v>114</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63" t="s">
        <v>115</v>
      </c>
      <c r="BY89" s="60"/>
      <c r="BZ89" s="60"/>
      <c r="CA89" s="60"/>
      <c r="CB89" s="60"/>
      <c r="CC89" s="60"/>
      <c r="CD89" s="60"/>
      <c r="CE89" s="61"/>
      <c r="CF89" s="59" t="s">
        <v>116</v>
      </c>
      <c r="CG89" s="60"/>
      <c r="CH89" s="60"/>
      <c r="CI89" s="60"/>
      <c r="CJ89" s="60"/>
      <c r="CK89" s="60"/>
      <c r="CL89" s="60"/>
      <c r="CM89" s="60"/>
      <c r="CN89" s="60"/>
      <c r="CO89" s="60"/>
      <c r="CP89" s="60"/>
      <c r="CQ89" s="60"/>
      <c r="CR89" s="61"/>
      <c r="CS89" s="59"/>
      <c r="CT89" s="60"/>
      <c r="CU89" s="60"/>
      <c r="CV89" s="60"/>
      <c r="CW89" s="60"/>
      <c r="CX89" s="60"/>
      <c r="CY89" s="60"/>
      <c r="CZ89" s="60"/>
      <c r="DA89" s="60"/>
      <c r="DB89" s="60"/>
      <c r="DC89" s="60"/>
      <c r="DD89" s="60"/>
      <c r="DE89" s="61"/>
      <c r="DF89" s="59"/>
      <c r="DG89" s="60"/>
      <c r="DH89" s="60"/>
      <c r="DI89" s="60"/>
      <c r="DJ89" s="60"/>
      <c r="DK89" s="60"/>
      <c r="DL89" s="60"/>
      <c r="DM89" s="60"/>
      <c r="DN89" s="60"/>
      <c r="DO89" s="60"/>
      <c r="DP89" s="60"/>
      <c r="DQ89" s="60"/>
      <c r="DR89" s="61"/>
      <c r="DS89" s="59"/>
      <c r="DT89" s="60"/>
      <c r="DU89" s="60"/>
      <c r="DV89" s="60"/>
      <c r="DW89" s="60"/>
      <c r="DX89" s="60"/>
      <c r="DY89" s="60"/>
      <c r="DZ89" s="60"/>
      <c r="EA89" s="60"/>
      <c r="EB89" s="60"/>
      <c r="EC89" s="60"/>
      <c r="ED89" s="60"/>
      <c r="EE89" s="61"/>
      <c r="EF89" s="50"/>
      <c r="EG89" s="51"/>
      <c r="EH89" s="51"/>
      <c r="EI89" s="51"/>
      <c r="EJ89" s="51"/>
      <c r="EK89" s="51"/>
      <c r="EL89" s="51"/>
      <c r="EM89" s="51"/>
      <c r="EN89" s="51"/>
      <c r="EO89" s="51"/>
      <c r="EP89" s="51"/>
      <c r="EQ89" s="51"/>
      <c r="ER89" s="64"/>
      <c r="ES89" s="50"/>
      <c r="ET89" s="51"/>
      <c r="EU89" s="51"/>
      <c r="EV89" s="51"/>
      <c r="EW89" s="51"/>
      <c r="EX89" s="51"/>
      <c r="EY89" s="51"/>
      <c r="EZ89" s="51"/>
      <c r="FA89" s="51"/>
      <c r="FB89" s="51"/>
      <c r="FC89" s="51"/>
      <c r="FD89" s="51"/>
      <c r="FE89" s="64"/>
      <c r="FF89" s="50"/>
      <c r="FG89" s="51"/>
      <c r="FH89" s="51"/>
      <c r="FI89" s="51"/>
      <c r="FJ89" s="51"/>
      <c r="FK89" s="51"/>
      <c r="FL89" s="51"/>
      <c r="FM89" s="51"/>
      <c r="FN89" s="51"/>
      <c r="FO89" s="51"/>
      <c r="FP89" s="51"/>
      <c r="FQ89" s="51"/>
      <c r="FR89" s="64"/>
      <c r="FS89" s="50" t="s">
        <v>45</v>
      </c>
      <c r="FT89" s="51"/>
      <c r="FU89" s="51"/>
      <c r="FV89" s="51"/>
      <c r="FW89" s="51"/>
      <c r="FX89" s="51"/>
      <c r="FY89" s="51"/>
      <c r="FZ89" s="51"/>
      <c r="GA89" s="51"/>
      <c r="GB89" s="51"/>
      <c r="GC89" s="51"/>
      <c r="GD89" s="51"/>
      <c r="GE89" s="52"/>
    </row>
    <row r="90" spans="1:187" ht="11.1" customHeight="1">
      <c r="A90" s="86"/>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63"/>
      <c r="BY90" s="60"/>
      <c r="BZ90" s="60"/>
      <c r="CA90" s="60"/>
      <c r="CB90" s="60"/>
      <c r="CC90" s="60"/>
      <c r="CD90" s="60"/>
      <c r="CE90" s="61"/>
      <c r="CF90" s="59"/>
      <c r="CG90" s="60"/>
      <c r="CH90" s="60"/>
      <c r="CI90" s="60"/>
      <c r="CJ90" s="60"/>
      <c r="CK90" s="60"/>
      <c r="CL90" s="60"/>
      <c r="CM90" s="60"/>
      <c r="CN90" s="60"/>
      <c r="CO90" s="60"/>
      <c r="CP90" s="60"/>
      <c r="CQ90" s="60"/>
      <c r="CR90" s="61"/>
      <c r="CS90" s="59"/>
      <c r="CT90" s="60"/>
      <c r="CU90" s="60"/>
      <c r="CV90" s="60"/>
      <c r="CW90" s="60"/>
      <c r="CX90" s="60"/>
      <c r="CY90" s="60"/>
      <c r="CZ90" s="60"/>
      <c r="DA90" s="60"/>
      <c r="DB90" s="60"/>
      <c r="DC90" s="60"/>
      <c r="DD90" s="60"/>
      <c r="DE90" s="61"/>
      <c r="DF90" s="59"/>
      <c r="DG90" s="60"/>
      <c r="DH90" s="60"/>
      <c r="DI90" s="60"/>
      <c r="DJ90" s="60"/>
      <c r="DK90" s="60"/>
      <c r="DL90" s="60"/>
      <c r="DM90" s="60"/>
      <c r="DN90" s="60"/>
      <c r="DO90" s="60"/>
      <c r="DP90" s="60"/>
      <c r="DQ90" s="60"/>
      <c r="DR90" s="61"/>
      <c r="DS90" s="59"/>
      <c r="DT90" s="60"/>
      <c r="DU90" s="60"/>
      <c r="DV90" s="60"/>
      <c r="DW90" s="60"/>
      <c r="DX90" s="60"/>
      <c r="DY90" s="60"/>
      <c r="DZ90" s="60"/>
      <c r="EA90" s="60"/>
      <c r="EB90" s="60"/>
      <c r="EC90" s="60"/>
      <c r="ED90" s="60"/>
      <c r="EE90" s="61"/>
      <c r="EF90" s="50"/>
      <c r="EG90" s="51"/>
      <c r="EH90" s="51"/>
      <c r="EI90" s="51"/>
      <c r="EJ90" s="51"/>
      <c r="EK90" s="51"/>
      <c r="EL90" s="51"/>
      <c r="EM90" s="51"/>
      <c r="EN90" s="51"/>
      <c r="EO90" s="51"/>
      <c r="EP90" s="51"/>
      <c r="EQ90" s="51"/>
      <c r="ER90" s="64"/>
      <c r="ES90" s="50"/>
      <c r="ET90" s="51"/>
      <c r="EU90" s="51"/>
      <c r="EV90" s="51"/>
      <c r="EW90" s="51"/>
      <c r="EX90" s="51"/>
      <c r="EY90" s="51"/>
      <c r="EZ90" s="51"/>
      <c r="FA90" s="51"/>
      <c r="FB90" s="51"/>
      <c r="FC90" s="51"/>
      <c r="FD90" s="51"/>
      <c r="FE90" s="64"/>
      <c r="FF90" s="50"/>
      <c r="FG90" s="51"/>
      <c r="FH90" s="51"/>
      <c r="FI90" s="51"/>
      <c r="FJ90" s="51"/>
      <c r="FK90" s="51"/>
      <c r="FL90" s="51"/>
      <c r="FM90" s="51"/>
      <c r="FN90" s="51"/>
      <c r="FO90" s="51"/>
      <c r="FP90" s="51"/>
      <c r="FQ90" s="51"/>
      <c r="FR90" s="64"/>
      <c r="FS90" s="50"/>
      <c r="FT90" s="51"/>
      <c r="FU90" s="51"/>
      <c r="FV90" s="51"/>
      <c r="FW90" s="51"/>
      <c r="FX90" s="51"/>
      <c r="FY90" s="51"/>
      <c r="FZ90" s="51"/>
      <c r="GA90" s="51"/>
      <c r="GB90" s="51"/>
      <c r="GC90" s="51"/>
      <c r="GD90" s="51"/>
      <c r="GE90" s="52"/>
    </row>
    <row r="91" spans="1:187" ht="21.75" customHeight="1">
      <c r="A91" s="80" t="s">
        <v>117</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2" t="s">
        <v>118</v>
      </c>
      <c r="BY91" s="83"/>
      <c r="BZ91" s="83"/>
      <c r="CA91" s="83"/>
      <c r="CB91" s="83"/>
      <c r="CC91" s="83"/>
      <c r="CD91" s="83"/>
      <c r="CE91" s="84"/>
      <c r="CF91" s="59" t="s">
        <v>119</v>
      </c>
      <c r="CG91" s="60"/>
      <c r="CH91" s="60"/>
      <c r="CI91" s="60"/>
      <c r="CJ91" s="60"/>
      <c r="CK91" s="60"/>
      <c r="CL91" s="60"/>
      <c r="CM91" s="60"/>
      <c r="CN91" s="60"/>
      <c r="CO91" s="60"/>
      <c r="CP91" s="60"/>
      <c r="CQ91" s="60"/>
      <c r="CR91" s="61"/>
      <c r="CS91" s="59" t="s">
        <v>443</v>
      </c>
      <c r="CT91" s="60"/>
      <c r="CU91" s="60"/>
      <c r="CV91" s="60"/>
      <c r="CW91" s="60"/>
      <c r="CX91" s="60"/>
      <c r="CY91" s="60"/>
      <c r="CZ91" s="60"/>
      <c r="DA91" s="60"/>
      <c r="DB91" s="60"/>
      <c r="DC91" s="60"/>
      <c r="DD91" s="60"/>
      <c r="DE91" s="61"/>
      <c r="DF91" s="59" t="s">
        <v>444</v>
      </c>
      <c r="DG91" s="60"/>
      <c r="DH91" s="60"/>
      <c r="DI91" s="60"/>
      <c r="DJ91" s="60"/>
      <c r="DK91" s="60"/>
      <c r="DL91" s="60"/>
      <c r="DM91" s="60"/>
      <c r="DN91" s="60"/>
      <c r="DO91" s="60"/>
      <c r="DP91" s="60"/>
      <c r="DQ91" s="60"/>
      <c r="DR91" s="61"/>
      <c r="DS91" s="77" t="s">
        <v>445</v>
      </c>
      <c r="DT91" s="78"/>
      <c r="DU91" s="78"/>
      <c r="DV91" s="78"/>
      <c r="DW91" s="78"/>
      <c r="DX91" s="78"/>
      <c r="DY91" s="78"/>
      <c r="DZ91" s="78"/>
      <c r="EA91" s="78"/>
      <c r="EB91" s="78"/>
      <c r="EC91" s="78"/>
      <c r="ED91" s="78"/>
      <c r="EE91" s="79"/>
      <c r="EF91" s="44">
        <v>10000</v>
      </c>
      <c r="EG91" s="45"/>
      <c r="EH91" s="45"/>
      <c r="EI91" s="45"/>
      <c r="EJ91" s="45"/>
      <c r="EK91" s="45"/>
      <c r="EL91" s="45"/>
      <c r="EM91" s="45"/>
      <c r="EN91" s="45"/>
      <c r="EO91" s="45"/>
      <c r="EP91" s="45"/>
      <c r="EQ91" s="45"/>
      <c r="ER91" s="46"/>
      <c r="ES91" s="160">
        <f>EF91*1.04</f>
        <v>10400</v>
      </c>
      <c r="ET91" s="51"/>
      <c r="EU91" s="51"/>
      <c r="EV91" s="51"/>
      <c r="EW91" s="51"/>
      <c r="EX91" s="51"/>
      <c r="EY91" s="51"/>
      <c r="EZ91" s="51"/>
      <c r="FA91" s="51"/>
      <c r="FB91" s="51"/>
      <c r="FC91" s="51"/>
      <c r="FD91" s="51"/>
      <c r="FE91" s="64"/>
      <c r="FF91" s="160">
        <f>ES91*1.04</f>
        <v>10816</v>
      </c>
      <c r="FG91" s="51"/>
      <c r="FH91" s="51"/>
      <c r="FI91" s="51"/>
      <c r="FJ91" s="51"/>
      <c r="FK91" s="51"/>
      <c r="FL91" s="51"/>
      <c r="FM91" s="51"/>
      <c r="FN91" s="51"/>
      <c r="FO91" s="51"/>
      <c r="FP91" s="51"/>
      <c r="FQ91" s="51"/>
      <c r="FR91" s="64"/>
      <c r="FS91" s="217" t="s">
        <v>45</v>
      </c>
      <c r="FT91" s="195"/>
      <c r="FU91" s="195"/>
      <c r="FV91" s="195"/>
      <c r="FW91" s="195"/>
      <c r="FX91" s="195"/>
      <c r="FY91" s="195"/>
      <c r="FZ91" s="195"/>
      <c r="GA91" s="195"/>
      <c r="GB91" s="195"/>
      <c r="GC91" s="195"/>
      <c r="GD91" s="195"/>
      <c r="GE91" s="230"/>
    </row>
    <row r="92" spans="1:187" ht="33.75" customHeight="1">
      <c r="A92" s="53" t="s">
        <v>120</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63" t="s">
        <v>121</v>
      </c>
      <c r="BY92" s="60"/>
      <c r="BZ92" s="60"/>
      <c r="CA92" s="60"/>
      <c r="CB92" s="60"/>
      <c r="CC92" s="60"/>
      <c r="CD92" s="60"/>
      <c r="CE92" s="61"/>
      <c r="CF92" s="59" t="s">
        <v>122</v>
      </c>
      <c r="CG92" s="60"/>
      <c r="CH92" s="60"/>
      <c r="CI92" s="60"/>
      <c r="CJ92" s="60"/>
      <c r="CK92" s="60"/>
      <c r="CL92" s="60"/>
      <c r="CM92" s="60"/>
      <c r="CN92" s="60"/>
      <c r="CO92" s="60"/>
      <c r="CP92" s="60"/>
      <c r="CQ92" s="60"/>
      <c r="CR92" s="61"/>
      <c r="CS92" s="59"/>
      <c r="CT92" s="60"/>
      <c r="CU92" s="60"/>
      <c r="CV92" s="60"/>
      <c r="CW92" s="60"/>
      <c r="CX92" s="60"/>
      <c r="CY92" s="60"/>
      <c r="CZ92" s="60"/>
      <c r="DA92" s="60"/>
      <c r="DB92" s="60"/>
      <c r="DC92" s="60"/>
      <c r="DD92" s="60"/>
      <c r="DE92" s="61"/>
      <c r="DF92" s="59"/>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0"/>
      <c r="EG92" s="51"/>
      <c r="EH92" s="51"/>
      <c r="EI92" s="51"/>
      <c r="EJ92" s="51"/>
      <c r="EK92" s="51"/>
      <c r="EL92" s="51"/>
      <c r="EM92" s="51"/>
      <c r="EN92" s="51"/>
      <c r="EO92" s="51"/>
      <c r="EP92" s="51"/>
      <c r="EQ92" s="51"/>
      <c r="ER92" s="64"/>
      <c r="ES92" s="50"/>
      <c r="ET92" s="51"/>
      <c r="EU92" s="51"/>
      <c r="EV92" s="51"/>
      <c r="EW92" s="51"/>
      <c r="EX92" s="51"/>
      <c r="EY92" s="51"/>
      <c r="EZ92" s="51"/>
      <c r="FA92" s="51"/>
      <c r="FB92" s="51"/>
      <c r="FC92" s="51"/>
      <c r="FD92" s="51"/>
      <c r="FE92" s="64"/>
      <c r="FF92" s="50"/>
      <c r="FG92" s="51"/>
      <c r="FH92" s="51"/>
      <c r="FI92" s="51"/>
      <c r="FJ92" s="51"/>
      <c r="FK92" s="51"/>
      <c r="FL92" s="51"/>
      <c r="FM92" s="51"/>
      <c r="FN92" s="51"/>
      <c r="FO92" s="51"/>
      <c r="FP92" s="51"/>
      <c r="FQ92" s="51"/>
      <c r="FR92" s="64"/>
      <c r="FS92" s="50" t="s">
        <v>45</v>
      </c>
      <c r="FT92" s="51"/>
      <c r="FU92" s="51"/>
      <c r="FV92" s="51"/>
      <c r="FW92" s="51"/>
      <c r="FX92" s="51"/>
      <c r="FY92" s="51"/>
      <c r="FZ92" s="51"/>
      <c r="GA92" s="51"/>
      <c r="GB92" s="51"/>
      <c r="GC92" s="51"/>
      <c r="GD92" s="51"/>
      <c r="GE92" s="52"/>
    </row>
    <row r="93" spans="1:187" ht="11.1" customHeight="1">
      <c r="A93" s="53" t="s">
        <v>282</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63" t="s">
        <v>123</v>
      </c>
      <c r="BY93" s="60"/>
      <c r="BZ93" s="60"/>
      <c r="CA93" s="60"/>
      <c r="CB93" s="60"/>
      <c r="CC93" s="60"/>
      <c r="CD93" s="60"/>
      <c r="CE93" s="61"/>
      <c r="CF93" s="59" t="s">
        <v>124</v>
      </c>
      <c r="CG93" s="60"/>
      <c r="CH93" s="60"/>
      <c r="CI93" s="60"/>
      <c r="CJ93" s="60"/>
      <c r="CK93" s="60"/>
      <c r="CL93" s="60"/>
      <c r="CM93" s="60"/>
      <c r="CN93" s="60"/>
      <c r="CO93" s="60"/>
      <c r="CP93" s="60"/>
      <c r="CQ93" s="60"/>
      <c r="CR93" s="61"/>
      <c r="CS93" s="59"/>
      <c r="CT93" s="60"/>
      <c r="CU93" s="60"/>
      <c r="CV93" s="60"/>
      <c r="CW93" s="60"/>
      <c r="CX93" s="60"/>
      <c r="CY93" s="60"/>
      <c r="CZ93" s="60"/>
      <c r="DA93" s="60"/>
      <c r="DB93" s="60"/>
      <c r="DC93" s="60"/>
      <c r="DD93" s="60"/>
      <c r="DE93" s="61"/>
      <c r="DF93" s="59"/>
      <c r="DG93" s="60"/>
      <c r="DH93" s="60"/>
      <c r="DI93" s="60"/>
      <c r="DJ93" s="60"/>
      <c r="DK93" s="60"/>
      <c r="DL93" s="60"/>
      <c r="DM93" s="60"/>
      <c r="DN93" s="60"/>
      <c r="DO93" s="60"/>
      <c r="DP93" s="60"/>
      <c r="DQ93" s="60"/>
      <c r="DR93" s="61"/>
      <c r="DS93" s="59"/>
      <c r="DT93" s="60"/>
      <c r="DU93" s="60"/>
      <c r="DV93" s="60"/>
      <c r="DW93" s="60"/>
      <c r="DX93" s="60"/>
      <c r="DY93" s="60"/>
      <c r="DZ93" s="60"/>
      <c r="EA93" s="60"/>
      <c r="EB93" s="60"/>
      <c r="EC93" s="60"/>
      <c r="ED93" s="60"/>
      <c r="EE93" s="61"/>
      <c r="EF93" s="50"/>
      <c r="EG93" s="51"/>
      <c r="EH93" s="51"/>
      <c r="EI93" s="51"/>
      <c r="EJ93" s="51"/>
      <c r="EK93" s="51"/>
      <c r="EL93" s="51"/>
      <c r="EM93" s="51"/>
      <c r="EN93" s="51"/>
      <c r="EO93" s="51"/>
      <c r="EP93" s="51"/>
      <c r="EQ93" s="51"/>
      <c r="ER93" s="64"/>
      <c r="ES93" s="50"/>
      <c r="ET93" s="51"/>
      <c r="EU93" s="51"/>
      <c r="EV93" s="51"/>
      <c r="EW93" s="51"/>
      <c r="EX93" s="51"/>
      <c r="EY93" s="51"/>
      <c r="EZ93" s="51"/>
      <c r="FA93" s="51"/>
      <c r="FB93" s="51"/>
      <c r="FC93" s="51"/>
      <c r="FD93" s="51"/>
      <c r="FE93" s="64"/>
      <c r="FF93" s="50"/>
      <c r="FG93" s="51"/>
      <c r="FH93" s="51"/>
      <c r="FI93" s="51"/>
      <c r="FJ93" s="51"/>
      <c r="FK93" s="51"/>
      <c r="FL93" s="51"/>
      <c r="FM93" s="51"/>
      <c r="FN93" s="51"/>
      <c r="FO93" s="51"/>
      <c r="FP93" s="51"/>
      <c r="FQ93" s="51"/>
      <c r="FR93" s="64"/>
      <c r="FS93" s="50" t="s">
        <v>45</v>
      </c>
      <c r="FT93" s="51"/>
      <c r="FU93" s="51"/>
      <c r="FV93" s="51"/>
      <c r="FW93" s="51"/>
      <c r="FX93" s="51"/>
      <c r="FY93" s="51"/>
      <c r="FZ93" s="51"/>
      <c r="GA93" s="51"/>
      <c r="GB93" s="51"/>
      <c r="GC93" s="51"/>
      <c r="GD93" s="51"/>
      <c r="GE93" s="52"/>
    </row>
    <row r="94" spans="1:187" ht="11.1" customHeight="1">
      <c r="A94" s="255" t="s">
        <v>125</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82" t="s">
        <v>126</v>
      </c>
      <c r="BY94" s="83"/>
      <c r="BZ94" s="83"/>
      <c r="CA94" s="83"/>
      <c r="CB94" s="83"/>
      <c r="CC94" s="83"/>
      <c r="CD94" s="83"/>
      <c r="CE94" s="84"/>
      <c r="CF94" s="85" t="s">
        <v>127</v>
      </c>
      <c r="CG94" s="83"/>
      <c r="CH94" s="83"/>
      <c r="CI94" s="83"/>
      <c r="CJ94" s="83"/>
      <c r="CK94" s="83"/>
      <c r="CL94" s="83"/>
      <c r="CM94" s="83"/>
      <c r="CN94" s="83"/>
      <c r="CO94" s="83"/>
      <c r="CP94" s="83"/>
      <c r="CQ94" s="83"/>
      <c r="CR94" s="84"/>
      <c r="CS94" s="85"/>
      <c r="CT94" s="83"/>
      <c r="CU94" s="83"/>
      <c r="CV94" s="83"/>
      <c r="CW94" s="83"/>
      <c r="CX94" s="83"/>
      <c r="CY94" s="83"/>
      <c r="CZ94" s="83"/>
      <c r="DA94" s="83"/>
      <c r="DB94" s="83"/>
      <c r="DC94" s="83"/>
      <c r="DD94" s="83"/>
      <c r="DE94" s="84"/>
      <c r="DF94" s="85"/>
      <c r="DG94" s="83"/>
      <c r="DH94" s="83"/>
      <c r="DI94" s="83"/>
      <c r="DJ94" s="83"/>
      <c r="DK94" s="83"/>
      <c r="DL94" s="83"/>
      <c r="DM94" s="83"/>
      <c r="DN94" s="83"/>
      <c r="DO94" s="83"/>
      <c r="DP94" s="83"/>
      <c r="DQ94" s="83"/>
      <c r="DR94" s="84"/>
      <c r="DS94" s="85"/>
      <c r="DT94" s="83"/>
      <c r="DU94" s="83"/>
      <c r="DV94" s="83"/>
      <c r="DW94" s="83"/>
      <c r="DX94" s="83"/>
      <c r="DY94" s="83"/>
      <c r="DZ94" s="83"/>
      <c r="EA94" s="83"/>
      <c r="EB94" s="83"/>
      <c r="EC94" s="83"/>
      <c r="ED94" s="83"/>
      <c r="EE94" s="84"/>
      <c r="EF94" s="233">
        <f>SUM(EF95:ER97)</f>
        <v>15400</v>
      </c>
      <c r="EG94" s="234"/>
      <c r="EH94" s="234"/>
      <c r="EI94" s="234"/>
      <c r="EJ94" s="234"/>
      <c r="EK94" s="234"/>
      <c r="EL94" s="234"/>
      <c r="EM94" s="234"/>
      <c r="EN94" s="234"/>
      <c r="EO94" s="234"/>
      <c r="EP94" s="234"/>
      <c r="EQ94" s="234"/>
      <c r="ER94" s="235"/>
      <c r="ES94" s="233">
        <f>SUM(ES95:FE97)</f>
        <v>15400</v>
      </c>
      <c r="ET94" s="234"/>
      <c r="EU94" s="234"/>
      <c r="EV94" s="234"/>
      <c r="EW94" s="234"/>
      <c r="EX94" s="234"/>
      <c r="EY94" s="234"/>
      <c r="EZ94" s="234"/>
      <c r="FA94" s="234"/>
      <c r="FB94" s="234"/>
      <c r="FC94" s="234"/>
      <c r="FD94" s="234"/>
      <c r="FE94" s="235"/>
      <c r="FF94" s="233">
        <f>SUM(FF95:FR97)</f>
        <v>15400</v>
      </c>
      <c r="FG94" s="234"/>
      <c r="FH94" s="234"/>
      <c r="FI94" s="234"/>
      <c r="FJ94" s="234"/>
      <c r="FK94" s="234"/>
      <c r="FL94" s="234"/>
      <c r="FM94" s="234"/>
      <c r="FN94" s="234"/>
      <c r="FO94" s="234"/>
      <c r="FP94" s="234"/>
      <c r="FQ94" s="234"/>
      <c r="FR94" s="235"/>
      <c r="FS94" s="217" t="s">
        <v>45</v>
      </c>
      <c r="FT94" s="195"/>
      <c r="FU94" s="195"/>
      <c r="FV94" s="195"/>
      <c r="FW94" s="195"/>
      <c r="FX94" s="195"/>
      <c r="FY94" s="195"/>
      <c r="FZ94" s="195"/>
      <c r="GA94" s="195"/>
      <c r="GB94" s="195"/>
      <c r="GC94" s="195"/>
      <c r="GD94" s="195"/>
      <c r="GE94" s="230"/>
    </row>
    <row r="95" spans="1:187" ht="21.75" customHeight="1">
      <c r="A95" s="53" t="s">
        <v>128</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63" t="s">
        <v>129</v>
      </c>
      <c r="BY95" s="60"/>
      <c r="BZ95" s="60"/>
      <c r="CA95" s="60"/>
      <c r="CB95" s="60"/>
      <c r="CC95" s="60"/>
      <c r="CD95" s="60"/>
      <c r="CE95" s="61"/>
      <c r="CF95" s="59" t="s">
        <v>130</v>
      </c>
      <c r="CG95" s="60"/>
      <c r="CH95" s="60"/>
      <c r="CI95" s="60"/>
      <c r="CJ95" s="60"/>
      <c r="CK95" s="60"/>
      <c r="CL95" s="60"/>
      <c r="CM95" s="60"/>
      <c r="CN95" s="60"/>
      <c r="CO95" s="60"/>
      <c r="CP95" s="60"/>
      <c r="CQ95" s="60"/>
      <c r="CR95" s="61"/>
      <c r="CS95" s="59" t="s">
        <v>446</v>
      </c>
      <c r="CT95" s="60"/>
      <c r="CU95" s="60"/>
      <c r="CV95" s="60"/>
      <c r="CW95" s="60"/>
      <c r="CX95" s="60"/>
      <c r="CY95" s="60"/>
      <c r="CZ95" s="60"/>
      <c r="DA95" s="60"/>
      <c r="DB95" s="60"/>
      <c r="DC95" s="60"/>
      <c r="DD95" s="60"/>
      <c r="DE95" s="61"/>
      <c r="DF95" s="59" t="s">
        <v>424</v>
      </c>
      <c r="DG95" s="60"/>
      <c r="DH95" s="60"/>
      <c r="DI95" s="60"/>
      <c r="DJ95" s="60"/>
      <c r="DK95" s="60"/>
      <c r="DL95" s="60"/>
      <c r="DM95" s="60"/>
      <c r="DN95" s="60"/>
      <c r="DO95" s="60"/>
      <c r="DP95" s="60"/>
      <c r="DQ95" s="60"/>
      <c r="DR95" s="61"/>
      <c r="DS95" s="77" t="s">
        <v>447</v>
      </c>
      <c r="DT95" s="78"/>
      <c r="DU95" s="78"/>
      <c r="DV95" s="78"/>
      <c r="DW95" s="78"/>
      <c r="DX95" s="78"/>
      <c r="DY95" s="78"/>
      <c r="DZ95" s="78"/>
      <c r="EA95" s="78"/>
      <c r="EB95" s="78"/>
      <c r="EC95" s="78"/>
      <c r="ED95" s="78"/>
      <c r="EE95" s="79"/>
      <c r="EF95" s="44">
        <v>11500</v>
      </c>
      <c r="EG95" s="45"/>
      <c r="EH95" s="45"/>
      <c r="EI95" s="45"/>
      <c r="EJ95" s="45"/>
      <c r="EK95" s="45"/>
      <c r="EL95" s="45"/>
      <c r="EM95" s="45"/>
      <c r="EN95" s="45"/>
      <c r="EO95" s="45"/>
      <c r="EP95" s="45"/>
      <c r="EQ95" s="45"/>
      <c r="ER95" s="46"/>
      <c r="ES95" s="44">
        <v>11500</v>
      </c>
      <c r="ET95" s="45"/>
      <c r="EU95" s="45"/>
      <c r="EV95" s="45"/>
      <c r="EW95" s="45"/>
      <c r="EX95" s="45"/>
      <c r="EY95" s="45"/>
      <c r="EZ95" s="45"/>
      <c r="FA95" s="45"/>
      <c r="FB95" s="45"/>
      <c r="FC95" s="45"/>
      <c r="FD95" s="45"/>
      <c r="FE95" s="46"/>
      <c r="FF95" s="44">
        <v>11500</v>
      </c>
      <c r="FG95" s="45"/>
      <c r="FH95" s="45"/>
      <c r="FI95" s="45"/>
      <c r="FJ95" s="45"/>
      <c r="FK95" s="45"/>
      <c r="FL95" s="45"/>
      <c r="FM95" s="45"/>
      <c r="FN95" s="45"/>
      <c r="FO95" s="45"/>
      <c r="FP95" s="45"/>
      <c r="FQ95" s="45"/>
      <c r="FR95" s="46"/>
      <c r="FS95" s="50" t="s">
        <v>45</v>
      </c>
      <c r="FT95" s="51"/>
      <c r="FU95" s="51"/>
      <c r="FV95" s="51"/>
      <c r="FW95" s="51"/>
      <c r="FX95" s="51"/>
      <c r="FY95" s="51"/>
      <c r="FZ95" s="51"/>
      <c r="GA95" s="51"/>
      <c r="GB95" s="51"/>
      <c r="GC95" s="51"/>
      <c r="GD95" s="51"/>
      <c r="GE95" s="52"/>
    </row>
    <row r="96" spans="1:187" ht="21.75" customHeight="1">
      <c r="A96" s="53" t="s">
        <v>131</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63" t="s">
        <v>132</v>
      </c>
      <c r="BY96" s="60"/>
      <c r="BZ96" s="60"/>
      <c r="CA96" s="60"/>
      <c r="CB96" s="60"/>
      <c r="CC96" s="60"/>
      <c r="CD96" s="60"/>
      <c r="CE96" s="61"/>
      <c r="CF96" s="59" t="s">
        <v>133</v>
      </c>
      <c r="CG96" s="60"/>
      <c r="CH96" s="60"/>
      <c r="CI96" s="60"/>
      <c r="CJ96" s="60"/>
      <c r="CK96" s="60"/>
      <c r="CL96" s="60"/>
      <c r="CM96" s="60"/>
      <c r="CN96" s="60"/>
      <c r="CO96" s="60"/>
      <c r="CP96" s="60"/>
      <c r="CQ96" s="60"/>
      <c r="CR96" s="61"/>
      <c r="CS96" s="59" t="s">
        <v>446</v>
      </c>
      <c r="CT96" s="60"/>
      <c r="CU96" s="60"/>
      <c r="CV96" s="60"/>
      <c r="CW96" s="60"/>
      <c r="CX96" s="60"/>
      <c r="CY96" s="60"/>
      <c r="CZ96" s="60"/>
      <c r="DA96" s="60"/>
      <c r="DB96" s="60"/>
      <c r="DC96" s="60"/>
      <c r="DD96" s="60"/>
      <c r="DE96" s="61"/>
      <c r="DF96" s="59" t="s">
        <v>424</v>
      </c>
      <c r="DG96" s="60"/>
      <c r="DH96" s="60"/>
      <c r="DI96" s="60"/>
      <c r="DJ96" s="60"/>
      <c r="DK96" s="60"/>
      <c r="DL96" s="60"/>
      <c r="DM96" s="60"/>
      <c r="DN96" s="60"/>
      <c r="DO96" s="60"/>
      <c r="DP96" s="60"/>
      <c r="DQ96" s="60"/>
      <c r="DR96" s="61"/>
      <c r="DS96" s="77" t="s">
        <v>447</v>
      </c>
      <c r="DT96" s="78"/>
      <c r="DU96" s="78"/>
      <c r="DV96" s="78"/>
      <c r="DW96" s="78"/>
      <c r="DX96" s="78"/>
      <c r="DY96" s="78"/>
      <c r="DZ96" s="78"/>
      <c r="EA96" s="78"/>
      <c r="EB96" s="78"/>
      <c r="EC96" s="78"/>
      <c r="ED96" s="78"/>
      <c r="EE96" s="79"/>
      <c r="EF96" s="44">
        <v>3500</v>
      </c>
      <c r="EG96" s="45"/>
      <c r="EH96" s="45"/>
      <c r="EI96" s="45"/>
      <c r="EJ96" s="45"/>
      <c r="EK96" s="45"/>
      <c r="EL96" s="45"/>
      <c r="EM96" s="45"/>
      <c r="EN96" s="45"/>
      <c r="EO96" s="45"/>
      <c r="EP96" s="45"/>
      <c r="EQ96" s="45"/>
      <c r="ER96" s="46"/>
      <c r="ES96" s="44">
        <v>3500</v>
      </c>
      <c r="ET96" s="45"/>
      <c r="EU96" s="45"/>
      <c r="EV96" s="45"/>
      <c r="EW96" s="45"/>
      <c r="EX96" s="45"/>
      <c r="EY96" s="45"/>
      <c r="EZ96" s="45"/>
      <c r="FA96" s="45"/>
      <c r="FB96" s="45"/>
      <c r="FC96" s="45"/>
      <c r="FD96" s="45"/>
      <c r="FE96" s="46"/>
      <c r="FF96" s="44">
        <v>3500</v>
      </c>
      <c r="FG96" s="45"/>
      <c r="FH96" s="45"/>
      <c r="FI96" s="45"/>
      <c r="FJ96" s="45"/>
      <c r="FK96" s="45"/>
      <c r="FL96" s="45"/>
      <c r="FM96" s="45"/>
      <c r="FN96" s="45"/>
      <c r="FO96" s="45"/>
      <c r="FP96" s="45"/>
      <c r="FQ96" s="45"/>
      <c r="FR96" s="46"/>
      <c r="FS96" s="50" t="s">
        <v>45</v>
      </c>
      <c r="FT96" s="51"/>
      <c r="FU96" s="51"/>
      <c r="FV96" s="51"/>
      <c r="FW96" s="51"/>
      <c r="FX96" s="51"/>
      <c r="FY96" s="51"/>
      <c r="FZ96" s="51"/>
      <c r="GA96" s="51"/>
      <c r="GB96" s="51"/>
      <c r="GC96" s="51"/>
      <c r="GD96" s="51"/>
      <c r="GE96" s="52"/>
    </row>
    <row r="97" spans="1:187" ht="11.1" customHeight="1">
      <c r="A97" s="53" t="s">
        <v>134</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63" t="s">
        <v>135</v>
      </c>
      <c r="BY97" s="60"/>
      <c r="BZ97" s="60"/>
      <c r="CA97" s="60"/>
      <c r="CB97" s="60"/>
      <c r="CC97" s="60"/>
      <c r="CD97" s="60"/>
      <c r="CE97" s="61"/>
      <c r="CF97" s="59" t="s">
        <v>136</v>
      </c>
      <c r="CG97" s="60"/>
      <c r="CH97" s="60"/>
      <c r="CI97" s="60"/>
      <c r="CJ97" s="60"/>
      <c r="CK97" s="60"/>
      <c r="CL97" s="60"/>
      <c r="CM97" s="60"/>
      <c r="CN97" s="60"/>
      <c r="CO97" s="60"/>
      <c r="CP97" s="60"/>
      <c r="CQ97" s="60"/>
      <c r="CR97" s="61"/>
      <c r="CS97" s="59" t="s">
        <v>448</v>
      </c>
      <c r="CT97" s="60"/>
      <c r="CU97" s="60"/>
      <c r="CV97" s="60"/>
      <c r="CW97" s="60"/>
      <c r="CX97" s="60"/>
      <c r="CY97" s="60"/>
      <c r="CZ97" s="60"/>
      <c r="DA97" s="60"/>
      <c r="DB97" s="60"/>
      <c r="DC97" s="60"/>
      <c r="DD97" s="60"/>
      <c r="DE97" s="61"/>
      <c r="DF97" s="59" t="s">
        <v>424</v>
      </c>
      <c r="DG97" s="60"/>
      <c r="DH97" s="60"/>
      <c r="DI97" s="60"/>
      <c r="DJ97" s="60"/>
      <c r="DK97" s="60"/>
      <c r="DL97" s="60"/>
      <c r="DM97" s="60"/>
      <c r="DN97" s="60"/>
      <c r="DO97" s="60"/>
      <c r="DP97" s="60"/>
      <c r="DQ97" s="60"/>
      <c r="DR97" s="61"/>
      <c r="DS97" s="77" t="s">
        <v>449</v>
      </c>
      <c r="DT97" s="78"/>
      <c r="DU97" s="78"/>
      <c r="DV97" s="78"/>
      <c r="DW97" s="78"/>
      <c r="DX97" s="78"/>
      <c r="DY97" s="78"/>
      <c r="DZ97" s="78"/>
      <c r="EA97" s="78"/>
      <c r="EB97" s="78"/>
      <c r="EC97" s="78"/>
      <c r="ED97" s="78"/>
      <c r="EE97" s="79"/>
      <c r="EF97" s="44">
        <v>400</v>
      </c>
      <c r="EG97" s="45"/>
      <c r="EH97" s="45"/>
      <c r="EI97" s="45"/>
      <c r="EJ97" s="45"/>
      <c r="EK97" s="45"/>
      <c r="EL97" s="45"/>
      <c r="EM97" s="45"/>
      <c r="EN97" s="45"/>
      <c r="EO97" s="45"/>
      <c r="EP97" s="45"/>
      <c r="EQ97" s="45"/>
      <c r="ER97" s="46"/>
      <c r="ES97" s="44">
        <v>400</v>
      </c>
      <c r="ET97" s="45"/>
      <c r="EU97" s="45"/>
      <c r="EV97" s="45"/>
      <c r="EW97" s="45"/>
      <c r="EX97" s="45"/>
      <c r="EY97" s="45"/>
      <c r="EZ97" s="45"/>
      <c r="FA97" s="45"/>
      <c r="FB97" s="45"/>
      <c r="FC97" s="45"/>
      <c r="FD97" s="45"/>
      <c r="FE97" s="46"/>
      <c r="FF97" s="44">
        <v>400</v>
      </c>
      <c r="FG97" s="45"/>
      <c r="FH97" s="45"/>
      <c r="FI97" s="45"/>
      <c r="FJ97" s="45"/>
      <c r="FK97" s="45"/>
      <c r="FL97" s="45"/>
      <c r="FM97" s="45"/>
      <c r="FN97" s="45"/>
      <c r="FO97" s="45"/>
      <c r="FP97" s="45"/>
      <c r="FQ97" s="45"/>
      <c r="FR97" s="46"/>
      <c r="FS97" s="50" t="s">
        <v>45</v>
      </c>
      <c r="FT97" s="51"/>
      <c r="FU97" s="51"/>
      <c r="FV97" s="51"/>
      <c r="FW97" s="51"/>
      <c r="FX97" s="51"/>
      <c r="FY97" s="51"/>
      <c r="FZ97" s="51"/>
      <c r="GA97" s="51"/>
      <c r="GB97" s="51"/>
      <c r="GC97" s="51"/>
      <c r="GD97" s="51"/>
      <c r="GE97" s="52"/>
    </row>
    <row r="98" spans="1:187" ht="11.1" customHeight="1">
      <c r="A98" s="165" t="s">
        <v>137</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63" t="s">
        <v>138</v>
      </c>
      <c r="BY98" s="60"/>
      <c r="BZ98" s="60"/>
      <c r="CA98" s="60"/>
      <c r="CB98" s="60"/>
      <c r="CC98" s="60"/>
      <c r="CD98" s="60"/>
      <c r="CE98" s="61"/>
      <c r="CF98" s="59" t="s">
        <v>45</v>
      </c>
      <c r="CG98" s="60"/>
      <c r="CH98" s="60"/>
      <c r="CI98" s="60"/>
      <c r="CJ98" s="60"/>
      <c r="CK98" s="60"/>
      <c r="CL98" s="60"/>
      <c r="CM98" s="60"/>
      <c r="CN98" s="60"/>
      <c r="CO98" s="60"/>
      <c r="CP98" s="60"/>
      <c r="CQ98" s="60"/>
      <c r="CR98" s="61"/>
      <c r="CS98" s="59"/>
      <c r="CT98" s="60"/>
      <c r="CU98" s="60"/>
      <c r="CV98" s="60"/>
      <c r="CW98" s="60"/>
      <c r="CX98" s="60"/>
      <c r="CY98" s="60"/>
      <c r="CZ98" s="60"/>
      <c r="DA98" s="60"/>
      <c r="DB98" s="60"/>
      <c r="DC98" s="60"/>
      <c r="DD98" s="60"/>
      <c r="DE98" s="61"/>
      <c r="DF98" s="59"/>
      <c r="DG98" s="60"/>
      <c r="DH98" s="60"/>
      <c r="DI98" s="60"/>
      <c r="DJ98" s="60"/>
      <c r="DK98" s="60"/>
      <c r="DL98" s="60"/>
      <c r="DM98" s="60"/>
      <c r="DN98" s="60"/>
      <c r="DO98" s="60"/>
      <c r="DP98" s="60"/>
      <c r="DQ98" s="60"/>
      <c r="DR98" s="61"/>
      <c r="DS98" s="59"/>
      <c r="DT98" s="60"/>
      <c r="DU98" s="60"/>
      <c r="DV98" s="60"/>
      <c r="DW98" s="60"/>
      <c r="DX98" s="60"/>
      <c r="DY98" s="60"/>
      <c r="DZ98" s="60"/>
      <c r="EA98" s="60"/>
      <c r="EB98" s="60"/>
      <c r="EC98" s="60"/>
      <c r="ED98" s="60"/>
      <c r="EE98" s="61"/>
      <c r="EF98" s="50"/>
      <c r="EG98" s="51"/>
      <c r="EH98" s="51"/>
      <c r="EI98" s="51"/>
      <c r="EJ98" s="51"/>
      <c r="EK98" s="51"/>
      <c r="EL98" s="51"/>
      <c r="EM98" s="51"/>
      <c r="EN98" s="51"/>
      <c r="EO98" s="51"/>
      <c r="EP98" s="51"/>
      <c r="EQ98" s="51"/>
      <c r="ER98" s="64"/>
      <c r="ES98" s="50"/>
      <c r="ET98" s="51"/>
      <c r="EU98" s="51"/>
      <c r="EV98" s="51"/>
      <c r="EW98" s="51"/>
      <c r="EX98" s="51"/>
      <c r="EY98" s="51"/>
      <c r="EZ98" s="51"/>
      <c r="FA98" s="51"/>
      <c r="FB98" s="51"/>
      <c r="FC98" s="51"/>
      <c r="FD98" s="51"/>
      <c r="FE98" s="64"/>
      <c r="FF98" s="50"/>
      <c r="FG98" s="51"/>
      <c r="FH98" s="51"/>
      <c r="FI98" s="51"/>
      <c r="FJ98" s="51"/>
      <c r="FK98" s="51"/>
      <c r="FL98" s="51"/>
      <c r="FM98" s="51"/>
      <c r="FN98" s="51"/>
      <c r="FO98" s="51"/>
      <c r="FP98" s="51"/>
      <c r="FQ98" s="51"/>
      <c r="FR98" s="64"/>
      <c r="FS98" s="50" t="s">
        <v>45</v>
      </c>
      <c r="FT98" s="51"/>
      <c r="FU98" s="51"/>
      <c r="FV98" s="51"/>
      <c r="FW98" s="51"/>
      <c r="FX98" s="51"/>
      <c r="FY98" s="51"/>
      <c r="FZ98" s="51"/>
      <c r="GA98" s="51"/>
      <c r="GB98" s="51"/>
      <c r="GC98" s="51"/>
      <c r="GD98" s="51"/>
      <c r="GE98" s="52"/>
    </row>
    <row r="99" spans="1:187" ht="21.75" customHeight="1">
      <c r="A99" s="53" t="s">
        <v>283</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63" t="s">
        <v>139</v>
      </c>
      <c r="BY99" s="60"/>
      <c r="BZ99" s="60"/>
      <c r="CA99" s="60"/>
      <c r="CB99" s="60"/>
      <c r="CC99" s="60"/>
      <c r="CD99" s="60"/>
      <c r="CE99" s="61"/>
      <c r="CF99" s="59" t="s">
        <v>284</v>
      </c>
      <c r="CG99" s="60"/>
      <c r="CH99" s="60"/>
      <c r="CI99" s="60"/>
      <c r="CJ99" s="60"/>
      <c r="CK99" s="60"/>
      <c r="CL99" s="60"/>
      <c r="CM99" s="60"/>
      <c r="CN99" s="60"/>
      <c r="CO99" s="60"/>
      <c r="CP99" s="60"/>
      <c r="CQ99" s="60"/>
      <c r="CR99" s="61"/>
      <c r="CS99" s="59"/>
      <c r="CT99" s="60"/>
      <c r="CU99" s="60"/>
      <c r="CV99" s="60"/>
      <c r="CW99" s="60"/>
      <c r="CX99" s="60"/>
      <c r="CY99" s="60"/>
      <c r="CZ99" s="60"/>
      <c r="DA99" s="60"/>
      <c r="DB99" s="60"/>
      <c r="DC99" s="60"/>
      <c r="DD99" s="60"/>
      <c r="DE99" s="61"/>
      <c r="DF99" s="59"/>
      <c r="DG99" s="60"/>
      <c r="DH99" s="60"/>
      <c r="DI99" s="60"/>
      <c r="DJ99" s="60"/>
      <c r="DK99" s="60"/>
      <c r="DL99" s="60"/>
      <c r="DM99" s="60"/>
      <c r="DN99" s="60"/>
      <c r="DO99" s="60"/>
      <c r="DP99" s="60"/>
      <c r="DQ99" s="60"/>
      <c r="DR99" s="61"/>
      <c r="DS99" s="59"/>
      <c r="DT99" s="60"/>
      <c r="DU99" s="60"/>
      <c r="DV99" s="60"/>
      <c r="DW99" s="60"/>
      <c r="DX99" s="60"/>
      <c r="DY99" s="60"/>
      <c r="DZ99" s="60"/>
      <c r="EA99" s="60"/>
      <c r="EB99" s="60"/>
      <c r="EC99" s="60"/>
      <c r="ED99" s="60"/>
      <c r="EE99" s="61"/>
      <c r="EF99" s="50"/>
      <c r="EG99" s="51"/>
      <c r="EH99" s="51"/>
      <c r="EI99" s="51"/>
      <c r="EJ99" s="51"/>
      <c r="EK99" s="51"/>
      <c r="EL99" s="51"/>
      <c r="EM99" s="51"/>
      <c r="EN99" s="51"/>
      <c r="EO99" s="51"/>
      <c r="EP99" s="51"/>
      <c r="EQ99" s="51"/>
      <c r="ER99" s="64"/>
      <c r="ES99" s="50"/>
      <c r="ET99" s="51"/>
      <c r="EU99" s="51"/>
      <c r="EV99" s="51"/>
      <c r="EW99" s="51"/>
      <c r="EX99" s="51"/>
      <c r="EY99" s="51"/>
      <c r="EZ99" s="51"/>
      <c r="FA99" s="51"/>
      <c r="FB99" s="51"/>
      <c r="FC99" s="51"/>
      <c r="FD99" s="51"/>
      <c r="FE99" s="64"/>
      <c r="FF99" s="50"/>
      <c r="FG99" s="51"/>
      <c r="FH99" s="51"/>
      <c r="FI99" s="51"/>
      <c r="FJ99" s="51"/>
      <c r="FK99" s="51"/>
      <c r="FL99" s="51"/>
      <c r="FM99" s="51"/>
      <c r="FN99" s="51"/>
      <c r="FO99" s="51"/>
      <c r="FP99" s="51"/>
      <c r="FQ99" s="51"/>
      <c r="FR99" s="64"/>
      <c r="FS99" s="50"/>
      <c r="FT99" s="51"/>
      <c r="FU99" s="51"/>
      <c r="FV99" s="51"/>
      <c r="FW99" s="51"/>
      <c r="FX99" s="51"/>
      <c r="FY99" s="51"/>
      <c r="FZ99" s="51"/>
      <c r="GA99" s="51"/>
      <c r="GB99" s="51"/>
      <c r="GC99" s="51"/>
      <c r="GD99" s="51"/>
      <c r="GE99" s="52"/>
    </row>
    <row r="100" spans="1:187" ht="11.1" customHeight="1">
      <c r="A100" s="53" t="s">
        <v>285</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63" t="s">
        <v>142</v>
      </c>
      <c r="BY100" s="60"/>
      <c r="BZ100" s="60"/>
      <c r="CA100" s="60"/>
      <c r="CB100" s="60"/>
      <c r="CC100" s="60"/>
      <c r="CD100" s="60"/>
      <c r="CE100" s="61"/>
      <c r="CF100" s="59" t="s">
        <v>286</v>
      </c>
      <c r="CG100" s="60"/>
      <c r="CH100" s="60"/>
      <c r="CI100" s="60"/>
      <c r="CJ100" s="60"/>
      <c r="CK100" s="60"/>
      <c r="CL100" s="60"/>
      <c r="CM100" s="60"/>
      <c r="CN100" s="60"/>
      <c r="CO100" s="60"/>
      <c r="CP100" s="60"/>
      <c r="CQ100" s="60"/>
      <c r="CR100" s="61"/>
      <c r="CS100" s="59"/>
      <c r="CT100" s="60"/>
      <c r="CU100" s="60"/>
      <c r="CV100" s="60"/>
      <c r="CW100" s="60"/>
      <c r="CX100" s="60"/>
      <c r="CY100" s="60"/>
      <c r="CZ100" s="60"/>
      <c r="DA100" s="60"/>
      <c r="DB100" s="60"/>
      <c r="DC100" s="60"/>
      <c r="DD100" s="60"/>
      <c r="DE100" s="61"/>
      <c r="DF100" s="59"/>
      <c r="DG100" s="60"/>
      <c r="DH100" s="60"/>
      <c r="DI100" s="60"/>
      <c r="DJ100" s="60"/>
      <c r="DK100" s="60"/>
      <c r="DL100" s="60"/>
      <c r="DM100" s="60"/>
      <c r="DN100" s="60"/>
      <c r="DO100" s="60"/>
      <c r="DP100" s="60"/>
      <c r="DQ100" s="60"/>
      <c r="DR100" s="61"/>
      <c r="DS100" s="59"/>
      <c r="DT100" s="60"/>
      <c r="DU100" s="60"/>
      <c r="DV100" s="60"/>
      <c r="DW100" s="60"/>
      <c r="DX100" s="60"/>
      <c r="DY100" s="60"/>
      <c r="DZ100" s="60"/>
      <c r="EA100" s="60"/>
      <c r="EB100" s="60"/>
      <c r="EC100" s="60"/>
      <c r="ED100" s="60"/>
      <c r="EE100" s="61"/>
      <c r="EF100" s="50"/>
      <c r="EG100" s="51"/>
      <c r="EH100" s="51"/>
      <c r="EI100" s="51"/>
      <c r="EJ100" s="51"/>
      <c r="EK100" s="51"/>
      <c r="EL100" s="51"/>
      <c r="EM100" s="51"/>
      <c r="EN100" s="51"/>
      <c r="EO100" s="51"/>
      <c r="EP100" s="51"/>
      <c r="EQ100" s="51"/>
      <c r="ER100" s="64"/>
      <c r="ES100" s="50"/>
      <c r="ET100" s="51"/>
      <c r="EU100" s="51"/>
      <c r="EV100" s="51"/>
      <c r="EW100" s="51"/>
      <c r="EX100" s="51"/>
      <c r="EY100" s="51"/>
      <c r="EZ100" s="51"/>
      <c r="FA100" s="51"/>
      <c r="FB100" s="51"/>
      <c r="FC100" s="51"/>
      <c r="FD100" s="51"/>
      <c r="FE100" s="64"/>
      <c r="FF100" s="50"/>
      <c r="FG100" s="51"/>
      <c r="FH100" s="51"/>
      <c r="FI100" s="51"/>
      <c r="FJ100" s="51"/>
      <c r="FK100" s="51"/>
      <c r="FL100" s="51"/>
      <c r="FM100" s="51"/>
      <c r="FN100" s="51"/>
      <c r="FO100" s="51"/>
      <c r="FP100" s="51"/>
      <c r="FQ100" s="51"/>
      <c r="FR100" s="64"/>
      <c r="FS100" s="50"/>
      <c r="FT100" s="51"/>
      <c r="FU100" s="51"/>
      <c r="FV100" s="51"/>
      <c r="FW100" s="51"/>
      <c r="FX100" s="51"/>
      <c r="FY100" s="51"/>
      <c r="FZ100" s="51"/>
      <c r="GA100" s="51"/>
      <c r="GB100" s="51"/>
      <c r="GC100" s="51"/>
      <c r="GD100" s="51"/>
      <c r="GE100" s="52"/>
    </row>
    <row r="101" spans="1:187" ht="21.75" customHeight="1">
      <c r="A101" s="53" t="s">
        <v>292</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63" t="s">
        <v>145</v>
      </c>
      <c r="BY101" s="60"/>
      <c r="BZ101" s="60"/>
      <c r="CA101" s="60"/>
      <c r="CB101" s="60"/>
      <c r="CC101" s="60"/>
      <c r="CD101" s="60"/>
      <c r="CE101" s="61"/>
      <c r="CF101" s="59" t="s">
        <v>290</v>
      </c>
      <c r="CG101" s="60"/>
      <c r="CH101" s="60"/>
      <c r="CI101" s="60"/>
      <c r="CJ101" s="60"/>
      <c r="CK101" s="60"/>
      <c r="CL101" s="60"/>
      <c r="CM101" s="60"/>
      <c r="CN101" s="60"/>
      <c r="CO101" s="60"/>
      <c r="CP101" s="60"/>
      <c r="CQ101" s="60"/>
      <c r="CR101" s="61"/>
      <c r="CS101" s="59"/>
      <c r="CT101" s="60"/>
      <c r="CU101" s="60"/>
      <c r="CV101" s="60"/>
      <c r="CW101" s="60"/>
      <c r="CX101" s="60"/>
      <c r="CY101" s="60"/>
      <c r="CZ101" s="60"/>
      <c r="DA101" s="60"/>
      <c r="DB101" s="60"/>
      <c r="DC101" s="60"/>
      <c r="DD101" s="60"/>
      <c r="DE101" s="61"/>
      <c r="DF101" s="59"/>
      <c r="DG101" s="60"/>
      <c r="DH101" s="60"/>
      <c r="DI101" s="60"/>
      <c r="DJ101" s="60"/>
      <c r="DK101" s="60"/>
      <c r="DL101" s="60"/>
      <c r="DM101" s="60"/>
      <c r="DN101" s="60"/>
      <c r="DO101" s="60"/>
      <c r="DP101" s="60"/>
      <c r="DQ101" s="60"/>
      <c r="DR101" s="61"/>
      <c r="DS101" s="59"/>
      <c r="DT101" s="60"/>
      <c r="DU101" s="60"/>
      <c r="DV101" s="60"/>
      <c r="DW101" s="60"/>
      <c r="DX101" s="60"/>
      <c r="DY101" s="60"/>
      <c r="DZ101" s="60"/>
      <c r="EA101" s="60"/>
      <c r="EB101" s="60"/>
      <c r="EC101" s="60"/>
      <c r="ED101" s="60"/>
      <c r="EE101" s="61"/>
      <c r="EF101" s="50"/>
      <c r="EG101" s="51"/>
      <c r="EH101" s="51"/>
      <c r="EI101" s="51"/>
      <c r="EJ101" s="51"/>
      <c r="EK101" s="51"/>
      <c r="EL101" s="51"/>
      <c r="EM101" s="51"/>
      <c r="EN101" s="51"/>
      <c r="EO101" s="51"/>
      <c r="EP101" s="51"/>
      <c r="EQ101" s="51"/>
      <c r="ER101" s="64"/>
      <c r="ES101" s="50"/>
      <c r="ET101" s="51"/>
      <c r="EU101" s="51"/>
      <c r="EV101" s="51"/>
      <c r="EW101" s="51"/>
      <c r="EX101" s="51"/>
      <c r="EY101" s="51"/>
      <c r="EZ101" s="51"/>
      <c r="FA101" s="51"/>
      <c r="FB101" s="51"/>
      <c r="FC101" s="51"/>
      <c r="FD101" s="51"/>
      <c r="FE101" s="64"/>
      <c r="FF101" s="50"/>
      <c r="FG101" s="51"/>
      <c r="FH101" s="51"/>
      <c r="FI101" s="51"/>
      <c r="FJ101" s="51"/>
      <c r="FK101" s="51"/>
      <c r="FL101" s="51"/>
      <c r="FM101" s="51"/>
      <c r="FN101" s="51"/>
      <c r="FO101" s="51"/>
      <c r="FP101" s="51"/>
      <c r="FQ101" s="51"/>
      <c r="FR101" s="64"/>
      <c r="FS101" s="50"/>
      <c r="FT101" s="51"/>
      <c r="FU101" s="51"/>
      <c r="FV101" s="51"/>
      <c r="FW101" s="51"/>
      <c r="FX101" s="51"/>
      <c r="FY101" s="51"/>
      <c r="FZ101" s="51"/>
      <c r="GA101" s="51"/>
      <c r="GB101" s="51"/>
      <c r="GC101" s="51"/>
      <c r="GD101" s="51"/>
      <c r="GE101" s="52"/>
    </row>
    <row r="102" spans="1:187" ht="12.75">
      <c r="A102" s="53" t="s">
        <v>291</v>
      </c>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63" t="s">
        <v>287</v>
      </c>
      <c r="BY102" s="60"/>
      <c r="BZ102" s="60"/>
      <c r="CA102" s="60"/>
      <c r="CB102" s="60"/>
      <c r="CC102" s="60"/>
      <c r="CD102" s="60"/>
      <c r="CE102" s="61"/>
      <c r="CF102" s="59" t="s">
        <v>140</v>
      </c>
      <c r="CG102" s="60"/>
      <c r="CH102" s="60"/>
      <c r="CI102" s="60"/>
      <c r="CJ102" s="60"/>
      <c r="CK102" s="60"/>
      <c r="CL102" s="60"/>
      <c r="CM102" s="60"/>
      <c r="CN102" s="60"/>
      <c r="CO102" s="60"/>
      <c r="CP102" s="60"/>
      <c r="CQ102" s="60"/>
      <c r="CR102" s="61"/>
      <c r="CS102" s="59"/>
      <c r="CT102" s="60"/>
      <c r="CU102" s="60"/>
      <c r="CV102" s="60"/>
      <c r="CW102" s="60"/>
      <c r="CX102" s="60"/>
      <c r="CY102" s="60"/>
      <c r="CZ102" s="60"/>
      <c r="DA102" s="60"/>
      <c r="DB102" s="60"/>
      <c r="DC102" s="60"/>
      <c r="DD102" s="60"/>
      <c r="DE102" s="61"/>
      <c r="DF102" s="59"/>
      <c r="DG102" s="60"/>
      <c r="DH102" s="60"/>
      <c r="DI102" s="60"/>
      <c r="DJ102" s="60"/>
      <c r="DK102" s="60"/>
      <c r="DL102" s="60"/>
      <c r="DM102" s="60"/>
      <c r="DN102" s="60"/>
      <c r="DO102" s="60"/>
      <c r="DP102" s="60"/>
      <c r="DQ102" s="60"/>
      <c r="DR102" s="61"/>
      <c r="DS102" s="59"/>
      <c r="DT102" s="60"/>
      <c r="DU102" s="60"/>
      <c r="DV102" s="60"/>
      <c r="DW102" s="60"/>
      <c r="DX102" s="60"/>
      <c r="DY102" s="60"/>
      <c r="DZ102" s="60"/>
      <c r="EA102" s="60"/>
      <c r="EB102" s="60"/>
      <c r="EC102" s="60"/>
      <c r="ED102" s="60"/>
      <c r="EE102" s="61"/>
      <c r="EF102" s="50"/>
      <c r="EG102" s="51"/>
      <c r="EH102" s="51"/>
      <c r="EI102" s="51"/>
      <c r="EJ102" s="51"/>
      <c r="EK102" s="51"/>
      <c r="EL102" s="51"/>
      <c r="EM102" s="51"/>
      <c r="EN102" s="51"/>
      <c r="EO102" s="51"/>
      <c r="EP102" s="51"/>
      <c r="EQ102" s="51"/>
      <c r="ER102" s="64"/>
      <c r="ES102" s="50"/>
      <c r="ET102" s="51"/>
      <c r="EU102" s="51"/>
      <c r="EV102" s="51"/>
      <c r="EW102" s="51"/>
      <c r="EX102" s="51"/>
      <c r="EY102" s="51"/>
      <c r="EZ102" s="51"/>
      <c r="FA102" s="51"/>
      <c r="FB102" s="51"/>
      <c r="FC102" s="51"/>
      <c r="FD102" s="51"/>
      <c r="FE102" s="64"/>
      <c r="FF102" s="50"/>
      <c r="FG102" s="51"/>
      <c r="FH102" s="51"/>
      <c r="FI102" s="51"/>
      <c r="FJ102" s="51"/>
      <c r="FK102" s="51"/>
      <c r="FL102" s="51"/>
      <c r="FM102" s="51"/>
      <c r="FN102" s="51"/>
      <c r="FO102" s="51"/>
      <c r="FP102" s="51"/>
      <c r="FQ102" s="51"/>
      <c r="FR102" s="64"/>
      <c r="FS102" s="50"/>
      <c r="FT102" s="51"/>
      <c r="FU102" s="51"/>
      <c r="FV102" s="51"/>
      <c r="FW102" s="51"/>
      <c r="FX102" s="51"/>
      <c r="FY102" s="51"/>
      <c r="FZ102" s="51"/>
      <c r="GA102" s="51"/>
      <c r="GB102" s="51"/>
      <c r="GC102" s="51"/>
      <c r="GD102" s="51"/>
      <c r="GE102" s="52"/>
    </row>
    <row r="103" spans="1:187" ht="12.75">
      <c r="A103" s="53" t="s">
        <v>141</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63" t="s">
        <v>288</v>
      </c>
      <c r="BY103" s="60"/>
      <c r="BZ103" s="60"/>
      <c r="CA103" s="60"/>
      <c r="CB103" s="60"/>
      <c r="CC103" s="60"/>
      <c r="CD103" s="60"/>
      <c r="CE103" s="61"/>
      <c r="CF103" s="59" t="s">
        <v>143</v>
      </c>
      <c r="CG103" s="60"/>
      <c r="CH103" s="60"/>
      <c r="CI103" s="60"/>
      <c r="CJ103" s="60"/>
      <c r="CK103" s="60"/>
      <c r="CL103" s="60"/>
      <c r="CM103" s="60"/>
      <c r="CN103" s="60"/>
      <c r="CO103" s="60"/>
      <c r="CP103" s="60"/>
      <c r="CQ103" s="60"/>
      <c r="CR103" s="61"/>
      <c r="CS103" s="59"/>
      <c r="CT103" s="60"/>
      <c r="CU103" s="60"/>
      <c r="CV103" s="60"/>
      <c r="CW103" s="60"/>
      <c r="CX103" s="60"/>
      <c r="CY103" s="60"/>
      <c r="CZ103" s="60"/>
      <c r="DA103" s="60"/>
      <c r="DB103" s="60"/>
      <c r="DC103" s="60"/>
      <c r="DD103" s="60"/>
      <c r="DE103" s="61"/>
      <c r="DF103" s="59"/>
      <c r="DG103" s="60"/>
      <c r="DH103" s="60"/>
      <c r="DI103" s="60"/>
      <c r="DJ103" s="60"/>
      <c r="DK103" s="60"/>
      <c r="DL103" s="60"/>
      <c r="DM103" s="60"/>
      <c r="DN103" s="60"/>
      <c r="DO103" s="60"/>
      <c r="DP103" s="60"/>
      <c r="DQ103" s="60"/>
      <c r="DR103" s="61"/>
      <c r="DS103" s="59"/>
      <c r="DT103" s="60"/>
      <c r="DU103" s="60"/>
      <c r="DV103" s="60"/>
      <c r="DW103" s="60"/>
      <c r="DX103" s="60"/>
      <c r="DY103" s="60"/>
      <c r="DZ103" s="60"/>
      <c r="EA103" s="60"/>
      <c r="EB103" s="60"/>
      <c r="EC103" s="60"/>
      <c r="ED103" s="60"/>
      <c r="EE103" s="61"/>
      <c r="EF103" s="50"/>
      <c r="EG103" s="51"/>
      <c r="EH103" s="51"/>
      <c r="EI103" s="51"/>
      <c r="EJ103" s="51"/>
      <c r="EK103" s="51"/>
      <c r="EL103" s="51"/>
      <c r="EM103" s="51"/>
      <c r="EN103" s="51"/>
      <c r="EO103" s="51"/>
      <c r="EP103" s="51"/>
      <c r="EQ103" s="51"/>
      <c r="ER103" s="64"/>
      <c r="ES103" s="50"/>
      <c r="ET103" s="51"/>
      <c r="EU103" s="51"/>
      <c r="EV103" s="51"/>
      <c r="EW103" s="51"/>
      <c r="EX103" s="51"/>
      <c r="EY103" s="51"/>
      <c r="EZ103" s="51"/>
      <c r="FA103" s="51"/>
      <c r="FB103" s="51"/>
      <c r="FC103" s="51"/>
      <c r="FD103" s="51"/>
      <c r="FE103" s="64"/>
      <c r="FF103" s="50"/>
      <c r="FG103" s="51"/>
      <c r="FH103" s="51"/>
      <c r="FI103" s="51"/>
      <c r="FJ103" s="51"/>
      <c r="FK103" s="51"/>
      <c r="FL103" s="51"/>
      <c r="FM103" s="51"/>
      <c r="FN103" s="51"/>
      <c r="FO103" s="51"/>
      <c r="FP103" s="51"/>
      <c r="FQ103" s="51"/>
      <c r="FR103" s="64"/>
      <c r="FS103" s="50"/>
      <c r="FT103" s="51"/>
      <c r="FU103" s="51"/>
      <c r="FV103" s="51"/>
      <c r="FW103" s="51"/>
      <c r="FX103" s="51"/>
      <c r="FY103" s="51"/>
      <c r="FZ103" s="51"/>
      <c r="GA103" s="51"/>
      <c r="GB103" s="51"/>
      <c r="GC103" s="51"/>
      <c r="GD103" s="51"/>
      <c r="GE103" s="52"/>
    </row>
    <row r="104" spans="1:187" ht="21.75" customHeight="1">
      <c r="A104" s="53" t="s">
        <v>144</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63" t="s">
        <v>289</v>
      </c>
      <c r="BY104" s="60"/>
      <c r="BZ104" s="60"/>
      <c r="CA104" s="60"/>
      <c r="CB104" s="60"/>
      <c r="CC104" s="60"/>
      <c r="CD104" s="60"/>
      <c r="CE104" s="61"/>
      <c r="CF104" s="59" t="s">
        <v>146</v>
      </c>
      <c r="CG104" s="60"/>
      <c r="CH104" s="60"/>
      <c r="CI104" s="60"/>
      <c r="CJ104" s="60"/>
      <c r="CK104" s="60"/>
      <c r="CL104" s="60"/>
      <c r="CM104" s="60"/>
      <c r="CN104" s="60"/>
      <c r="CO104" s="60"/>
      <c r="CP104" s="60"/>
      <c r="CQ104" s="60"/>
      <c r="CR104" s="61"/>
      <c r="CS104" s="59"/>
      <c r="CT104" s="60"/>
      <c r="CU104" s="60"/>
      <c r="CV104" s="60"/>
      <c r="CW104" s="60"/>
      <c r="CX104" s="60"/>
      <c r="CY104" s="60"/>
      <c r="CZ104" s="60"/>
      <c r="DA104" s="60"/>
      <c r="DB104" s="60"/>
      <c r="DC104" s="60"/>
      <c r="DD104" s="60"/>
      <c r="DE104" s="61"/>
      <c r="DF104" s="59"/>
      <c r="DG104" s="60"/>
      <c r="DH104" s="60"/>
      <c r="DI104" s="60"/>
      <c r="DJ104" s="60"/>
      <c r="DK104" s="60"/>
      <c r="DL104" s="60"/>
      <c r="DM104" s="60"/>
      <c r="DN104" s="60"/>
      <c r="DO104" s="60"/>
      <c r="DP104" s="60"/>
      <c r="DQ104" s="60"/>
      <c r="DR104" s="61"/>
      <c r="DS104" s="59"/>
      <c r="DT104" s="60"/>
      <c r="DU104" s="60"/>
      <c r="DV104" s="60"/>
      <c r="DW104" s="60"/>
      <c r="DX104" s="60"/>
      <c r="DY104" s="60"/>
      <c r="DZ104" s="60"/>
      <c r="EA104" s="60"/>
      <c r="EB104" s="60"/>
      <c r="EC104" s="60"/>
      <c r="ED104" s="60"/>
      <c r="EE104" s="61"/>
      <c r="EF104" s="50"/>
      <c r="EG104" s="51"/>
      <c r="EH104" s="51"/>
      <c r="EI104" s="51"/>
      <c r="EJ104" s="51"/>
      <c r="EK104" s="51"/>
      <c r="EL104" s="51"/>
      <c r="EM104" s="51"/>
      <c r="EN104" s="51"/>
      <c r="EO104" s="51"/>
      <c r="EP104" s="51"/>
      <c r="EQ104" s="51"/>
      <c r="ER104" s="64"/>
      <c r="ES104" s="50"/>
      <c r="ET104" s="51"/>
      <c r="EU104" s="51"/>
      <c r="EV104" s="51"/>
      <c r="EW104" s="51"/>
      <c r="EX104" s="51"/>
      <c r="EY104" s="51"/>
      <c r="EZ104" s="51"/>
      <c r="FA104" s="51"/>
      <c r="FB104" s="51"/>
      <c r="FC104" s="51"/>
      <c r="FD104" s="51"/>
      <c r="FE104" s="64"/>
      <c r="FF104" s="50"/>
      <c r="FG104" s="51"/>
      <c r="FH104" s="51"/>
      <c r="FI104" s="51"/>
      <c r="FJ104" s="51"/>
      <c r="FK104" s="51"/>
      <c r="FL104" s="51"/>
      <c r="FM104" s="51"/>
      <c r="FN104" s="51"/>
      <c r="FO104" s="51"/>
      <c r="FP104" s="51"/>
      <c r="FQ104" s="51"/>
      <c r="FR104" s="64"/>
      <c r="FS104" s="50"/>
      <c r="FT104" s="51"/>
      <c r="FU104" s="51"/>
      <c r="FV104" s="51"/>
      <c r="FW104" s="51"/>
      <c r="FX104" s="51"/>
      <c r="FY104" s="51"/>
      <c r="FZ104" s="51"/>
      <c r="GA104" s="51"/>
      <c r="GB104" s="51"/>
      <c r="GC104" s="51"/>
      <c r="GD104" s="51"/>
      <c r="GE104" s="52"/>
    </row>
    <row r="105" spans="1:187" ht="12.75">
      <c r="A105" s="53"/>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63"/>
      <c r="BY105" s="60"/>
      <c r="BZ105" s="60"/>
      <c r="CA105" s="60"/>
      <c r="CB105" s="60"/>
      <c r="CC105" s="60"/>
      <c r="CD105" s="60"/>
      <c r="CE105" s="61"/>
      <c r="CF105" s="59"/>
      <c r="CG105" s="60"/>
      <c r="CH105" s="60"/>
      <c r="CI105" s="60"/>
      <c r="CJ105" s="60"/>
      <c r="CK105" s="60"/>
      <c r="CL105" s="60"/>
      <c r="CM105" s="60"/>
      <c r="CN105" s="60"/>
      <c r="CO105" s="60"/>
      <c r="CP105" s="60"/>
      <c r="CQ105" s="60"/>
      <c r="CR105" s="61"/>
      <c r="CS105" s="59"/>
      <c r="CT105" s="60"/>
      <c r="CU105" s="60"/>
      <c r="CV105" s="60"/>
      <c r="CW105" s="60"/>
      <c r="CX105" s="60"/>
      <c r="CY105" s="60"/>
      <c r="CZ105" s="60"/>
      <c r="DA105" s="60"/>
      <c r="DB105" s="60"/>
      <c r="DC105" s="60"/>
      <c r="DD105" s="60"/>
      <c r="DE105" s="61"/>
      <c r="DF105" s="59"/>
      <c r="DG105" s="60"/>
      <c r="DH105" s="60"/>
      <c r="DI105" s="60"/>
      <c r="DJ105" s="60"/>
      <c r="DK105" s="60"/>
      <c r="DL105" s="60"/>
      <c r="DM105" s="60"/>
      <c r="DN105" s="60"/>
      <c r="DO105" s="60"/>
      <c r="DP105" s="60"/>
      <c r="DQ105" s="60"/>
      <c r="DR105" s="61"/>
      <c r="DS105" s="59"/>
      <c r="DT105" s="60"/>
      <c r="DU105" s="60"/>
      <c r="DV105" s="60"/>
      <c r="DW105" s="60"/>
      <c r="DX105" s="60"/>
      <c r="DY105" s="60"/>
      <c r="DZ105" s="60"/>
      <c r="EA105" s="60"/>
      <c r="EB105" s="60"/>
      <c r="EC105" s="60"/>
      <c r="ED105" s="60"/>
      <c r="EE105" s="61"/>
      <c r="EF105" s="50"/>
      <c r="EG105" s="51"/>
      <c r="EH105" s="51"/>
      <c r="EI105" s="51"/>
      <c r="EJ105" s="51"/>
      <c r="EK105" s="51"/>
      <c r="EL105" s="51"/>
      <c r="EM105" s="51"/>
      <c r="EN105" s="51"/>
      <c r="EO105" s="51"/>
      <c r="EP105" s="51"/>
      <c r="EQ105" s="51"/>
      <c r="ER105" s="64"/>
      <c r="ES105" s="50"/>
      <c r="ET105" s="51"/>
      <c r="EU105" s="51"/>
      <c r="EV105" s="51"/>
      <c r="EW105" s="51"/>
      <c r="EX105" s="51"/>
      <c r="EY105" s="51"/>
      <c r="EZ105" s="51"/>
      <c r="FA105" s="51"/>
      <c r="FB105" s="51"/>
      <c r="FC105" s="51"/>
      <c r="FD105" s="51"/>
      <c r="FE105" s="64"/>
      <c r="FF105" s="50"/>
      <c r="FG105" s="51"/>
      <c r="FH105" s="51"/>
      <c r="FI105" s="51"/>
      <c r="FJ105" s="51"/>
      <c r="FK105" s="51"/>
      <c r="FL105" s="51"/>
      <c r="FM105" s="51"/>
      <c r="FN105" s="51"/>
      <c r="FO105" s="51"/>
      <c r="FP105" s="51"/>
      <c r="FQ105" s="51"/>
      <c r="FR105" s="64"/>
      <c r="FS105" s="50"/>
      <c r="FT105" s="51"/>
      <c r="FU105" s="51"/>
      <c r="FV105" s="51"/>
      <c r="FW105" s="51"/>
      <c r="FX105" s="51"/>
      <c r="FY105" s="51"/>
      <c r="FZ105" s="51"/>
      <c r="GA105" s="51"/>
      <c r="GB105" s="51"/>
      <c r="GC105" s="51"/>
      <c r="GD105" s="51"/>
      <c r="GE105" s="52"/>
    </row>
    <row r="106" spans="1:187" ht="11.1" customHeight="1">
      <c r="A106" s="165" t="s">
        <v>147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63" t="s">
        <v>148</v>
      </c>
      <c r="BY106" s="60"/>
      <c r="BZ106" s="60"/>
      <c r="CA106" s="60"/>
      <c r="CB106" s="60"/>
      <c r="CC106" s="60"/>
      <c r="CD106" s="60"/>
      <c r="CE106" s="61"/>
      <c r="CF106" s="59" t="s">
        <v>45</v>
      </c>
      <c r="CG106" s="60"/>
      <c r="CH106" s="60"/>
      <c r="CI106" s="60"/>
      <c r="CJ106" s="60"/>
      <c r="CK106" s="60"/>
      <c r="CL106" s="60"/>
      <c r="CM106" s="60"/>
      <c r="CN106" s="60"/>
      <c r="CO106" s="60"/>
      <c r="CP106" s="60"/>
      <c r="CQ106" s="60"/>
      <c r="CR106" s="61"/>
      <c r="CS106" s="59"/>
      <c r="CT106" s="60"/>
      <c r="CU106" s="60"/>
      <c r="CV106" s="60"/>
      <c r="CW106" s="60"/>
      <c r="CX106" s="60"/>
      <c r="CY106" s="60"/>
      <c r="CZ106" s="60"/>
      <c r="DA106" s="60"/>
      <c r="DB106" s="60"/>
      <c r="DC106" s="60"/>
      <c r="DD106" s="60"/>
      <c r="DE106" s="61"/>
      <c r="DF106" s="59"/>
      <c r="DG106" s="60"/>
      <c r="DH106" s="60"/>
      <c r="DI106" s="60"/>
      <c r="DJ106" s="60"/>
      <c r="DK106" s="60"/>
      <c r="DL106" s="60"/>
      <c r="DM106" s="60"/>
      <c r="DN106" s="60"/>
      <c r="DO106" s="60"/>
      <c r="DP106" s="60"/>
      <c r="DQ106" s="60"/>
      <c r="DR106" s="61"/>
      <c r="DS106" s="59"/>
      <c r="DT106" s="60"/>
      <c r="DU106" s="60"/>
      <c r="DV106" s="60"/>
      <c r="DW106" s="60"/>
      <c r="DX106" s="60"/>
      <c r="DY106" s="60"/>
      <c r="DZ106" s="60"/>
      <c r="EA106" s="60"/>
      <c r="EB106" s="60"/>
      <c r="EC106" s="60"/>
      <c r="ED106" s="60"/>
      <c r="EE106" s="61"/>
      <c r="EF106" s="50"/>
      <c r="EG106" s="51"/>
      <c r="EH106" s="51"/>
      <c r="EI106" s="51"/>
      <c r="EJ106" s="51"/>
      <c r="EK106" s="51"/>
      <c r="EL106" s="51"/>
      <c r="EM106" s="51"/>
      <c r="EN106" s="51"/>
      <c r="EO106" s="51"/>
      <c r="EP106" s="51"/>
      <c r="EQ106" s="51"/>
      <c r="ER106" s="64"/>
      <c r="ES106" s="50"/>
      <c r="ET106" s="51"/>
      <c r="EU106" s="51"/>
      <c r="EV106" s="51"/>
      <c r="EW106" s="51"/>
      <c r="EX106" s="51"/>
      <c r="EY106" s="51"/>
      <c r="EZ106" s="51"/>
      <c r="FA106" s="51"/>
      <c r="FB106" s="51"/>
      <c r="FC106" s="51"/>
      <c r="FD106" s="51"/>
      <c r="FE106" s="64"/>
      <c r="FF106" s="50"/>
      <c r="FG106" s="51"/>
      <c r="FH106" s="51"/>
      <c r="FI106" s="51"/>
      <c r="FJ106" s="51"/>
      <c r="FK106" s="51"/>
      <c r="FL106" s="51"/>
      <c r="FM106" s="51"/>
      <c r="FN106" s="51"/>
      <c r="FO106" s="51"/>
      <c r="FP106" s="51"/>
      <c r="FQ106" s="51"/>
      <c r="FR106" s="64"/>
      <c r="FS106" s="50" t="s">
        <v>45</v>
      </c>
      <c r="FT106" s="51"/>
      <c r="FU106" s="51"/>
      <c r="FV106" s="51"/>
      <c r="FW106" s="51"/>
      <c r="FX106" s="51"/>
      <c r="FY106" s="51"/>
      <c r="FZ106" s="51"/>
      <c r="GA106" s="51"/>
      <c r="GB106" s="51"/>
      <c r="GC106" s="51"/>
      <c r="GD106" s="51"/>
      <c r="GE106" s="52"/>
    </row>
    <row r="107" spans="1:187" ht="21.75" customHeight="1">
      <c r="A107" s="53" t="s">
        <v>149</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63" t="s">
        <v>150</v>
      </c>
      <c r="BY107" s="60"/>
      <c r="BZ107" s="60"/>
      <c r="CA107" s="60"/>
      <c r="CB107" s="60"/>
      <c r="CC107" s="60"/>
      <c r="CD107" s="60"/>
      <c r="CE107" s="61"/>
      <c r="CF107" s="59" t="s">
        <v>151</v>
      </c>
      <c r="CG107" s="60"/>
      <c r="CH107" s="60"/>
      <c r="CI107" s="60"/>
      <c r="CJ107" s="60"/>
      <c r="CK107" s="60"/>
      <c r="CL107" s="60"/>
      <c r="CM107" s="60"/>
      <c r="CN107" s="60"/>
      <c r="CO107" s="60"/>
      <c r="CP107" s="60"/>
      <c r="CQ107" s="60"/>
      <c r="CR107" s="61"/>
      <c r="CS107" s="59"/>
      <c r="CT107" s="60"/>
      <c r="CU107" s="60"/>
      <c r="CV107" s="60"/>
      <c r="CW107" s="60"/>
      <c r="CX107" s="60"/>
      <c r="CY107" s="60"/>
      <c r="CZ107" s="60"/>
      <c r="DA107" s="60"/>
      <c r="DB107" s="60"/>
      <c r="DC107" s="60"/>
      <c r="DD107" s="60"/>
      <c r="DE107" s="61"/>
      <c r="DF107" s="59"/>
      <c r="DG107" s="60"/>
      <c r="DH107" s="60"/>
      <c r="DI107" s="60"/>
      <c r="DJ107" s="60"/>
      <c r="DK107" s="60"/>
      <c r="DL107" s="60"/>
      <c r="DM107" s="60"/>
      <c r="DN107" s="60"/>
      <c r="DO107" s="60"/>
      <c r="DP107" s="60"/>
      <c r="DQ107" s="60"/>
      <c r="DR107" s="61"/>
      <c r="DS107" s="59"/>
      <c r="DT107" s="60"/>
      <c r="DU107" s="60"/>
      <c r="DV107" s="60"/>
      <c r="DW107" s="60"/>
      <c r="DX107" s="60"/>
      <c r="DY107" s="60"/>
      <c r="DZ107" s="60"/>
      <c r="EA107" s="60"/>
      <c r="EB107" s="60"/>
      <c r="EC107" s="60"/>
      <c r="ED107" s="60"/>
      <c r="EE107" s="61"/>
      <c r="EF107" s="50"/>
      <c r="EG107" s="51"/>
      <c r="EH107" s="51"/>
      <c r="EI107" s="51"/>
      <c r="EJ107" s="51"/>
      <c r="EK107" s="51"/>
      <c r="EL107" s="51"/>
      <c r="EM107" s="51"/>
      <c r="EN107" s="51"/>
      <c r="EO107" s="51"/>
      <c r="EP107" s="51"/>
      <c r="EQ107" s="51"/>
      <c r="ER107" s="64"/>
      <c r="ES107" s="50"/>
      <c r="ET107" s="51"/>
      <c r="EU107" s="51"/>
      <c r="EV107" s="51"/>
      <c r="EW107" s="51"/>
      <c r="EX107" s="51"/>
      <c r="EY107" s="51"/>
      <c r="EZ107" s="51"/>
      <c r="FA107" s="51"/>
      <c r="FB107" s="51"/>
      <c r="FC107" s="51"/>
      <c r="FD107" s="51"/>
      <c r="FE107" s="64"/>
      <c r="FF107" s="50"/>
      <c r="FG107" s="51"/>
      <c r="FH107" s="51"/>
      <c r="FI107" s="51"/>
      <c r="FJ107" s="51"/>
      <c r="FK107" s="51"/>
      <c r="FL107" s="51"/>
      <c r="FM107" s="51"/>
      <c r="FN107" s="51"/>
      <c r="FO107" s="51"/>
      <c r="FP107" s="51"/>
      <c r="FQ107" s="51"/>
      <c r="FR107" s="64"/>
      <c r="FS107" s="50" t="s">
        <v>45</v>
      </c>
      <c r="FT107" s="51"/>
      <c r="FU107" s="51"/>
      <c r="FV107" s="51"/>
      <c r="FW107" s="51"/>
      <c r="FX107" s="51"/>
      <c r="FY107" s="51"/>
      <c r="FZ107" s="51"/>
      <c r="GA107" s="51"/>
      <c r="GB107" s="51"/>
      <c r="GC107" s="51"/>
      <c r="GD107" s="51"/>
      <c r="GE107" s="52"/>
    </row>
    <row r="108" spans="1:187" ht="12.75" customHeight="1">
      <c r="A108" s="165" t="s">
        <v>152</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63" t="s">
        <v>153</v>
      </c>
      <c r="BY108" s="60"/>
      <c r="BZ108" s="60"/>
      <c r="CA108" s="60"/>
      <c r="CB108" s="60"/>
      <c r="CC108" s="60"/>
      <c r="CD108" s="60"/>
      <c r="CE108" s="61"/>
      <c r="CF108" s="59" t="s">
        <v>45</v>
      </c>
      <c r="CG108" s="60"/>
      <c r="CH108" s="60"/>
      <c r="CI108" s="60"/>
      <c r="CJ108" s="60"/>
      <c r="CK108" s="60"/>
      <c r="CL108" s="60"/>
      <c r="CM108" s="60"/>
      <c r="CN108" s="60"/>
      <c r="CO108" s="60"/>
      <c r="CP108" s="60"/>
      <c r="CQ108" s="60"/>
      <c r="CR108" s="61"/>
      <c r="CS108" s="59"/>
      <c r="CT108" s="60"/>
      <c r="CU108" s="60"/>
      <c r="CV108" s="60"/>
      <c r="CW108" s="60"/>
      <c r="CX108" s="60"/>
      <c r="CY108" s="60"/>
      <c r="CZ108" s="60"/>
      <c r="DA108" s="60"/>
      <c r="DB108" s="60"/>
      <c r="DC108" s="60"/>
      <c r="DD108" s="60"/>
      <c r="DE108" s="61"/>
      <c r="DF108" s="59"/>
      <c r="DG108" s="60"/>
      <c r="DH108" s="60"/>
      <c r="DI108" s="60"/>
      <c r="DJ108" s="60"/>
      <c r="DK108" s="60"/>
      <c r="DL108" s="60"/>
      <c r="DM108" s="60"/>
      <c r="DN108" s="60"/>
      <c r="DO108" s="60"/>
      <c r="DP108" s="60"/>
      <c r="DQ108" s="60"/>
      <c r="DR108" s="61"/>
      <c r="DS108" s="59"/>
      <c r="DT108" s="60"/>
      <c r="DU108" s="60"/>
      <c r="DV108" s="60"/>
      <c r="DW108" s="60"/>
      <c r="DX108" s="60"/>
      <c r="DY108" s="60"/>
      <c r="DZ108" s="60"/>
      <c r="EA108" s="60"/>
      <c r="EB108" s="60"/>
      <c r="EC108" s="60"/>
      <c r="ED108" s="60"/>
      <c r="EE108" s="61"/>
      <c r="EF108" s="50"/>
      <c r="EG108" s="51"/>
      <c r="EH108" s="51"/>
      <c r="EI108" s="51"/>
      <c r="EJ108" s="51"/>
      <c r="EK108" s="51"/>
      <c r="EL108" s="51"/>
      <c r="EM108" s="51"/>
      <c r="EN108" s="51"/>
      <c r="EO108" s="51"/>
      <c r="EP108" s="51"/>
      <c r="EQ108" s="51"/>
      <c r="ER108" s="64"/>
      <c r="ES108" s="50"/>
      <c r="ET108" s="51"/>
      <c r="EU108" s="51"/>
      <c r="EV108" s="51"/>
      <c r="EW108" s="51"/>
      <c r="EX108" s="51"/>
      <c r="EY108" s="51"/>
      <c r="EZ108" s="51"/>
      <c r="FA108" s="51"/>
      <c r="FB108" s="51"/>
      <c r="FC108" s="51"/>
      <c r="FD108" s="51"/>
      <c r="FE108" s="64"/>
      <c r="FF108" s="50"/>
      <c r="FG108" s="51"/>
      <c r="FH108" s="51"/>
      <c r="FI108" s="51"/>
      <c r="FJ108" s="51"/>
      <c r="FK108" s="51"/>
      <c r="FL108" s="51"/>
      <c r="FM108" s="51"/>
      <c r="FN108" s="51"/>
      <c r="FO108" s="51"/>
      <c r="FP108" s="51"/>
      <c r="FQ108" s="51"/>
      <c r="FR108" s="64"/>
      <c r="FS108" s="50"/>
      <c r="FT108" s="51"/>
      <c r="FU108" s="51"/>
      <c r="FV108" s="51"/>
      <c r="FW108" s="51"/>
      <c r="FX108" s="51"/>
      <c r="FY108" s="51"/>
      <c r="FZ108" s="51"/>
      <c r="GA108" s="51"/>
      <c r="GB108" s="51"/>
      <c r="GC108" s="51"/>
      <c r="GD108" s="51"/>
      <c r="GE108" s="52"/>
    </row>
    <row r="109" spans="1:187" ht="21.75" customHeight="1">
      <c r="A109" s="53" t="s">
        <v>154</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63" t="s">
        <v>155</v>
      </c>
      <c r="BY109" s="60"/>
      <c r="BZ109" s="60"/>
      <c r="CA109" s="60"/>
      <c r="CB109" s="60"/>
      <c r="CC109" s="60"/>
      <c r="CD109" s="60"/>
      <c r="CE109" s="61"/>
      <c r="CF109" s="59" t="s">
        <v>156</v>
      </c>
      <c r="CG109" s="60"/>
      <c r="CH109" s="60"/>
      <c r="CI109" s="60"/>
      <c r="CJ109" s="60"/>
      <c r="CK109" s="60"/>
      <c r="CL109" s="60"/>
      <c r="CM109" s="60"/>
      <c r="CN109" s="60"/>
      <c r="CO109" s="60"/>
      <c r="CP109" s="60"/>
      <c r="CQ109" s="60"/>
      <c r="CR109" s="61"/>
      <c r="CS109" s="59"/>
      <c r="CT109" s="60"/>
      <c r="CU109" s="60"/>
      <c r="CV109" s="60"/>
      <c r="CW109" s="60"/>
      <c r="CX109" s="60"/>
      <c r="CY109" s="60"/>
      <c r="CZ109" s="60"/>
      <c r="DA109" s="60"/>
      <c r="DB109" s="60"/>
      <c r="DC109" s="60"/>
      <c r="DD109" s="60"/>
      <c r="DE109" s="61"/>
      <c r="DF109" s="59"/>
      <c r="DG109" s="60"/>
      <c r="DH109" s="60"/>
      <c r="DI109" s="60"/>
      <c r="DJ109" s="60"/>
      <c r="DK109" s="60"/>
      <c r="DL109" s="60"/>
      <c r="DM109" s="60"/>
      <c r="DN109" s="60"/>
      <c r="DO109" s="60"/>
      <c r="DP109" s="60"/>
      <c r="DQ109" s="60"/>
      <c r="DR109" s="61"/>
      <c r="DS109" s="59"/>
      <c r="DT109" s="60"/>
      <c r="DU109" s="60"/>
      <c r="DV109" s="60"/>
      <c r="DW109" s="60"/>
      <c r="DX109" s="60"/>
      <c r="DY109" s="60"/>
      <c r="DZ109" s="60"/>
      <c r="EA109" s="60"/>
      <c r="EB109" s="60"/>
      <c r="EC109" s="60"/>
      <c r="ED109" s="60"/>
      <c r="EE109" s="61"/>
      <c r="EF109" s="50"/>
      <c r="EG109" s="51"/>
      <c r="EH109" s="51"/>
      <c r="EI109" s="51"/>
      <c r="EJ109" s="51"/>
      <c r="EK109" s="51"/>
      <c r="EL109" s="51"/>
      <c r="EM109" s="51"/>
      <c r="EN109" s="51"/>
      <c r="EO109" s="51"/>
      <c r="EP109" s="51"/>
      <c r="EQ109" s="51"/>
      <c r="ER109" s="64"/>
      <c r="ES109" s="50"/>
      <c r="ET109" s="51"/>
      <c r="EU109" s="51"/>
      <c r="EV109" s="51"/>
      <c r="EW109" s="51"/>
      <c r="EX109" s="51"/>
      <c r="EY109" s="51"/>
      <c r="EZ109" s="51"/>
      <c r="FA109" s="51"/>
      <c r="FB109" s="51"/>
      <c r="FC109" s="51"/>
      <c r="FD109" s="51"/>
      <c r="FE109" s="64"/>
      <c r="FF109" s="50"/>
      <c r="FG109" s="51"/>
      <c r="FH109" s="51"/>
      <c r="FI109" s="51"/>
      <c r="FJ109" s="51"/>
      <c r="FK109" s="51"/>
      <c r="FL109" s="51"/>
      <c r="FM109" s="51"/>
      <c r="FN109" s="51"/>
      <c r="FO109" s="51"/>
      <c r="FP109" s="51"/>
      <c r="FQ109" s="51"/>
      <c r="FR109" s="64"/>
      <c r="FS109" s="50"/>
      <c r="FT109" s="51"/>
      <c r="FU109" s="51"/>
      <c r="FV109" s="51"/>
      <c r="FW109" s="51"/>
      <c r="FX109" s="51"/>
      <c r="FY109" s="51"/>
      <c r="FZ109" s="51"/>
      <c r="GA109" s="51"/>
      <c r="GB109" s="51"/>
      <c r="GC109" s="51"/>
      <c r="GD109" s="51"/>
      <c r="GE109" s="52"/>
    </row>
    <row r="110" spans="1:187" ht="23.25" customHeight="1" thickBot="1">
      <c r="A110" s="53" t="s">
        <v>157</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257" t="s">
        <v>158</v>
      </c>
      <c r="BY110" s="258"/>
      <c r="BZ110" s="258"/>
      <c r="CA110" s="258"/>
      <c r="CB110" s="258"/>
      <c r="CC110" s="258"/>
      <c r="CD110" s="258"/>
      <c r="CE110" s="259"/>
      <c r="CF110" s="260" t="s">
        <v>159</v>
      </c>
      <c r="CG110" s="258"/>
      <c r="CH110" s="258"/>
      <c r="CI110" s="258"/>
      <c r="CJ110" s="258"/>
      <c r="CK110" s="258"/>
      <c r="CL110" s="258"/>
      <c r="CM110" s="258"/>
      <c r="CN110" s="258"/>
      <c r="CO110" s="258"/>
      <c r="CP110" s="258"/>
      <c r="CQ110" s="258"/>
      <c r="CR110" s="259"/>
      <c r="CS110" s="260"/>
      <c r="CT110" s="258"/>
      <c r="CU110" s="258"/>
      <c r="CV110" s="258"/>
      <c r="CW110" s="258"/>
      <c r="CX110" s="258"/>
      <c r="CY110" s="258"/>
      <c r="CZ110" s="258"/>
      <c r="DA110" s="258"/>
      <c r="DB110" s="258"/>
      <c r="DC110" s="258"/>
      <c r="DD110" s="258"/>
      <c r="DE110" s="259"/>
      <c r="DF110" s="260"/>
      <c r="DG110" s="258"/>
      <c r="DH110" s="258"/>
      <c r="DI110" s="258"/>
      <c r="DJ110" s="258"/>
      <c r="DK110" s="258"/>
      <c r="DL110" s="258"/>
      <c r="DM110" s="258"/>
      <c r="DN110" s="258"/>
      <c r="DO110" s="258"/>
      <c r="DP110" s="258"/>
      <c r="DQ110" s="258"/>
      <c r="DR110" s="259"/>
      <c r="DS110" s="260"/>
      <c r="DT110" s="258"/>
      <c r="DU110" s="258"/>
      <c r="DV110" s="258"/>
      <c r="DW110" s="258"/>
      <c r="DX110" s="258"/>
      <c r="DY110" s="258"/>
      <c r="DZ110" s="258"/>
      <c r="EA110" s="258"/>
      <c r="EB110" s="258"/>
      <c r="EC110" s="258"/>
      <c r="ED110" s="258"/>
      <c r="EE110" s="259"/>
      <c r="EF110" s="261"/>
      <c r="EG110" s="262"/>
      <c r="EH110" s="262"/>
      <c r="EI110" s="262"/>
      <c r="EJ110" s="262"/>
      <c r="EK110" s="262"/>
      <c r="EL110" s="262"/>
      <c r="EM110" s="262"/>
      <c r="EN110" s="262"/>
      <c r="EO110" s="262"/>
      <c r="EP110" s="262"/>
      <c r="EQ110" s="262"/>
      <c r="ER110" s="263"/>
      <c r="ES110" s="261"/>
      <c r="ET110" s="262"/>
      <c r="EU110" s="262"/>
      <c r="EV110" s="262"/>
      <c r="EW110" s="262"/>
      <c r="EX110" s="262"/>
      <c r="EY110" s="262"/>
      <c r="EZ110" s="262"/>
      <c r="FA110" s="262"/>
      <c r="FB110" s="262"/>
      <c r="FC110" s="262"/>
      <c r="FD110" s="262"/>
      <c r="FE110" s="263"/>
      <c r="FF110" s="261"/>
      <c r="FG110" s="262"/>
      <c r="FH110" s="262"/>
      <c r="FI110" s="262"/>
      <c r="FJ110" s="262"/>
      <c r="FK110" s="262"/>
      <c r="FL110" s="262"/>
      <c r="FM110" s="262"/>
      <c r="FN110" s="262"/>
      <c r="FO110" s="262"/>
      <c r="FP110" s="262"/>
      <c r="FQ110" s="262"/>
      <c r="FR110" s="263"/>
      <c r="FS110" s="261"/>
      <c r="FT110" s="262"/>
      <c r="FU110" s="262"/>
      <c r="FV110" s="262"/>
      <c r="FW110" s="262"/>
      <c r="FX110" s="262"/>
      <c r="FY110" s="262"/>
      <c r="FZ110" s="262"/>
      <c r="GA110" s="262"/>
      <c r="GB110" s="262"/>
      <c r="GC110" s="262"/>
      <c r="GD110" s="262"/>
      <c r="GE110" s="264"/>
    </row>
    <row r="111" spans="1:187" ht="11.25" customHeight="1">
      <c r="A111" s="231" t="s">
        <v>160</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65" t="s">
        <v>161</v>
      </c>
      <c r="BY111" s="266"/>
      <c r="BZ111" s="266"/>
      <c r="CA111" s="266"/>
      <c r="CB111" s="266"/>
      <c r="CC111" s="266"/>
      <c r="CD111" s="266"/>
      <c r="CE111" s="267"/>
      <c r="CF111" s="268" t="s">
        <v>162</v>
      </c>
      <c r="CG111" s="266"/>
      <c r="CH111" s="266"/>
      <c r="CI111" s="266"/>
      <c r="CJ111" s="266"/>
      <c r="CK111" s="266"/>
      <c r="CL111" s="266"/>
      <c r="CM111" s="266"/>
      <c r="CN111" s="266"/>
      <c r="CO111" s="266"/>
      <c r="CP111" s="266"/>
      <c r="CQ111" s="266"/>
      <c r="CR111" s="267"/>
      <c r="CS111" s="268"/>
      <c r="CT111" s="266"/>
      <c r="CU111" s="266"/>
      <c r="CV111" s="266"/>
      <c r="CW111" s="266"/>
      <c r="CX111" s="266"/>
      <c r="CY111" s="266"/>
      <c r="CZ111" s="266"/>
      <c r="DA111" s="266"/>
      <c r="DB111" s="266"/>
      <c r="DC111" s="266"/>
      <c r="DD111" s="266"/>
      <c r="DE111" s="267"/>
      <c r="DF111" s="268"/>
      <c r="DG111" s="266"/>
      <c r="DH111" s="266"/>
      <c r="DI111" s="266"/>
      <c r="DJ111" s="266"/>
      <c r="DK111" s="266"/>
      <c r="DL111" s="266"/>
      <c r="DM111" s="266"/>
      <c r="DN111" s="266"/>
      <c r="DO111" s="266"/>
      <c r="DP111" s="266"/>
      <c r="DQ111" s="266"/>
      <c r="DR111" s="267"/>
      <c r="DS111" s="268"/>
      <c r="DT111" s="266"/>
      <c r="DU111" s="266"/>
      <c r="DV111" s="266"/>
      <c r="DW111" s="266"/>
      <c r="DX111" s="266"/>
      <c r="DY111" s="266"/>
      <c r="DZ111" s="266"/>
      <c r="EA111" s="266"/>
      <c r="EB111" s="266"/>
      <c r="EC111" s="266"/>
      <c r="ED111" s="266"/>
      <c r="EE111" s="267"/>
      <c r="EF111" s="269">
        <f>EF112+EF114+EF115+EF116+EF117+EF118+EF119+EF120+EF121+EF122+EF123+EF124+EF125+EF126+EF127+EF128+EF129+EF130+EF131</f>
        <v>9675930.65</v>
      </c>
      <c r="EG111" s="270"/>
      <c r="EH111" s="270"/>
      <c r="EI111" s="270"/>
      <c r="EJ111" s="270"/>
      <c r="EK111" s="270"/>
      <c r="EL111" s="270"/>
      <c r="EM111" s="270"/>
      <c r="EN111" s="270"/>
      <c r="EO111" s="270"/>
      <c r="EP111" s="270"/>
      <c r="EQ111" s="270"/>
      <c r="ER111" s="271"/>
      <c r="ES111" s="269">
        <f aca="true" t="shared" si="12" ref="ES111">ES112+ES114+ES115+ES116+ES117+ES118+ES119+ES120+ES121+ES122+ES123+ES124+ES125+ES126+ES127+ES128+ES130+ES131</f>
        <v>9090308.239999998</v>
      </c>
      <c r="ET111" s="270"/>
      <c r="EU111" s="270"/>
      <c r="EV111" s="270"/>
      <c r="EW111" s="270"/>
      <c r="EX111" s="270"/>
      <c r="EY111" s="270"/>
      <c r="EZ111" s="270"/>
      <c r="FA111" s="270"/>
      <c r="FB111" s="270"/>
      <c r="FC111" s="270"/>
      <c r="FD111" s="270"/>
      <c r="FE111" s="271"/>
      <c r="FF111" s="269">
        <f aca="true" t="shared" si="13" ref="FF111">FF112+FF114+FF115+FF116+FF117+FF118+FF119+FF120+FF121+FF122+FF123+FF124+FF125+FF126+FF127+FF128+FF130+FF131</f>
        <v>9454558.6096</v>
      </c>
      <c r="FG111" s="270"/>
      <c r="FH111" s="270"/>
      <c r="FI111" s="270"/>
      <c r="FJ111" s="270"/>
      <c r="FK111" s="270"/>
      <c r="FL111" s="270"/>
      <c r="FM111" s="270"/>
      <c r="FN111" s="270"/>
      <c r="FO111" s="270"/>
      <c r="FP111" s="270"/>
      <c r="FQ111" s="270"/>
      <c r="FR111" s="271"/>
      <c r="FS111" s="272"/>
      <c r="FT111" s="270"/>
      <c r="FU111" s="270"/>
      <c r="FV111" s="270"/>
      <c r="FW111" s="270"/>
      <c r="FX111" s="270"/>
      <c r="FY111" s="270"/>
      <c r="FZ111" s="270"/>
      <c r="GA111" s="270"/>
      <c r="GB111" s="270"/>
      <c r="GC111" s="270"/>
      <c r="GD111" s="270"/>
      <c r="GE111" s="273"/>
    </row>
    <row r="112" spans="1:187" ht="10.95" customHeight="1">
      <c r="A112" s="274" t="s">
        <v>450</v>
      </c>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63" t="s">
        <v>161</v>
      </c>
      <c r="BY112" s="60"/>
      <c r="BZ112" s="60"/>
      <c r="CA112" s="60"/>
      <c r="CB112" s="60"/>
      <c r="CC112" s="60"/>
      <c r="CD112" s="60"/>
      <c r="CE112" s="61"/>
      <c r="CF112" s="76" t="s">
        <v>162</v>
      </c>
      <c r="CG112" s="76"/>
      <c r="CH112" s="76"/>
      <c r="CI112" s="76"/>
      <c r="CJ112" s="76"/>
      <c r="CK112" s="76"/>
      <c r="CL112" s="76"/>
      <c r="CM112" s="76"/>
      <c r="CN112" s="76"/>
      <c r="CO112" s="76"/>
      <c r="CP112" s="76"/>
      <c r="CQ112" s="76"/>
      <c r="CR112" s="76"/>
      <c r="CS112" s="76" t="s">
        <v>470</v>
      </c>
      <c r="CT112" s="76"/>
      <c r="CU112" s="76"/>
      <c r="CV112" s="76"/>
      <c r="CW112" s="76"/>
      <c r="CX112" s="76"/>
      <c r="CY112" s="76"/>
      <c r="CZ112" s="76"/>
      <c r="DA112" s="76"/>
      <c r="DB112" s="76"/>
      <c r="DC112" s="76"/>
      <c r="DD112" s="76"/>
      <c r="DE112" s="76"/>
      <c r="DF112" s="208" t="s">
        <v>424</v>
      </c>
      <c r="DG112" s="206"/>
      <c r="DH112" s="206"/>
      <c r="DI112" s="206"/>
      <c r="DJ112" s="206"/>
      <c r="DK112" s="206"/>
      <c r="DL112" s="206"/>
      <c r="DM112" s="206"/>
      <c r="DN112" s="206"/>
      <c r="DO112" s="206"/>
      <c r="DP112" s="206"/>
      <c r="DQ112" s="206"/>
      <c r="DR112" s="207"/>
      <c r="DS112" s="208" t="s">
        <v>471</v>
      </c>
      <c r="DT112" s="206"/>
      <c r="DU112" s="206"/>
      <c r="DV112" s="206"/>
      <c r="DW112" s="206"/>
      <c r="DX112" s="206"/>
      <c r="DY112" s="206"/>
      <c r="DZ112" s="206"/>
      <c r="EA112" s="206"/>
      <c r="EB112" s="206"/>
      <c r="EC112" s="206"/>
      <c r="ED112" s="206"/>
      <c r="EE112" s="207"/>
      <c r="EF112" s="276">
        <v>170600</v>
      </c>
      <c r="EG112" s="277"/>
      <c r="EH112" s="277"/>
      <c r="EI112" s="277"/>
      <c r="EJ112" s="277"/>
      <c r="EK112" s="277"/>
      <c r="EL112" s="277"/>
      <c r="EM112" s="277"/>
      <c r="EN112" s="277"/>
      <c r="EO112" s="277"/>
      <c r="EP112" s="277"/>
      <c r="EQ112" s="277"/>
      <c r="ER112" s="278"/>
      <c r="ES112" s="279">
        <v>177424</v>
      </c>
      <c r="ET112" s="280"/>
      <c r="EU112" s="280"/>
      <c r="EV112" s="280"/>
      <c r="EW112" s="280"/>
      <c r="EX112" s="280"/>
      <c r="EY112" s="280"/>
      <c r="EZ112" s="280"/>
      <c r="FA112" s="280"/>
      <c r="FB112" s="280"/>
      <c r="FC112" s="280"/>
      <c r="FD112" s="280"/>
      <c r="FE112" s="281"/>
      <c r="FF112" s="279">
        <v>184521</v>
      </c>
      <c r="FG112" s="280"/>
      <c r="FH112" s="280"/>
      <c r="FI112" s="280"/>
      <c r="FJ112" s="280"/>
      <c r="FK112" s="280"/>
      <c r="FL112" s="280"/>
      <c r="FM112" s="280"/>
      <c r="FN112" s="280"/>
      <c r="FO112" s="280"/>
      <c r="FP112" s="280"/>
      <c r="FQ112" s="280"/>
      <c r="FR112" s="281"/>
      <c r="FS112" s="209"/>
      <c r="FT112" s="210"/>
      <c r="FU112" s="210"/>
      <c r="FV112" s="210"/>
      <c r="FW112" s="210"/>
      <c r="FX112" s="210"/>
      <c r="FY112" s="210"/>
      <c r="FZ112" s="210"/>
      <c r="GA112" s="210"/>
      <c r="GB112" s="210"/>
      <c r="GC112" s="210"/>
      <c r="GD112" s="210"/>
      <c r="GE112" s="215"/>
    </row>
    <row r="113" spans="1:187" ht="11.25" customHeight="1">
      <c r="A113" s="53" t="s">
        <v>451</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5" t="s">
        <v>161</v>
      </c>
      <c r="BY113" s="56"/>
      <c r="BZ113" s="56"/>
      <c r="CA113" s="56"/>
      <c r="CB113" s="56"/>
      <c r="CC113" s="56"/>
      <c r="CD113" s="56"/>
      <c r="CE113" s="57"/>
      <c r="CF113" s="76" t="s">
        <v>162</v>
      </c>
      <c r="CG113" s="76"/>
      <c r="CH113" s="76"/>
      <c r="CI113" s="76"/>
      <c r="CJ113" s="76"/>
      <c r="CK113" s="76"/>
      <c r="CL113" s="76"/>
      <c r="CM113" s="76"/>
      <c r="CN113" s="76"/>
      <c r="CO113" s="76"/>
      <c r="CP113" s="76"/>
      <c r="CQ113" s="76"/>
      <c r="CR113" s="76"/>
      <c r="CS113" s="76" t="s">
        <v>438</v>
      </c>
      <c r="CT113" s="76"/>
      <c r="CU113" s="76"/>
      <c r="CV113" s="76"/>
      <c r="CW113" s="76"/>
      <c r="CX113" s="76"/>
      <c r="CY113" s="76"/>
      <c r="CZ113" s="76"/>
      <c r="DA113" s="76"/>
      <c r="DB113" s="76"/>
      <c r="DC113" s="76"/>
      <c r="DD113" s="76"/>
      <c r="DE113" s="76"/>
      <c r="DF113" s="59"/>
      <c r="DG113" s="60"/>
      <c r="DH113" s="60"/>
      <c r="DI113" s="60"/>
      <c r="DJ113" s="60"/>
      <c r="DK113" s="60"/>
      <c r="DL113" s="60"/>
      <c r="DM113" s="60"/>
      <c r="DN113" s="60"/>
      <c r="DO113" s="60"/>
      <c r="DP113" s="60"/>
      <c r="DQ113" s="60"/>
      <c r="DR113" s="61"/>
      <c r="DS113" s="77"/>
      <c r="DT113" s="78"/>
      <c r="DU113" s="78"/>
      <c r="DV113" s="78"/>
      <c r="DW113" s="78"/>
      <c r="DX113" s="78"/>
      <c r="DY113" s="78"/>
      <c r="DZ113" s="78"/>
      <c r="EA113" s="78"/>
      <c r="EB113" s="78"/>
      <c r="EC113" s="78"/>
      <c r="ED113" s="78"/>
      <c r="EE113" s="79"/>
      <c r="EF113" s="44"/>
      <c r="EG113" s="45"/>
      <c r="EH113" s="45"/>
      <c r="EI113" s="45"/>
      <c r="EJ113" s="45"/>
      <c r="EK113" s="45"/>
      <c r="EL113" s="45"/>
      <c r="EM113" s="45"/>
      <c r="EN113" s="45"/>
      <c r="EO113" s="45"/>
      <c r="EP113" s="45"/>
      <c r="EQ113" s="45"/>
      <c r="ER113" s="46"/>
      <c r="ES113" s="47"/>
      <c r="ET113" s="48"/>
      <c r="EU113" s="48"/>
      <c r="EV113" s="48"/>
      <c r="EW113" s="48"/>
      <c r="EX113" s="48"/>
      <c r="EY113" s="48"/>
      <c r="EZ113" s="48"/>
      <c r="FA113" s="48"/>
      <c r="FB113" s="48"/>
      <c r="FC113" s="48"/>
      <c r="FD113" s="48"/>
      <c r="FE113" s="49"/>
      <c r="FF113" s="47"/>
      <c r="FG113" s="48"/>
      <c r="FH113" s="48"/>
      <c r="FI113" s="48"/>
      <c r="FJ113" s="48"/>
      <c r="FK113" s="48"/>
      <c r="FL113" s="48"/>
      <c r="FM113" s="48"/>
      <c r="FN113" s="48"/>
      <c r="FO113" s="48"/>
      <c r="FP113" s="48"/>
      <c r="FQ113" s="48"/>
      <c r="FR113" s="49"/>
      <c r="FS113" s="50"/>
      <c r="FT113" s="51"/>
      <c r="FU113" s="51"/>
      <c r="FV113" s="51"/>
      <c r="FW113" s="51"/>
      <c r="FX113" s="51"/>
      <c r="FY113" s="51"/>
      <c r="FZ113" s="51"/>
      <c r="GA113" s="51"/>
      <c r="GB113" s="51"/>
      <c r="GC113" s="51"/>
      <c r="GD113" s="51"/>
      <c r="GE113" s="52"/>
    </row>
    <row r="114" spans="1:187" ht="11.25" customHeight="1">
      <c r="A114" s="53" t="s">
        <v>452</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5" t="s">
        <v>161</v>
      </c>
      <c r="BY114" s="56"/>
      <c r="BZ114" s="56"/>
      <c r="CA114" s="56"/>
      <c r="CB114" s="56"/>
      <c r="CC114" s="56"/>
      <c r="CD114" s="56"/>
      <c r="CE114" s="57"/>
      <c r="CF114" s="75" t="s">
        <v>421</v>
      </c>
      <c r="CG114" s="75"/>
      <c r="CH114" s="75"/>
      <c r="CI114" s="75"/>
      <c r="CJ114" s="75"/>
      <c r="CK114" s="75"/>
      <c r="CL114" s="75"/>
      <c r="CM114" s="75"/>
      <c r="CN114" s="75"/>
      <c r="CO114" s="75"/>
      <c r="CP114" s="75"/>
      <c r="CQ114" s="75"/>
      <c r="CR114" s="75"/>
      <c r="CS114" s="76" t="s">
        <v>453</v>
      </c>
      <c r="CT114" s="76"/>
      <c r="CU114" s="76"/>
      <c r="CV114" s="76"/>
      <c r="CW114" s="76"/>
      <c r="CX114" s="76"/>
      <c r="CY114" s="76"/>
      <c r="CZ114" s="76"/>
      <c r="DA114" s="76"/>
      <c r="DB114" s="76"/>
      <c r="DC114" s="76"/>
      <c r="DD114" s="76"/>
      <c r="DE114" s="76"/>
      <c r="DF114" s="59" t="s">
        <v>426</v>
      </c>
      <c r="DG114" s="60"/>
      <c r="DH114" s="60"/>
      <c r="DI114" s="60"/>
      <c r="DJ114" s="60"/>
      <c r="DK114" s="60"/>
      <c r="DL114" s="60"/>
      <c r="DM114" s="60"/>
      <c r="DN114" s="60"/>
      <c r="DO114" s="60"/>
      <c r="DP114" s="60"/>
      <c r="DQ114" s="60"/>
      <c r="DR114" s="61"/>
      <c r="DS114" s="77" t="s">
        <v>454</v>
      </c>
      <c r="DT114" s="78"/>
      <c r="DU114" s="78"/>
      <c r="DV114" s="78"/>
      <c r="DW114" s="78"/>
      <c r="DX114" s="78"/>
      <c r="DY114" s="78"/>
      <c r="DZ114" s="78"/>
      <c r="EA114" s="78"/>
      <c r="EB114" s="78"/>
      <c r="EC114" s="78"/>
      <c r="ED114" s="78"/>
      <c r="EE114" s="79"/>
      <c r="EF114" s="44">
        <v>449747</v>
      </c>
      <c r="EG114" s="45"/>
      <c r="EH114" s="45"/>
      <c r="EI114" s="45"/>
      <c r="EJ114" s="45"/>
      <c r="EK114" s="45"/>
      <c r="EL114" s="45"/>
      <c r="EM114" s="45"/>
      <c r="EN114" s="45"/>
      <c r="EO114" s="45"/>
      <c r="EP114" s="45"/>
      <c r="EQ114" s="45"/>
      <c r="ER114" s="46"/>
      <c r="ES114" s="47">
        <f>EF114*1.04</f>
        <v>467736.88</v>
      </c>
      <c r="ET114" s="48"/>
      <c r="EU114" s="48"/>
      <c r="EV114" s="48"/>
      <c r="EW114" s="48"/>
      <c r="EX114" s="48"/>
      <c r="EY114" s="48"/>
      <c r="EZ114" s="48"/>
      <c r="FA114" s="48"/>
      <c r="FB114" s="48"/>
      <c r="FC114" s="48"/>
      <c r="FD114" s="48"/>
      <c r="FE114" s="49"/>
      <c r="FF114" s="47">
        <f>ES114*1.04</f>
        <v>486446.35520000005</v>
      </c>
      <c r="FG114" s="48"/>
      <c r="FH114" s="48"/>
      <c r="FI114" s="48"/>
      <c r="FJ114" s="48"/>
      <c r="FK114" s="48"/>
      <c r="FL114" s="48"/>
      <c r="FM114" s="48"/>
      <c r="FN114" s="48"/>
      <c r="FO114" s="48"/>
      <c r="FP114" s="48"/>
      <c r="FQ114" s="48"/>
      <c r="FR114" s="49"/>
      <c r="FS114" s="50"/>
      <c r="FT114" s="51"/>
      <c r="FU114" s="51"/>
      <c r="FV114" s="51"/>
      <c r="FW114" s="51"/>
      <c r="FX114" s="51"/>
      <c r="FY114" s="51"/>
      <c r="FZ114" s="51"/>
      <c r="GA114" s="51"/>
      <c r="GB114" s="51"/>
      <c r="GC114" s="51"/>
      <c r="GD114" s="51"/>
      <c r="GE114" s="52"/>
    </row>
    <row r="115" spans="1:187" ht="11.25" customHeight="1">
      <c r="A115" s="53" t="s">
        <v>452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5" t="s">
        <v>161</v>
      </c>
      <c r="BY115" s="56"/>
      <c r="BZ115" s="56"/>
      <c r="CA115" s="56"/>
      <c r="CB115" s="56"/>
      <c r="CC115" s="56"/>
      <c r="CD115" s="56"/>
      <c r="CE115" s="57"/>
      <c r="CF115" s="75" t="s">
        <v>162</v>
      </c>
      <c r="CG115" s="75"/>
      <c r="CH115" s="75"/>
      <c r="CI115" s="75"/>
      <c r="CJ115" s="75"/>
      <c r="CK115" s="75"/>
      <c r="CL115" s="75"/>
      <c r="CM115" s="75"/>
      <c r="CN115" s="75"/>
      <c r="CO115" s="75"/>
      <c r="CP115" s="75"/>
      <c r="CQ115" s="75"/>
      <c r="CR115" s="75"/>
      <c r="CS115" s="76" t="s">
        <v>453</v>
      </c>
      <c r="CT115" s="76"/>
      <c r="CU115" s="76"/>
      <c r="CV115" s="76"/>
      <c r="CW115" s="76"/>
      <c r="CX115" s="76"/>
      <c r="CY115" s="76"/>
      <c r="CZ115" s="76"/>
      <c r="DA115" s="76"/>
      <c r="DB115" s="76"/>
      <c r="DC115" s="76"/>
      <c r="DD115" s="76"/>
      <c r="DE115" s="76"/>
      <c r="DF115" s="59" t="s">
        <v>426</v>
      </c>
      <c r="DG115" s="60"/>
      <c r="DH115" s="60"/>
      <c r="DI115" s="60"/>
      <c r="DJ115" s="60"/>
      <c r="DK115" s="60"/>
      <c r="DL115" s="60"/>
      <c r="DM115" s="60"/>
      <c r="DN115" s="60"/>
      <c r="DO115" s="60"/>
      <c r="DP115" s="60"/>
      <c r="DQ115" s="60"/>
      <c r="DR115" s="61"/>
      <c r="DS115" s="77" t="s">
        <v>454</v>
      </c>
      <c r="DT115" s="78"/>
      <c r="DU115" s="78"/>
      <c r="DV115" s="78"/>
      <c r="DW115" s="78"/>
      <c r="DX115" s="78"/>
      <c r="DY115" s="78"/>
      <c r="DZ115" s="78"/>
      <c r="EA115" s="78"/>
      <c r="EB115" s="78"/>
      <c r="EC115" s="78"/>
      <c r="ED115" s="78"/>
      <c r="EE115" s="79"/>
      <c r="EF115" s="44">
        <v>18753</v>
      </c>
      <c r="EG115" s="45"/>
      <c r="EH115" s="45"/>
      <c r="EI115" s="45"/>
      <c r="EJ115" s="45"/>
      <c r="EK115" s="45"/>
      <c r="EL115" s="45"/>
      <c r="EM115" s="45"/>
      <c r="EN115" s="45"/>
      <c r="EO115" s="45"/>
      <c r="EP115" s="45"/>
      <c r="EQ115" s="45"/>
      <c r="ER115" s="46"/>
      <c r="ES115" s="47">
        <f>EF115*1.04</f>
        <v>19503.12</v>
      </c>
      <c r="ET115" s="48"/>
      <c r="EU115" s="48"/>
      <c r="EV115" s="48"/>
      <c r="EW115" s="48"/>
      <c r="EX115" s="48"/>
      <c r="EY115" s="48"/>
      <c r="EZ115" s="48"/>
      <c r="FA115" s="48"/>
      <c r="FB115" s="48"/>
      <c r="FC115" s="48"/>
      <c r="FD115" s="48"/>
      <c r="FE115" s="49"/>
      <c r="FF115" s="47">
        <f>ES115*1.04</f>
        <v>20283.2448</v>
      </c>
      <c r="FG115" s="48"/>
      <c r="FH115" s="48"/>
      <c r="FI115" s="48"/>
      <c r="FJ115" s="48"/>
      <c r="FK115" s="48"/>
      <c r="FL115" s="48"/>
      <c r="FM115" s="48"/>
      <c r="FN115" s="48"/>
      <c r="FO115" s="48"/>
      <c r="FP115" s="48"/>
      <c r="FQ115" s="48"/>
      <c r="FR115" s="49"/>
      <c r="FS115" s="50"/>
      <c r="FT115" s="51"/>
      <c r="FU115" s="51"/>
      <c r="FV115" s="51"/>
      <c r="FW115" s="51"/>
      <c r="FX115" s="51"/>
      <c r="FY115" s="51"/>
      <c r="FZ115" s="51"/>
      <c r="GA115" s="51"/>
      <c r="GB115" s="51"/>
      <c r="GC115" s="51"/>
      <c r="GD115" s="51"/>
      <c r="GE115" s="52"/>
    </row>
    <row r="116" spans="1:187" ht="11.25" customHeight="1">
      <c r="A116" s="53" t="s">
        <v>452</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5" t="s">
        <v>161</v>
      </c>
      <c r="BY116" s="56"/>
      <c r="BZ116" s="56"/>
      <c r="CA116" s="56"/>
      <c r="CB116" s="56"/>
      <c r="CC116" s="56"/>
      <c r="CD116" s="56"/>
      <c r="CE116" s="57"/>
      <c r="CF116" s="58" t="s">
        <v>421</v>
      </c>
      <c r="CG116" s="56"/>
      <c r="CH116" s="56"/>
      <c r="CI116" s="56"/>
      <c r="CJ116" s="56"/>
      <c r="CK116" s="56"/>
      <c r="CL116" s="56"/>
      <c r="CM116" s="56"/>
      <c r="CN116" s="56"/>
      <c r="CO116" s="56"/>
      <c r="CP116" s="56"/>
      <c r="CQ116" s="56"/>
      <c r="CR116" s="57"/>
      <c r="CS116" s="59" t="s">
        <v>453</v>
      </c>
      <c r="CT116" s="60"/>
      <c r="CU116" s="60"/>
      <c r="CV116" s="60"/>
      <c r="CW116" s="60"/>
      <c r="CX116" s="60"/>
      <c r="CY116" s="60"/>
      <c r="CZ116" s="60"/>
      <c r="DA116" s="60"/>
      <c r="DB116" s="60"/>
      <c r="DC116" s="60"/>
      <c r="DD116" s="60"/>
      <c r="DE116" s="61"/>
      <c r="DF116" s="59" t="s">
        <v>430</v>
      </c>
      <c r="DG116" s="60"/>
      <c r="DH116" s="60"/>
      <c r="DI116" s="60"/>
      <c r="DJ116" s="60"/>
      <c r="DK116" s="60"/>
      <c r="DL116" s="60"/>
      <c r="DM116" s="60"/>
      <c r="DN116" s="60"/>
      <c r="DO116" s="60"/>
      <c r="DP116" s="60"/>
      <c r="DQ116" s="60"/>
      <c r="DR116" s="61"/>
      <c r="DS116" s="77" t="s">
        <v>431</v>
      </c>
      <c r="DT116" s="78"/>
      <c r="DU116" s="78"/>
      <c r="DV116" s="78"/>
      <c r="DW116" s="78"/>
      <c r="DX116" s="78"/>
      <c r="DY116" s="78"/>
      <c r="DZ116" s="78"/>
      <c r="EA116" s="78"/>
      <c r="EB116" s="78"/>
      <c r="EC116" s="78"/>
      <c r="ED116" s="78"/>
      <c r="EE116" s="79"/>
      <c r="EF116" s="44">
        <v>10000</v>
      </c>
      <c r="EG116" s="45"/>
      <c r="EH116" s="45"/>
      <c r="EI116" s="45"/>
      <c r="EJ116" s="45"/>
      <c r="EK116" s="45"/>
      <c r="EL116" s="45"/>
      <c r="EM116" s="45"/>
      <c r="EN116" s="45"/>
      <c r="EO116" s="45"/>
      <c r="EP116" s="45"/>
      <c r="EQ116" s="45"/>
      <c r="ER116" s="46"/>
      <c r="ES116" s="47"/>
      <c r="ET116" s="48"/>
      <c r="EU116" s="48"/>
      <c r="EV116" s="48"/>
      <c r="EW116" s="48"/>
      <c r="EX116" s="48"/>
      <c r="EY116" s="48"/>
      <c r="EZ116" s="48"/>
      <c r="FA116" s="48"/>
      <c r="FB116" s="48"/>
      <c r="FC116" s="48"/>
      <c r="FD116" s="48"/>
      <c r="FE116" s="49"/>
      <c r="FF116" s="47"/>
      <c r="FG116" s="48"/>
      <c r="FH116" s="48"/>
      <c r="FI116" s="48"/>
      <c r="FJ116" s="48"/>
      <c r="FK116" s="48"/>
      <c r="FL116" s="48"/>
      <c r="FM116" s="48"/>
      <c r="FN116" s="48"/>
      <c r="FO116" s="48"/>
      <c r="FP116" s="48"/>
      <c r="FQ116" s="48"/>
      <c r="FR116" s="49"/>
      <c r="FS116" s="50"/>
      <c r="FT116" s="51"/>
      <c r="FU116" s="51"/>
      <c r="FV116" s="51"/>
      <c r="FW116" s="51"/>
      <c r="FX116" s="51"/>
      <c r="FY116" s="51"/>
      <c r="FZ116" s="51"/>
      <c r="GA116" s="51"/>
      <c r="GB116" s="51"/>
      <c r="GC116" s="51"/>
      <c r="GD116" s="51"/>
      <c r="GE116" s="52"/>
    </row>
    <row r="117" spans="1:187" ht="11.25" customHeight="1">
      <c r="A117" s="53" t="s">
        <v>455</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5" t="s">
        <v>161</v>
      </c>
      <c r="BY117" s="56"/>
      <c r="BZ117" s="56"/>
      <c r="CA117" s="56"/>
      <c r="CB117" s="56"/>
      <c r="CC117" s="56"/>
      <c r="CD117" s="56"/>
      <c r="CE117" s="57"/>
      <c r="CF117" s="58" t="s">
        <v>162</v>
      </c>
      <c r="CG117" s="56"/>
      <c r="CH117" s="56"/>
      <c r="CI117" s="56"/>
      <c r="CJ117" s="56"/>
      <c r="CK117" s="56"/>
      <c r="CL117" s="56"/>
      <c r="CM117" s="56"/>
      <c r="CN117" s="56"/>
      <c r="CO117" s="56"/>
      <c r="CP117" s="56"/>
      <c r="CQ117" s="56"/>
      <c r="CR117" s="57"/>
      <c r="CS117" s="59" t="s">
        <v>456</v>
      </c>
      <c r="CT117" s="60"/>
      <c r="CU117" s="60"/>
      <c r="CV117" s="60"/>
      <c r="CW117" s="60"/>
      <c r="CX117" s="60"/>
      <c r="CY117" s="60"/>
      <c r="CZ117" s="60"/>
      <c r="DA117" s="60"/>
      <c r="DB117" s="60"/>
      <c r="DC117" s="60"/>
      <c r="DD117" s="60"/>
      <c r="DE117" s="61"/>
      <c r="DF117" s="59" t="s">
        <v>426</v>
      </c>
      <c r="DG117" s="60"/>
      <c r="DH117" s="60"/>
      <c r="DI117" s="60"/>
      <c r="DJ117" s="60"/>
      <c r="DK117" s="60"/>
      <c r="DL117" s="60"/>
      <c r="DM117" s="60"/>
      <c r="DN117" s="60"/>
      <c r="DO117" s="60"/>
      <c r="DP117" s="60"/>
      <c r="DQ117" s="60"/>
      <c r="DR117" s="61"/>
      <c r="DS117" s="77" t="s">
        <v>457</v>
      </c>
      <c r="DT117" s="78"/>
      <c r="DU117" s="78"/>
      <c r="DV117" s="78"/>
      <c r="DW117" s="78"/>
      <c r="DX117" s="78"/>
      <c r="DY117" s="78"/>
      <c r="DZ117" s="78"/>
      <c r="EA117" s="78"/>
      <c r="EB117" s="78"/>
      <c r="EC117" s="78"/>
      <c r="ED117" s="78"/>
      <c r="EE117" s="79"/>
      <c r="EF117" s="44">
        <v>2400000</v>
      </c>
      <c r="EG117" s="45"/>
      <c r="EH117" s="45"/>
      <c r="EI117" s="45"/>
      <c r="EJ117" s="45"/>
      <c r="EK117" s="45"/>
      <c r="EL117" s="45"/>
      <c r="EM117" s="45"/>
      <c r="EN117" s="45"/>
      <c r="EO117" s="45"/>
      <c r="EP117" s="45"/>
      <c r="EQ117" s="45"/>
      <c r="ER117" s="46"/>
      <c r="ES117" s="47">
        <v>2496000</v>
      </c>
      <c r="ET117" s="48"/>
      <c r="EU117" s="48"/>
      <c r="EV117" s="48"/>
      <c r="EW117" s="48"/>
      <c r="EX117" s="48"/>
      <c r="EY117" s="48"/>
      <c r="EZ117" s="48"/>
      <c r="FA117" s="48"/>
      <c r="FB117" s="48"/>
      <c r="FC117" s="48"/>
      <c r="FD117" s="48"/>
      <c r="FE117" s="49"/>
      <c r="FF117" s="47">
        <v>2595840</v>
      </c>
      <c r="FG117" s="48"/>
      <c r="FH117" s="48"/>
      <c r="FI117" s="48"/>
      <c r="FJ117" s="48"/>
      <c r="FK117" s="48"/>
      <c r="FL117" s="48"/>
      <c r="FM117" s="48"/>
      <c r="FN117" s="48"/>
      <c r="FO117" s="48"/>
      <c r="FP117" s="48"/>
      <c r="FQ117" s="48"/>
      <c r="FR117" s="49"/>
      <c r="FS117" s="50"/>
      <c r="FT117" s="51"/>
      <c r="FU117" s="51"/>
      <c r="FV117" s="51"/>
      <c r="FW117" s="51"/>
      <c r="FX117" s="51"/>
      <c r="FY117" s="51"/>
      <c r="FZ117" s="51"/>
      <c r="GA117" s="51"/>
      <c r="GB117" s="51"/>
      <c r="GC117" s="51"/>
      <c r="GD117" s="51"/>
      <c r="GE117" s="52"/>
    </row>
    <row r="118" spans="1:187" ht="11.25" customHeight="1">
      <c r="A118" s="53" t="s">
        <v>458</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5" t="s">
        <v>161</v>
      </c>
      <c r="BY118" s="56"/>
      <c r="BZ118" s="56"/>
      <c r="CA118" s="56"/>
      <c r="CB118" s="56"/>
      <c r="CC118" s="56"/>
      <c r="CD118" s="56"/>
      <c r="CE118" s="57"/>
      <c r="CF118" s="58" t="s">
        <v>162</v>
      </c>
      <c r="CG118" s="56"/>
      <c r="CH118" s="56"/>
      <c r="CI118" s="56"/>
      <c r="CJ118" s="56"/>
      <c r="CK118" s="56"/>
      <c r="CL118" s="56"/>
      <c r="CM118" s="56"/>
      <c r="CN118" s="56"/>
      <c r="CO118" s="56"/>
      <c r="CP118" s="56"/>
      <c r="CQ118" s="56"/>
      <c r="CR118" s="57"/>
      <c r="CS118" s="59" t="s">
        <v>459</v>
      </c>
      <c r="CT118" s="60"/>
      <c r="CU118" s="60"/>
      <c r="CV118" s="60"/>
      <c r="CW118" s="60"/>
      <c r="CX118" s="60"/>
      <c r="CY118" s="60"/>
      <c r="CZ118" s="60"/>
      <c r="DA118" s="60"/>
      <c r="DB118" s="60"/>
      <c r="DC118" s="60"/>
      <c r="DD118" s="60"/>
      <c r="DE118" s="61"/>
      <c r="DF118" s="59" t="s">
        <v>426</v>
      </c>
      <c r="DG118" s="60"/>
      <c r="DH118" s="60"/>
      <c r="DI118" s="60"/>
      <c r="DJ118" s="60"/>
      <c r="DK118" s="60"/>
      <c r="DL118" s="60"/>
      <c r="DM118" s="60"/>
      <c r="DN118" s="60"/>
      <c r="DO118" s="60"/>
      <c r="DP118" s="60"/>
      <c r="DQ118" s="60"/>
      <c r="DR118" s="61"/>
      <c r="DS118" s="77" t="s">
        <v>460</v>
      </c>
      <c r="DT118" s="78"/>
      <c r="DU118" s="78"/>
      <c r="DV118" s="78"/>
      <c r="DW118" s="78"/>
      <c r="DX118" s="78"/>
      <c r="DY118" s="78"/>
      <c r="DZ118" s="78"/>
      <c r="EA118" s="78"/>
      <c r="EB118" s="78"/>
      <c r="EC118" s="78"/>
      <c r="ED118" s="78"/>
      <c r="EE118" s="79"/>
      <c r="EF118" s="44">
        <f>824370+287300</f>
        <v>1111670</v>
      </c>
      <c r="EG118" s="45"/>
      <c r="EH118" s="45"/>
      <c r="EI118" s="45"/>
      <c r="EJ118" s="45"/>
      <c r="EK118" s="45"/>
      <c r="EL118" s="45"/>
      <c r="EM118" s="45"/>
      <c r="EN118" s="45"/>
      <c r="EO118" s="45"/>
      <c r="EP118" s="45"/>
      <c r="EQ118" s="45"/>
      <c r="ER118" s="46"/>
      <c r="ES118" s="47">
        <f>EF118*1.04</f>
        <v>1156136.8</v>
      </c>
      <c r="ET118" s="48"/>
      <c r="EU118" s="48"/>
      <c r="EV118" s="48"/>
      <c r="EW118" s="48"/>
      <c r="EX118" s="48"/>
      <c r="EY118" s="48"/>
      <c r="EZ118" s="48"/>
      <c r="FA118" s="48"/>
      <c r="FB118" s="48"/>
      <c r="FC118" s="48"/>
      <c r="FD118" s="48"/>
      <c r="FE118" s="49"/>
      <c r="FF118" s="47">
        <f>ES118*1.04</f>
        <v>1202382.272</v>
      </c>
      <c r="FG118" s="48"/>
      <c r="FH118" s="48"/>
      <c r="FI118" s="48"/>
      <c r="FJ118" s="48"/>
      <c r="FK118" s="48"/>
      <c r="FL118" s="48"/>
      <c r="FM118" s="48"/>
      <c r="FN118" s="48"/>
      <c r="FO118" s="48"/>
      <c r="FP118" s="48"/>
      <c r="FQ118" s="48"/>
      <c r="FR118" s="49"/>
      <c r="FS118" s="50"/>
      <c r="FT118" s="51"/>
      <c r="FU118" s="51"/>
      <c r="FV118" s="51"/>
      <c r="FW118" s="51"/>
      <c r="FX118" s="51"/>
      <c r="FY118" s="51"/>
      <c r="FZ118" s="51"/>
      <c r="GA118" s="51"/>
      <c r="GB118" s="51"/>
      <c r="GC118" s="51"/>
      <c r="GD118" s="51"/>
      <c r="GE118" s="52"/>
    </row>
    <row r="119" spans="1:187" s="33" customFormat="1" ht="11.25" customHeight="1">
      <c r="A119" s="53" t="s">
        <v>458</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5" t="s">
        <v>161</v>
      </c>
      <c r="BY119" s="56"/>
      <c r="BZ119" s="56"/>
      <c r="CA119" s="56"/>
      <c r="CB119" s="56"/>
      <c r="CC119" s="56"/>
      <c r="CD119" s="56"/>
      <c r="CE119" s="57"/>
      <c r="CF119" s="58" t="s">
        <v>162</v>
      </c>
      <c r="CG119" s="56"/>
      <c r="CH119" s="56"/>
      <c r="CI119" s="56"/>
      <c r="CJ119" s="56"/>
      <c r="CK119" s="56"/>
      <c r="CL119" s="56"/>
      <c r="CM119" s="56"/>
      <c r="CN119" s="56"/>
      <c r="CO119" s="56"/>
      <c r="CP119" s="56"/>
      <c r="CQ119" s="56"/>
      <c r="CR119" s="57"/>
      <c r="CS119" s="59" t="s">
        <v>459</v>
      </c>
      <c r="CT119" s="60"/>
      <c r="CU119" s="60"/>
      <c r="CV119" s="60"/>
      <c r="CW119" s="60"/>
      <c r="CX119" s="60"/>
      <c r="CY119" s="60"/>
      <c r="CZ119" s="60"/>
      <c r="DA119" s="60"/>
      <c r="DB119" s="60"/>
      <c r="DC119" s="60"/>
      <c r="DD119" s="60"/>
      <c r="DE119" s="61"/>
      <c r="DF119" s="59"/>
      <c r="DG119" s="60"/>
      <c r="DH119" s="60"/>
      <c r="DI119" s="60"/>
      <c r="DJ119" s="60"/>
      <c r="DK119" s="60"/>
      <c r="DL119" s="60"/>
      <c r="DM119" s="60"/>
      <c r="DN119" s="60"/>
      <c r="DO119" s="60"/>
      <c r="DP119" s="60"/>
      <c r="DQ119" s="60"/>
      <c r="DR119" s="61"/>
      <c r="DS119" s="62" t="s">
        <v>595</v>
      </c>
      <c r="DT119" s="62"/>
      <c r="DU119" s="62"/>
      <c r="DV119" s="62"/>
      <c r="DW119" s="62"/>
      <c r="DX119" s="62"/>
      <c r="DY119" s="62"/>
      <c r="DZ119" s="62"/>
      <c r="EA119" s="62"/>
      <c r="EB119" s="62"/>
      <c r="EC119" s="62"/>
      <c r="ED119" s="62"/>
      <c r="EE119" s="62"/>
      <c r="EF119" s="44"/>
      <c r="EG119" s="45"/>
      <c r="EH119" s="45"/>
      <c r="EI119" s="45"/>
      <c r="EJ119" s="45"/>
      <c r="EK119" s="45"/>
      <c r="EL119" s="45"/>
      <c r="EM119" s="45"/>
      <c r="EN119" s="45"/>
      <c r="EO119" s="45"/>
      <c r="EP119" s="45"/>
      <c r="EQ119" s="45"/>
      <c r="ER119" s="46"/>
      <c r="ES119" s="47">
        <f>EF119*1.04</f>
        <v>0</v>
      </c>
      <c r="ET119" s="48"/>
      <c r="EU119" s="48"/>
      <c r="EV119" s="48"/>
      <c r="EW119" s="48"/>
      <c r="EX119" s="48"/>
      <c r="EY119" s="48"/>
      <c r="EZ119" s="48"/>
      <c r="FA119" s="48"/>
      <c r="FB119" s="48"/>
      <c r="FC119" s="48"/>
      <c r="FD119" s="48"/>
      <c r="FE119" s="49"/>
      <c r="FF119" s="47">
        <f>ES119*1.04</f>
        <v>0</v>
      </c>
      <c r="FG119" s="48"/>
      <c r="FH119" s="48"/>
      <c r="FI119" s="48"/>
      <c r="FJ119" s="48"/>
      <c r="FK119" s="48"/>
      <c r="FL119" s="48"/>
      <c r="FM119" s="48"/>
      <c r="FN119" s="48"/>
      <c r="FO119" s="48"/>
      <c r="FP119" s="48"/>
      <c r="FQ119" s="48"/>
      <c r="FR119" s="49"/>
      <c r="FS119" s="50"/>
      <c r="FT119" s="51"/>
      <c r="FU119" s="51"/>
      <c r="FV119" s="51"/>
      <c r="FW119" s="51"/>
      <c r="FX119" s="51"/>
      <c r="FY119" s="51"/>
      <c r="FZ119" s="51"/>
      <c r="GA119" s="51"/>
      <c r="GB119" s="51"/>
      <c r="GC119" s="51"/>
      <c r="GD119" s="51"/>
      <c r="GE119" s="52"/>
    </row>
    <row r="120" spans="1:187" ht="11.25" customHeight="1">
      <c r="A120" s="53" t="s">
        <v>458</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5" t="s">
        <v>161</v>
      </c>
      <c r="BY120" s="56"/>
      <c r="BZ120" s="56"/>
      <c r="CA120" s="56"/>
      <c r="CB120" s="56"/>
      <c r="CC120" s="56"/>
      <c r="CD120" s="56"/>
      <c r="CE120" s="57"/>
      <c r="CF120" s="58" t="s">
        <v>162</v>
      </c>
      <c r="CG120" s="56"/>
      <c r="CH120" s="56"/>
      <c r="CI120" s="56"/>
      <c r="CJ120" s="56"/>
      <c r="CK120" s="56"/>
      <c r="CL120" s="56"/>
      <c r="CM120" s="56"/>
      <c r="CN120" s="56"/>
      <c r="CO120" s="56"/>
      <c r="CP120" s="56"/>
      <c r="CQ120" s="56"/>
      <c r="CR120" s="57"/>
      <c r="CS120" s="59" t="s">
        <v>459</v>
      </c>
      <c r="CT120" s="60"/>
      <c r="CU120" s="60"/>
      <c r="CV120" s="60"/>
      <c r="CW120" s="60"/>
      <c r="CX120" s="60"/>
      <c r="CY120" s="60"/>
      <c r="CZ120" s="60"/>
      <c r="DA120" s="60"/>
      <c r="DB120" s="60"/>
      <c r="DC120" s="60"/>
      <c r="DD120" s="60"/>
      <c r="DE120" s="61"/>
      <c r="DF120" s="59" t="s">
        <v>430</v>
      </c>
      <c r="DG120" s="60"/>
      <c r="DH120" s="60"/>
      <c r="DI120" s="60"/>
      <c r="DJ120" s="60"/>
      <c r="DK120" s="60"/>
      <c r="DL120" s="60"/>
      <c r="DM120" s="60"/>
      <c r="DN120" s="60"/>
      <c r="DO120" s="60"/>
      <c r="DP120" s="60"/>
      <c r="DQ120" s="60"/>
      <c r="DR120" s="61"/>
      <c r="DS120" s="77" t="s">
        <v>431</v>
      </c>
      <c r="DT120" s="78"/>
      <c r="DU120" s="78"/>
      <c r="DV120" s="78"/>
      <c r="DW120" s="78"/>
      <c r="DX120" s="78"/>
      <c r="DY120" s="78"/>
      <c r="DZ120" s="78"/>
      <c r="EA120" s="78"/>
      <c r="EB120" s="78"/>
      <c r="EC120" s="78"/>
      <c r="ED120" s="78"/>
      <c r="EE120" s="79"/>
      <c r="EF120" s="44">
        <v>15800</v>
      </c>
      <c r="EG120" s="45"/>
      <c r="EH120" s="45"/>
      <c r="EI120" s="45"/>
      <c r="EJ120" s="45"/>
      <c r="EK120" s="45"/>
      <c r="EL120" s="45"/>
      <c r="EM120" s="45"/>
      <c r="EN120" s="45"/>
      <c r="EO120" s="45"/>
      <c r="EP120" s="45"/>
      <c r="EQ120" s="45"/>
      <c r="ER120" s="46"/>
      <c r="ES120" s="47"/>
      <c r="ET120" s="48"/>
      <c r="EU120" s="48"/>
      <c r="EV120" s="48"/>
      <c r="EW120" s="48"/>
      <c r="EX120" s="48"/>
      <c r="EY120" s="48"/>
      <c r="EZ120" s="48"/>
      <c r="FA120" s="48"/>
      <c r="FB120" s="48"/>
      <c r="FC120" s="48"/>
      <c r="FD120" s="48"/>
      <c r="FE120" s="49"/>
      <c r="FF120" s="47"/>
      <c r="FG120" s="48"/>
      <c r="FH120" s="48"/>
      <c r="FI120" s="48"/>
      <c r="FJ120" s="48"/>
      <c r="FK120" s="48"/>
      <c r="FL120" s="48"/>
      <c r="FM120" s="48"/>
      <c r="FN120" s="48"/>
      <c r="FO120" s="48"/>
      <c r="FP120" s="48"/>
      <c r="FQ120" s="48"/>
      <c r="FR120" s="49"/>
      <c r="FS120" s="50"/>
      <c r="FT120" s="51"/>
      <c r="FU120" s="51"/>
      <c r="FV120" s="51"/>
      <c r="FW120" s="51"/>
      <c r="FX120" s="51"/>
      <c r="FY120" s="51"/>
      <c r="FZ120" s="51"/>
      <c r="GA120" s="51"/>
      <c r="GB120" s="51"/>
      <c r="GC120" s="51"/>
      <c r="GD120" s="51"/>
      <c r="GE120" s="52"/>
    </row>
    <row r="121" spans="1:187" ht="11.25" customHeight="1">
      <c r="A121" s="53" t="s">
        <v>458</v>
      </c>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5" t="s">
        <v>161</v>
      </c>
      <c r="BY121" s="56"/>
      <c r="BZ121" s="56"/>
      <c r="CA121" s="56"/>
      <c r="CB121" s="56"/>
      <c r="CC121" s="56"/>
      <c r="CD121" s="56"/>
      <c r="CE121" s="57"/>
      <c r="CF121" s="58" t="s">
        <v>162</v>
      </c>
      <c r="CG121" s="56"/>
      <c r="CH121" s="56"/>
      <c r="CI121" s="56"/>
      <c r="CJ121" s="56"/>
      <c r="CK121" s="56"/>
      <c r="CL121" s="56"/>
      <c r="CM121" s="56"/>
      <c r="CN121" s="56"/>
      <c r="CO121" s="56"/>
      <c r="CP121" s="56"/>
      <c r="CQ121" s="56"/>
      <c r="CR121" s="57"/>
      <c r="CS121" s="59" t="s">
        <v>459</v>
      </c>
      <c r="CT121" s="60"/>
      <c r="CU121" s="60"/>
      <c r="CV121" s="60"/>
      <c r="CW121" s="60"/>
      <c r="CX121" s="60"/>
      <c r="CY121" s="60"/>
      <c r="CZ121" s="60"/>
      <c r="DA121" s="60"/>
      <c r="DB121" s="60"/>
      <c r="DC121" s="60"/>
      <c r="DD121" s="60"/>
      <c r="DE121" s="61"/>
      <c r="DF121" s="59" t="s">
        <v>430</v>
      </c>
      <c r="DG121" s="60"/>
      <c r="DH121" s="60"/>
      <c r="DI121" s="60"/>
      <c r="DJ121" s="60"/>
      <c r="DK121" s="60"/>
      <c r="DL121" s="60"/>
      <c r="DM121" s="60"/>
      <c r="DN121" s="60"/>
      <c r="DO121" s="60"/>
      <c r="DP121" s="60"/>
      <c r="DQ121" s="60"/>
      <c r="DR121" s="61"/>
      <c r="DS121" s="77" t="s">
        <v>433</v>
      </c>
      <c r="DT121" s="78"/>
      <c r="DU121" s="78"/>
      <c r="DV121" s="78"/>
      <c r="DW121" s="78"/>
      <c r="DX121" s="78"/>
      <c r="DY121" s="78"/>
      <c r="DZ121" s="78"/>
      <c r="EA121" s="78"/>
      <c r="EB121" s="78"/>
      <c r="EC121" s="78"/>
      <c r="ED121" s="78"/>
      <c r="EE121" s="79"/>
      <c r="EF121" s="44">
        <v>50000</v>
      </c>
      <c r="EG121" s="45"/>
      <c r="EH121" s="45"/>
      <c r="EI121" s="45"/>
      <c r="EJ121" s="45"/>
      <c r="EK121" s="45"/>
      <c r="EL121" s="45"/>
      <c r="EM121" s="45"/>
      <c r="EN121" s="45"/>
      <c r="EO121" s="45"/>
      <c r="EP121" s="45"/>
      <c r="EQ121" s="45"/>
      <c r="ER121" s="46"/>
      <c r="ES121" s="47"/>
      <c r="ET121" s="48"/>
      <c r="EU121" s="48"/>
      <c r="EV121" s="48"/>
      <c r="EW121" s="48"/>
      <c r="EX121" s="48"/>
      <c r="EY121" s="48"/>
      <c r="EZ121" s="48"/>
      <c r="FA121" s="48"/>
      <c r="FB121" s="48"/>
      <c r="FC121" s="48"/>
      <c r="FD121" s="48"/>
      <c r="FE121" s="49"/>
      <c r="FF121" s="47"/>
      <c r="FG121" s="48"/>
      <c r="FH121" s="48"/>
      <c r="FI121" s="48"/>
      <c r="FJ121" s="48"/>
      <c r="FK121" s="48"/>
      <c r="FL121" s="48"/>
      <c r="FM121" s="48"/>
      <c r="FN121" s="48"/>
      <c r="FO121" s="48"/>
      <c r="FP121" s="48"/>
      <c r="FQ121" s="48"/>
      <c r="FR121" s="49"/>
      <c r="FS121" s="50"/>
      <c r="FT121" s="51"/>
      <c r="FU121" s="51"/>
      <c r="FV121" s="51"/>
      <c r="FW121" s="51"/>
      <c r="FX121" s="51"/>
      <c r="FY121" s="51"/>
      <c r="FZ121" s="51"/>
      <c r="GA121" s="51"/>
      <c r="GB121" s="51"/>
      <c r="GC121" s="51"/>
      <c r="GD121" s="51"/>
      <c r="GE121" s="52"/>
    </row>
    <row r="122" spans="1:187" ht="11.25" customHeight="1">
      <c r="A122" s="53" t="s">
        <v>461</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5" t="s">
        <v>161</v>
      </c>
      <c r="BY122" s="56"/>
      <c r="BZ122" s="56"/>
      <c r="CA122" s="56"/>
      <c r="CB122" s="56"/>
      <c r="CC122" s="56"/>
      <c r="CD122" s="56"/>
      <c r="CE122" s="57"/>
      <c r="CF122" s="58" t="s">
        <v>162</v>
      </c>
      <c r="CG122" s="56"/>
      <c r="CH122" s="56"/>
      <c r="CI122" s="56"/>
      <c r="CJ122" s="56"/>
      <c r="CK122" s="56"/>
      <c r="CL122" s="56"/>
      <c r="CM122" s="56"/>
      <c r="CN122" s="56"/>
      <c r="CO122" s="56"/>
      <c r="CP122" s="56"/>
      <c r="CQ122" s="56"/>
      <c r="CR122" s="57"/>
      <c r="CS122" s="59" t="s">
        <v>462</v>
      </c>
      <c r="CT122" s="60"/>
      <c r="CU122" s="60"/>
      <c r="CV122" s="60"/>
      <c r="CW122" s="60"/>
      <c r="CX122" s="60"/>
      <c r="CY122" s="60"/>
      <c r="CZ122" s="60"/>
      <c r="DA122" s="60"/>
      <c r="DB122" s="60"/>
      <c r="DC122" s="60"/>
      <c r="DD122" s="60"/>
      <c r="DE122" s="61"/>
      <c r="DF122" s="59" t="s">
        <v>424</v>
      </c>
      <c r="DG122" s="60"/>
      <c r="DH122" s="60"/>
      <c r="DI122" s="60"/>
      <c r="DJ122" s="60"/>
      <c r="DK122" s="60"/>
      <c r="DL122" s="60"/>
      <c r="DM122" s="60"/>
      <c r="DN122" s="60"/>
      <c r="DO122" s="60"/>
      <c r="DP122" s="60"/>
      <c r="DQ122" s="60"/>
      <c r="DR122" s="61"/>
      <c r="DS122" s="77" t="s">
        <v>463</v>
      </c>
      <c r="DT122" s="78"/>
      <c r="DU122" s="78"/>
      <c r="DV122" s="78"/>
      <c r="DW122" s="78"/>
      <c r="DX122" s="78"/>
      <c r="DY122" s="78"/>
      <c r="DZ122" s="78"/>
      <c r="EA122" s="78"/>
      <c r="EB122" s="78"/>
      <c r="EC122" s="78"/>
      <c r="ED122" s="78"/>
      <c r="EE122" s="79"/>
      <c r="EF122" s="44">
        <f>2613370+919880+66</f>
        <v>3533316</v>
      </c>
      <c r="EG122" s="45"/>
      <c r="EH122" s="45"/>
      <c r="EI122" s="45"/>
      <c r="EJ122" s="45"/>
      <c r="EK122" s="45"/>
      <c r="EL122" s="45"/>
      <c r="EM122" s="45"/>
      <c r="EN122" s="45"/>
      <c r="EO122" s="45"/>
      <c r="EP122" s="45"/>
      <c r="EQ122" s="45"/>
      <c r="ER122" s="46"/>
      <c r="ES122" s="47">
        <f>EF122*1.04+484-0.4</f>
        <v>3675132.24</v>
      </c>
      <c r="ET122" s="48"/>
      <c r="EU122" s="48"/>
      <c r="EV122" s="48"/>
      <c r="EW122" s="48"/>
      <c r="EX122" s="48"/>
      <c r="EY122" s="48"/>
      <c r="EZ122" s="48"/>
      <c r="FA122" s="48"/>
      <c r="FB122" s="48"/>
      <c r="FC122" s="48"/>
      <c r="FD122" s="48"/>
      <c r="FE122" s="49"/>
      <c r="FF122" s="47">
        <f>ES122*1.04+636</f>
        <v>3822773.5296000005</v>
      </c>
      <c r="FG122" s="48"/>
      <c r="FH122" s="48"/>
      <c r="FI122" s="48"/>
      <c r="FJ122" s="48"/>
      <c r="FK122" s="48"/>
      <c r="FL122" s="48"/>
      <c r="FM122" s="48"/>
      <c r="FN122" s="48"/>
      <c r="FO122" s="48"/>
      <c r="FP122" s="48"/>
      <c r="FQ122" s="48"/>
      <c r="FR122" s="49"/>
      <c r="FS122" s="50"/>
      <c r="FT122" s="51"/>
      <c r="FU122" s="51"/>
      <c r="FV122" s="51"/>
      <c r="FW122" s="51"/>
      <c r="FX122" s="51"/>
      <c r="FY122" s="51"/>
      <c r="FZ122" s="51"/>
      <c r="GA122" s="51"/>
      <c r="GB122" s="51"/>
      <c r="GC122" s="51"/>
      <c r="GD122" s="51"/>
      <c r="GE122" s="52"/>
    </row>
    <row r="123" spans="1:187" ht="11.25" customHeight="1">
      <c r="A123" s="53" t="s">
        <v>461</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5" t="s">
        <v>161</v>
      </c>
      <c r="BY123" s="56"/>
      <c r="BZ123" s="56"/>
      <c r="CA123" s="56"/>
      <c r="CB123" s="56"/>
      <c r="CC123" s="56"/>
      <c r="CD123" s="56"/>
      <c r="CE123" s="57"/>
      <c r="CF123" s="58" t="s">
        <v>162</v>
      </c>
      <c r="CG123" s="56"/>
      <c r="CH123" s="56"/>
      <c r="CI123" s="56"/>
      <c r="CJ123" s="56"/>
      <c r="CK123" s="56"/>
      <c r="CL123" s="56"/>
      <c r="CM123" s="56"/>
      <c r="CN123" s="56"/>
      <c r="CO123" s="56"/>
      <c r="CP123" s="56"/>
      <c r="CQ123" s="56"/>
      <c r="CR123" s="57"/>
      <c r="CS123" s="59" t="s">
        <v>462</v>
      </c>
      <c r="CT123" s="60"/>
      <c r="CU123" s="60"/>
      <c r="CV123" s="60"/>
      <c r="CW123" s="60"/>
      <c r="CX123" s="60"/>
      <c r="CY123" s="60"/>
      <c r="CZ123" s="60"/>
      <c r="DA123" s="60"/>
      <c r="DB123" s="60"/>
      <c r="DC123" s="60"/>
      <c r="DD123" s="60"/>
      <c r="DE123" s="61"/>
      <c r="DF123" s="59" t="s">
        <v>430</v>
      </c>
      <c r="DG123" s="60"/>
      <c r="DH123" s="60"/>
      <c r="DI123" s="60"/>
      <c r="DJ123" s="60"/>
      <c r="DK123" s="60"/>
      <c r="DL123" s="60"/>
      <c r="DM123" s="60"/>
      <c r="DN123" s="60"/>
      <c r="DO123" s="60"/>
      <c r="DP123" s="60"/>
      <c r="DQ123" s="60"/>
      <c r="DR123" s="61"/>
      <c r="DS123" s="77" t="s">
        <v>433</v>
      </c>
      <c r="DT123" s="78"/>
      <c r="DU123" s="78"/>
      <c r="DV123" s="78"/>
      <c r="DW123" s="78"/>
      <c r="DX123" s="78"/>
      <c r="DY123" s="78"/>
      <c r="DZ123" s="78"/>
      <c r="EA123" s="78"/>
      <c r="EB123" s="78"/>
      <c r="EC123" s="78"/>
      <c r="ED123" s="78"/>
      <c r="EE123" s="79"/>
      <c r="EF123" s="44">
        <v>100000</v>
      </c>
      <c r="EG123" s="45"/>
      <c r="EH123" s="45"/>
      <c r="EI123" s="45"/>
      <c r="EJ123" s="45"/>
      <c r="EK123" s="45"/>
      <c r="EL123" s="45"/>
      <c r="EM123" s="45"/>
      <c r="EN123" s="45"/>
      <c r="EO123" s="45"/>
      <c r="EP123" s="45"/>
      <c r="EQ123" s="45"/>
      <c r="ER123" s="46"/>
      <c r="ES123" s="47"/>
      <c r="ET123" s="48"/>
      <c r="EU123" s="48"/>
      <c r="EV123" s="48"/>
      <c r="EW123" s="48"/>
      <c r="EX123" s="48"/>
      <c r="EY123" s="48"/>
      <c r="EZ123" s="48"/>
      <c r="FA123" s="48"/>
      <c r="FB123" s="48"/>
      <c r="FC123" s="48"/>
      <c r="FD123" s="48"/>
      <c r="FE123" s="49"/>
      <c r="FF123" s="47"/>
      <c r="FG123" s="48"/>
      <c r="FH123" s="48"/>
      <c r="FI123" s="48"/>
      <c r="FJ123" s="48"/>
      <c r="FK123" s="48"/>
      <c r="FL123" s="48"/>
      <c r="FM123" s="48"/>
      <c r="FN123" s="48"/>
      <c r="FO123" s="48"/>
      <c r="FP123" s="48"/>
      <c r="FQ123" s="48"/>
      <c r="FR123" s="49"/>
      <c r="FS123" s="50"/>
      <c r="FT123" s="51"/>
      <c r="FU123" s="51"/>
      <c r="FV123" s="51"/>
      <c r="FW123" s="51"/>
      <c r="FX123" s="51"/>
      <c r="FY123" s="51"/>
      <c r="FZ123" s="51"/>
      <c r="GA123" s="51"/>
      <c r="GB123" s="51"/>
      <c r="GC123" s="51"/>
      <c r="GD123" s="51"/>
      <c r="GE123" s="52"/>
    </row>
    <row r="124" spans="1:187" ht="11.25" customHeight="1">
      <c r="A124" s="53" t="s">
        <v>461</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5" t="s">
        <v>161</v>
      </c>
      <c r="BY124" s="56"/>
      <c r="BZ124" s="56"/>
      <c r="CA124" s="56"/>
      <c r="CB124" s="56"/>
      <c r="CC124" s="56"/>
      <c r="CD124" s="56"/>
      <c r="CE124" s="57"/>
      <c r="CF124" s="58" t="s">
        <v>162</v>
      </c>
      <c r="CG124" s="56"/>
      <c r="CH124" s="56"/>
      <c r="CI124" s="56"/>
      <c r="CJ124" s="56"/>
      <c r="CK124" s="56"/>
      <c r="CL124" s="56"/>
      <c r="CM124" s="56"/>
      <c r="CN124" s="56"/>
      <c r="CO124" s="56"/>
      <c r="CP124" s="56"/>
      <c r="CQ124" s="56"/>
      <c r="CR124" s="57"/>
      <c r="CS124" s="59" t="s">
        <v>462</v>
      </c>
      <c r="CT124" s="60"/>
      <c r="CU124" s="60"/>
      <c r="CV124" s="60"/>
      <c r="CW124" s="60"/>
      <c r="CX124" s="60"/>
      <c r="CY124" s="60"/>
      <c r="CZ124" s="60"/>
      <c r="DA124" s="60"/>
      <c r="DB124" s="60"/>
      <c r="DC124" s="60"/>
      <c r="DD124" s="60"/>
      <c r="DE124" s="61"/>
      <c r="DF124" s="59" t="s">
        <v>444</v>
      </c>
      <c r="DG124" s="60"/>
      <c r="DH124" s="60"/>
      <c r="DI124" s="60"/>
      <c r="DJ124" s="60"/>
      <c r="DK124" s="60"/>
      <c r="DL124" s="60"/>
      <c r="DM124" s="60"/>
      <c r="DN124" s="60"/>
      <c r="DO124" s="60"/>
      <c r="DP124" s="60"/>
      <c r="DQ124" s="60"/>
      <c r="DR124" s="61"/>
      <c r="DS124" s="62" t="s">
        <v>605</v>
      </c>
      <c r="DT124" s="62"/>
      <c r="DU124" s="62"/>
      <c r="DV124" s="62"/>
      <c r="DW124" s="62"/>
      <c r="DX124" s="62"/>
      <c r="DY124" s="62"/>
      <c r="DZ124" s="62"/>
      <c r="EA124" s="62"/>
      <c r="EB124" s="62"/>
      <c r="EC124" s="62"/>
      <c r="ED124" s="62"/>
      <c r="EE124" s="62"/>
      <c r="EF124" s="44">
        <v>58000</v>
      </c>
      <c r="EG124" s="45"/>
      <c r="EH124" s="45"/>
      <c r="EI124" s="45"/>
      <c r="EJ124" s="45"/>
      <c r="EK124" s="45"/>
      <c r="EL124" s="45"/>
      <c r="EM124" s="45"/>
      <c r="EN124" s="45"/>
      <c r="EO124" s="45"/>
      <c r="EP124" s="45"/>
      <c r="EQ124" s="45"/>
      <c r="ER124" s="46"/>
      <c r="ES124" s="47">
        <f>EF124*1.04</f>
        <v>60320</v>
      </c>
      <c r="ET124" s="48"/>
      <c r="EU124" s="48"/>
      <c r="EV124" s="48"/>
      <c r="EW124" s="48"/>
      <c r="EX124" s="48"/>
      <c r="EY124" s="48"/>
      <c r="EZ124" s="48"/>
      <c r="FA124" s="48"/>
      <c r="FB124" s="48"/>
      <c r="FC124" s="48"/>
      <c r="FD124" s="48"/>
      <c r="FE124" s="49"/>
      <c r="FF124" s="47">
        <f>ES124*1.04+1</f>
        <v>62733.8</v>
      </c>
      <c r="FG124" s="48"/>
      <c r="FH124" s="48"/>
      <c r="FI124" s="48"/>
      <c r="FJ124" s="48"/>
      <c r="FK124" s="48"/>
      <c r="FL124" s="48"/>
      <c r="FM124" s="48"/>
      <c r="FN124" s="48"/>
      <c r="FO124" s="48"/>
      <c r="FP124" s="48"/>
      <c r="FQ124" s="48"/>
      <c r="FR124" s="49"/>
      <c r="FS124" s="50"/>
      <c r="FT124" s="51"/>
      <c r="FU124" s="51"/>
      <c r="FV124" s="51"/>
      <c r="FW124" s="51"/>
      <c r="FX124" s="51"/>
      <c r="FY124" s="51"/>
      <c r="FZ124" s="51"/>
      <c r="GA124" s="51"/>
      <c r="GB124" s="51"/>
      <c r="GC124" s="51"/>
      <c r="GD124" s="51"/>
      <c r="GE124" s="52"/>
    </row>
    <row r="125" spans="1:187" s="33" customFormat="1" ht="11.25" customHeight="1">
      <c r="A125" s="53" t="s">
        <v>461</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5" t="s">
        <v>161</v>
      </c>
      <c r="BY125" s="56"/>
      <c r="BZ125" s="56"/>
      <c r="CA125" s="56"/>
      <c r="CB125" s="56"/>
      <c r="CC125" s="56"/>
      <c r="CD125" s="56"/>
      <c r="CE125" s="57"/>
      <c r="CF125" s="58" t="s">
        <v>162</v>
      </c>
      <c r="CG125" s="56"/>
      <c r="CH125" s="56"/>
      <c r="CI125" s="56"/>
      <c r="CJ125" s="56"/>
      <c r="CK125" s="56"/>
      <c r="CL125" s="56"/>
      <c r="CM125" s="56"/>
      <c r="CN125" s="56"/>
      <c r="CO125" s="56"/>
      <c r="CP125" s="56"/>
      <c r="CQ125" s="56"/>
      <c r="CR125" s="57"/>
      <c r="CS125" s="59" t="s">
        <v>462</v>
      </c>
      <c r="CT125" s="60"/>
      <c r="CU125" s="60"/>
      <c r="CV125" s="60"/>
      <c r="CW125" s="60"/>
      <c r="CX125" s="60"/>
      <c r="CY125" s="60"/>
      <c r="CZ125" s="60"/>
      <c r="DA125" s="60"/>
      <c r="DB125" s="60"/>
      <c r="DC125" s="60"/>
      <c r="DD125" s="60"/>
      <c r="DE125" s="61"/>
      <c r="DF125" s="59" t="s">
        <v>597</v>
      </c>
      <c r="DG125" s="60"/>
      <c r="DH125" s="60"/>
      <c r="DI125" s="60"/>
      <c r="DJ125" s="60"/>
      <c r="DK125" s="60"/>
      <c r="DL125" s="60"/>
      <c r="DM125" s="60"/>
      <c r="DN125" s="60"/>
      <c r="DO125" s="60"/>
      <c r="DP125" s="60"/>
      <c r="DQ125" s="60"/>
      <c r="DR125" s="61"/>
      <c r="DS125" s="62" t="s">
        <v>595</v>
      </c>
      <c r="DT125" s="62"/>
      <c r="DU125" s="62"/>
      <c r="DV125" s="62"/>
      <c r="DW125" s="62"/>
      <c r="DX125" s="62"/>
      <c r="DY125" s="62"/>
      <c r="DZ125" s="62"/>
      <c r="EA125" s="62"/>
      <c r="EB125" s="62"/>
      <c r="EC125" s="62"/>
      <c r="ED125" s="62"/>
      <c r="EE125" s="62"/>
      <c r="EF125" s="44">
        <v>18000</v>
      </c>
      <c r="EG125" s="45"/>
      <c r="EH125" s="45"/>
      <c r="EI125" s="45"/>
      <c r="EJ125" s="45"/>
      <c r="EK125" s="45"/>
      <c r="EL125" s="45"/>
      <c r="EM125" s="45"/>
      <c r="EN125" s="45"/>
      <c r="EO125" s="45"/>
      <c r="EP125" s="45"/>
      <c r="EQ125" s="45"/>
      <c r="ER125" s="46"/>
      <c r="ES125" s="47">
        <f>EF125*1.04</f>
        <v>18720</v>
      </c>
      <c r="ET125" s="48"/>
      <c r="EU125" s="48"/>
      <c r="EV125" s="48"/>
      <c r="EW125" s="48"/>
      <c r="EX125" s="48"/>
      <c r="EY125" s="48"/>
      <c r="EZ125" s="48"/>
      <c r="FA125" s="48"/>
      <c r="FB125" s="48"/>
      <c r="FC125" s="48"/>
      <c r="FD125" s="48"/>
      <c r="FE125" s="49"/>
      <c r="FF125" s="47">
        <f>ES125*1.04+1</f>
        <v>19469.8</v>
      </c>
      <c r="FG125" s="48"/>
      <c r="FH125" s="48"/>
      <c r="FI125" s="48"/>
      <c r="FJ125" s="48"/>
      <c r="FK125" s="48"/>
      <c r="FL125" s="48"/>
      <c r="FM125" s="48"/>
      <c r="FN125" s="48"/>
      <c r="FO125" s="48"/>
      <c r="FP125" s="48"/>
      <c r="FQ125" s="48"/>
      <c r="FR125" s="49"/>
      <c r="FS125" s="50"/>
      <c r="FT125" s="51"/>
      <c r="FU125" s="51"/>
      <c r="FV125" s="51"/>
      <c r="FW125" s="51"/>
      <c r="FX125" s="51"/>
      <c r="FY125" s="51"/>
      <c r="FZ125" s="51"/>
      <c r="GA125" s="51"/>
      <c r="GB125" s="51"/>
      <c r="GC125" s="51"/>
      <c r="GD125" s="51"/>
      <c r="GE125" s="52"/>
    </row>
    <row r="126" spans="1:187" ht="11.25" customHeight="1">
      <c r="A126" s="53" t="s">
        <v>464</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5" t="s">
        <v>161</v>
      </c>
      <c r="BY126" s="56"/>
      <c r="BZ126" s="56"/>
      <c r="CA126" s="56"/>
      <c r="CB126" s="56"/>
      <c r="CC126" s="56"/>
      <c r="CD126" s="56"/>
      <c r="CE126" s="57"/>
      <c r="CF126" s="58" t="s">
        <v>162</v>
      </c>
      <c r="CG126" s="56"/>
      <c r="CH126" s="56"/>
      <c r="CI126" s="56"/>
      <c r="CJ126" s="56"/>
      <c r="CK126" s="56"/>
      <c r="CL126" s="56"/>
      <c r="CM126" s="56"/>
      <c r="CN126" s="56"/>
      <c r="CO126" s="56"/>
      <c r="CP126" s="56"/>
      <c r="CQ126" s="56"/>
      <c r="CR126" s="57"/>
      <c r="CS126" s="59" t="s">
        <v>465</v>
      </c>
      <c r="CT126" s="60"/>
      <c r="CU126" s="60"/>
      <c r="CV126" s="60"/>
      <c r="CW126" s="60"/>
      <c r="CX126" s="60"/>
      <c r="CY126" s="60"/>
      <c r="CZ126" s="60"/>
      <c r="DA126" s="60"/>
      <c r="DB126" s="60"/>
      <c r="DC126" s="60"/>
      <c r="DD126" s="60"/>
      <c r="DE126" s="61"/>
      <c r="DF126" s="59" t="s">
        <v>424</v>
      </c>
      <c r="DG126" s="60"/>
      <c r="DH126" s="60"/>
      <c r="DI126" s="60"/>
      <c r="DJ126" s="60"/>
      <c r="DK126" s="60"/>
      <c r="DL126" s="60"/>
      <c r="DM126" s="60"/>
      <c r="DN126" s="60"/>
      <c r="DO126" s="60"/>
      <c r="DP126" s="60"/>
      <c r="DQ126" s="60"/>
      <c r="DR126" s="61"/>
      <c r="DS126" s="77" t="s">
        <v>466</v>
      </c>
      <c r="DT126" s="78"/>
      <c r="DU126" s="78"/>
      <c r="DV126" s="78"/>
      <c r="DW126" s="78"/>
      <c r="DX126" s="78"/>
      <c r="DY126" s="78"/>
      <c r="DZ126" s="78"/>
      <c r="EA126" s="78"/>
      <c r="EB126" s="78"/>
      <c r="EC126" s="78"/>
      <c r="ED126" s="78"/>
      <c r="EE126" s="79"/>
      <c r="EF126" s="44">
        <v>176000</v>
      </c>
      <c r="EG126" s="45"/>
      <c r="EH126" s="45"/>
      <c r="EI126" s="45"/>
      <c r="EJ126" s="45"/>
      <c r="EK126" s="45"/>
      <c r="EL126" s="45"/>
      <c r="EM126" s="45"/>
      <c r="EN126" s="45"/>
      <c r="EO126" s="45"/>
      <c r="EP126" s="45"/>
      <c r="EQ126" s="45"/>
      <c r="ER126" s="46"/>
      <c r="ES126" s="47">
        <f>EF126*1.04</f>
        <v>183040</v>
      </c>
      <c r="ET126" s="48"/>
      <c r="EU126" s="48"/>
      <c r="EV126" s="48"/>
      <c r="EW126" s="48"/>
      <c r="EX126" s="48"/>
      <c r="EY126" s="48"/>
      <c r="EZ126" s="48"/>
      <c r="FA126" s="48"/>
      <c r="FB126" s="48"/>
      <c r="FC126" s="48"/>
      <c r="FD126" s="48"/>
      <c r="FE126" s="49"/>
      <c r="FF126" s="47">
        <f>ES126*1.04</f>
        <v>190361.6</v>
      </c>
      <c r="FG126" s="48"/>
      <c r="FH126" s="48"/>
      <c r="FI126" s="48"/>
      <c r="FJ126" s="48"/>
      <c r="FK126" s="48"/>
      <c r="FL126" s="48"/>
      <c r="FM126" s="48"/>
      <c r="FN126" s="48"/>
      <c r="FO126" s="48"/>
      <c r="FP126" s="48"/>
      <c r="FQ126" s="48"/>
      <c r="FR126" s="49"/>
      <c r="FS126" s="50"/>
      <c r="FT126" s="51"/>
      <c r="FU126" s="51"/>
      <c r="FV126" s="51"/>
      <c r="FW126" s="51"/>
      <c r="FX126" s="51"/>
      <c r="FY126" s="51"/>
      <c r="FZ126" s="51"/>
      <c r="GA126" s="51"/>
      <c r="GB126" s="51"/>
      <c r="GC126" s="51"/>
      <c r="GD126" s="51"/>
      <c r="GE126" s="52"/>
    </row>
    <row r="127" spans="1:187" s="33" customFormat="1" ht="11.25" customHeight="1">
      <c r="A127" s="53" t="s">
        <v>464</v>
      </c>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5" t="s">
        <v>161</v>
      </c>
      <c r="BY127" s="56"/>
      <c r="BZ127" s="56"/>
      <c r="CA127" s="56"/>
      <c r="CB127" s="56"/>
      <c r="CC127" s="56"/>
      <c r="CD127" s="56"/>
      <c r="CE127" s="57"/>
      <c r="CF127" s="58" t="s">
        <v>162</v>
      </c>
      <c r="CG127" s="56"/>
      <c r="CH127" s="56"/>
      <c r="CI127" s="56"/>
      <c r="CJ127" s="56"/>
      <c r="CK127" s="56"/>
      <c r="CL127" s="56"/>
      <c r="CM127" s="56"/>
      <c r="CN127" s="56"/>
      <c r="CO127" s="56"/>
      <c r="CP127" s="56"/>
      <c r="CQ127" s="56"/>
      <c r="CR127" s="57"/>
      <c r="CS127" s="59" t="s">
        <v>465</v>
      </c>
      <c r="CT127" s="60"/>
      <c r="CU127" s="60"/>
      <c r="CV127" s="60"/>
      <c r="CW127" s="60"/>
      <c r="CX127" s="60"/>
      <c r="CY127" s="60"/>
      <c r="CZ127" s="60"/>
      <c r="DA127" s="60"/>
      <c r="DB127" s="60"/>
      <c r="DC127" s="60"/>
      <c r="DD127" s="60"/>
      <c r="DE127" s="61"/>
      <c r="DF127" s="59" t="s">
        <v>603</v>
      </c>
      <c r="DG127" s="60"/>
      <c r="DH127" s="60"/>
      <c r="DI127" s="60"/>
      <c r="DJ127" s="60"/>
      <c r="DK127" s="60"/>
      <c r="DL127" s="60"/>
      <c r="DM127" s="60"/>
      <c r="DN127" s="60"/>
      <c r="DO127" s="60"/>
      <c r="DP127" s="60"/>
      <c r="DQ127" s="60"/>
      <c r="DR127" s="61"/>
      <c r="DS127" s="62" t="s">
        <v>595</v>
      </c>
      <c r="DT127" s="62"/>
      <c r="DU127" s="62"/>
      <c r="DV127" s="62"/>
      <c r="DW127" s="62"/>
      <c r="DX127" s="62"/>
      <c r="DY127" s="62"/>
      <c r="DZ127" s="62"/>
      <c r="EA127" s="62"/>
      <c r="EB127" s="62"/>
      <c r="EC127" s="62"/>
      <c r="ED127" s="62"/>
      <c r="EE127" s="62"/>
      <c r="EF127" s="44">
        <v>750000</v>
      </c>
      <c r="EG127" s="45"/>
      <c r="EH127" s="45"/>
      <c r="EI127" s="45"/>
      <c r="EJ127" s="45"/>
      <c r="EK127" s="45"/>
      <c r="EL127" s="45"/>
      <c r="EM127" s="45"/>
      <c r="EN127" s="45"/>
      <c r="EO127" s="45"/>
      <c r="EP127" s="45"/>
      <c r="EQ127" s="45"/>
      <c r="ER127" s="46"/>
      <c r="ES127" s="47">
        <f>EF127*1.04</f>
        <v>780000</v>
      </c>
      <c r="ET127" s="48"/>
      <c r="EU127" s="48"/>
      <c r="EV127" s="48"/>
      <c r="EW127" s="48"/>
      <c r="EX127" s="48"/>
      <c r="EY127" s="48"/>
      <c r="EZ127" s="48"/>
      <c r="FA127" s="48"/>
      <c r="FB127" s="48"/>
      <c r="FC127" s="48"/>
      <c r="FD127" s="48"/>
      <c r="FE127" s="49"/>
      <c r="FF127" s="47">
        <f>ES127*1.04</f>
        <v>811200</v>
      </c>
      <c r="FG127" s="48"/>
      <c r="FH127" s="48"/>
      <c r="FI127" s="48"/>
      <c r="FJ127" s="48"/>
      <c r="FK127" s="48"/>
      <c r="FL127" s="48"/>
      <c r="FM127" s="48"/>
      <c r="FN127" s="48"/>
      <c r="FO127" s="48"/>
      <c r="FP127" s="48"/>
      <c r="FQ127" s="48"/>
      <c r="FR127" s="49"/>
      <c r="FS127" s="50"/>
      <c r="FT127" s="51"/>
      <c r="FU127" s="51"/>
      <c r="FV127" s="51"/>
      <c r="FW127" s="51"/>
      <c r="FX127" s="51"/>
      <c r="FY127" s="51"/>
      <c r="FZ127" s="51"/>
      <c r="GA127" s="51"/>
      <c r="GB127" s="51"/>
      <c r="GC127" s="51"/>
      <c r="GD127" s="51"/>
      <c r="GE127" s="52"/>
    </row>
    <row r="128" spans="1:187" ht="11.25" customHeight="1">
      <c r="A128" s="53" t="s">
        <v>464</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5" t="s">
        <v>161</v>
      </c>
      <c r="BY128" s="56"/>
      <c r="BZ128" s="56"/>
      <c r="CA128" s="56"/>
      <c r="CB128" s="56"/>
      <c r="CC128" s="56"/>
      <c r="CD128" s="56"/>
      <c r="CE128" s="57"/>
      <c r="CF128" s="58" t="s">
        <v>162</v>
      </c>
      <c r="CG128" s="56"/>
      <c r="CH128" s="56"/>
      <c r="CI128" s="56"/>
      <c r="CJ128" s="56"/>
      <c r="CK128" s="56"/>
      <c r="CL128" s="56"/>
      <c r="CM128" s="56"/>
      <c r="CN128" s="56"/>
      <c r="CO128" s="56"/>
      <c r="CP128" s="56"/>
      <c r="CQ128" s="56"/>
      <c r="CR128" s="57"/>
      <c r="CS128" s="59" t="s">
        <v>465</v>
      </c>
      <c r="CT128" s="60"/>
      <c r="CU128" s="60"/>
      <c r="CV128" s="60"/>
      <c r="CW128" s="60"/>
      <c r="CX128" s="60"/>
      <c r="CY128" s="60"/>
      <c r="CZ128" s="60"/>
      <c r="DA128" s="60"/>
      <c r="DB128" s="60"/>
      <c r="DC128" s="60"/>
      <c r="DD128" s="60"/>
      <c r="DE128" s="61"/>
      <c r="DF128" s="59" t="s">
        <v>430</v>
      </c>
      <c r="DG128" s="60"/>
      <c r="DH128" s="60"/>
      <c r="DI128" s="60"/>
      <c r="DJ128" s="60"/>
      <c r="DK128" s="60"/>
      <c r="DL128" s="60"/>
      <c r="DM128" s="60"/>
      <c r="DN128" s="60"/>
      <c r="DO128" s="60"/>
      <c r="DP128" s="60"/>
      <c r="DQ128" s="60"/>
      <c r="DR128" s="61"/>
      <c r="DS128" s="77" t="s">
        <v>433</v>
      </c>
      <c r="DT128" s="78"/>
      <c r="DU128" s="78"/>
      <c r="DV128" s="78"/>
      <c r="DW128" s="78"/>
      <c r="DX128" s="78"/>
      <c r="DY128" s="78"/>
      <c r="DZ128" s="78"/>
      <c r="EA128" s="78"/>
      <c r="EB128" s="78"/>
      <c r="EC128" s="78"/>
      <c r="ED128" s="78"/>
      <c r="EE128" s="79"/>
      <c r="EF128" s="44">
        <v>350000</v>
      </c>
      <c r="EG128" s="45"/>
      <c r="EH128" s="45"/>
      <c r="EI128" s="45"/>
      <c r="EJ128" s="45"/>
      <c r="EK128" s="45"/>
      <c r="EL128" s="45"/>
      <c r="EM128" s="45"/>
      <c r="EN128" s="45"/>
      <c r="EO128" s="45"/>
      <c r="EP128" s="45"/>
      <c r="EQ128" s="45"/>
      <c r="ER128" s="46"/>
      <c r="ES128" s="47"/>
      <c r="ET128" s="48"/>
      <c r="EU128" s="48"/>
      <c r="EV128" s="48"/>
      <c r="EW128" s="48"/>
      <c r="EX128" s="48"/>
      <c r="EY128" s="48"/>
      <c r="EZ128" s="48"/>
      <c r="FA128" s="48"/>
      <c r="FB128" s="48"/>
      <c r="FC128" s="48"/>
      <c r="FD128" s="48"/>
      <c r="FE128" s="49"/>
      <c r="FF128" s="47"/>
      <c r="FG128" s="48"/>
      <c r="FH128" s="48"/>
      <c r="FI128" s="48"/>
      <c r="FJ128" s="48"/>
      <c r="FK128" s="48"/>
      <c r="FL128" s="48"/>
      <c r="FM128" s="48"/>
      <c r="FN128" s="48"/>
      <c r="FO128" s="48"/>
      <c r="FP128" s="48"/>
      <c r="FQ128" s="48"/>
      <c r="FR128" s="49"/>
      <c r="FS128" s="50"/>
      <c r="FT128" s="51"/>
      <c r="FU128" s="51"/>
      <c r="FV128" s="51"/>
      <c r="FW128" s="51"/>
      <c r="FX128" s="51"/>
      <c r="FY128" s="51"/>
      <c r="FZ128" s="51"/>
      <c r="GA128" s="51"/>
      <c r="GB128" s="51"/>
      <c r="GC128" s="51"/>
      <c r="GD128" s="51"/>
      <c r="GE128" s="52"/>
    </row>
    <row r="129" spans="1:187" ht="11.25" customHeight="1">
      <c r="A129" s="53" t="s">
        <v>464</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5" t="s">
        <v>161</v>
      </c>
      <c r="BY129" s="56"/>
      <c r="BZ129" s="56"/>
      <c r="CA129" s="56"/>
      <c r="CB129" s="56"/>
      <c r="CC129" s="56"/>
      <c r="CD129" s="56"/>
      <c r="CE129" s="57"/>
      <c r="CF129" s="58" t="s">
        <v>162</v>
      </c>
      <c r="CG129" s="56"/>
      <c r="CH129" s="56"/>
      <c r="CI129" s="56"/>
      <c r="CJ129" s="56"/>
      <c r="CK129" s="56"/>
      <c r="CL129" s="56"/>
      <c r="CM129" s="56"/>
      <c r="CN129" s="56"/>
      <c r="CO129" s="56"/>
      <c r="CP129" s="56"/>
      <c r="CQ129" s="56"/>
      <c r="CR129" s="57"/>
      <c r="CS129" s="59" t="s">
        <v>465</v>
      </c>
      <c r="CT129" s="60"/>
      <c r="CU129" s="60"/>
      <c r="CV129" s="60"/>
      <c r="CW129" s="60"/>
      <c r="CX129" s="60"/>
      <c r="CY129" s="60"/>
      <c r="CZ129" s="60"/>
      <c r="DA129" s="60"/>
      <c r="DB129" s="60"/>
      <c r="DC129" s="60"/>
      <c r="DD129" s="60"/>
      <c r="DE129" s="61"/>
      <c r="DF129" s="59" t="s">
        <v>603</v>
      </c>
      <c r="DG129" s="60"/>
      <c r="DH129" s="60"/>
      <c r="DI129" s="60"/>
      <c r="DJ129" s="60"/>
      <c r="DK129" s="60"/>
      <c r="DL129" s="60"/>
      <c r="DM129" s="60"/>
      <c r="DN129" s="60"/>
      <c r="DO129" s="60"/>
      <c r="DP129" s="60"/>
      <c r="DQ129" s="60"/>
      <c r="DR129" s="61"/>
      <c r="DS129" s="77"/>
      <c r="DT129" s="78"/>
      <c r="DU129" s="78"/>
      <c r="DV129" s="78"/>
      <c r="DW129" s="78"/>
      <c r="DX129" s="78"/>
      <c r="DY129" s="78"/>
      <c r="DZ129" s="78"/>
      <c r="EA129" s="78"/>
      <c r="EB129" s="78"/>
      <c r="EC129" s="78"/>
      <c r="ED129" s="78"/>
      <c r="EE129" s="79"/>
      <c r="EF129" s="44">
        <v>70000</v>
      </c>
      <c r="EG129" s="45"/>
      <c r="EH129" s="45"/>
      <c r="EI129" s="45"/>
      <c r="EJ129" s="45"/>
      <c r="EK129" s="45"/>
      <c r="EL129" s="45"/>
      <c r="EM129" s="45"/>
      <c r="EN129" s="45"/>
      <c r="EO129" s="45"/>
      <c r="EP129" s="45"/>
      <c r="EQ129" s="45"/>
      <c r="ER129" s="46"/>
      <c r="ES129" s="47"/>
      <c r="ET129" s="48"/>
      <c r="EU129" s="48"/>
      <c r="EV129" s="48"/>
      <c r="EW129" s="48"/>
      <c r="EX129" s="48"/>
      <c r="EY129" s="48"/>
      <c r="EZ129" s="48"/>
      <c r="FA129" s="48"/>
      <c r="FB129" s="48"/>
      <c r="FC129" s="48"/>
      <c r="FD129" s="48"/>
      <c r="FE129" s="49"/>
      <c r="FF129" s="47"/>
      <c r="FG129" s="48"/>
      <c r="FH129" s="48"/>
      <c r="FI129" s="48"/>
      <c r="FJ129" s="48"/>
      <c r="FK129" s="48"/>
      <c r="FL129" s="48"/>
      <c r="FM129" s="48"/>
      <c r="FN129" s="48"/>
      <c r="FO129" s="48"/>
      <c r="FP129" s="48"/>
      <c r="FQ129" s="48"/>
      <c r="FR129" s="49"/>
      <c r="FS129" s="50"/>
      <c r="FT129" s="51"/>
      <c r="FU129" s="51"/>
      <c r="FV129" s="51"/>
      <c r="FW129" s="51"/>
      <c r="FX129" s="51"/>
      <c r="FY129" s="51"/>
      <c r="FZ129" s="51"/>
      <c r="GA129" s="51"/>
      <c r="GB129" s="51"/>
      <c r="GC129" s="51"/>
      <c r="GD129" s="51"/>
      <c r="GE129" s="52"/>
    </row>
    <row r="130" spans="1:187" ht="11.25" customHeight="1">
      <c r="A130" s="53" t="s">
        <v>467</v>
      </c>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5" t="s">
        <v>161</v>
      </c>
      <c r="BY130" s="56"/>
      <c r="BZ130" s="56"/>
      <c r="CA130" s="56"/>
      <c r="CB130" s="56"/>
      <c r="CC130" s="56"/>
      <c r="CD130" s="56"/>
      <c r="CE130" s="57"/>
      <c r="CF130" s="58" t="s">
        <v>162</v>
      </c>
      <c r="CG130" s="56"/>
      <c r="CH130" s="56"/>
      <c r="CI130" s="56"/>
      <c r="CJ130" s="56"/>
      <c r="CK130" s="56"/>
      <c r="CL130" s="56"/>
      <c r="CM130" s="56"/>
      <c r="CN130" s="56"/>
      <c r="CO130" s="56"/>
      <c r="CP130" s="56"/>
      <c r="CQ130" s="56"/>
      <c r="CR130" s="57"/>
      <c r="CS130" s="59" t="s">
        <v>468</v>
      </c>
      <c r="CT130" s="60"/>
      <c r="CU130" s="60"/>
      <c r="CV130" s="60"/>
      <c r="CW130" s="60"/>
      <c r="CX130" s="60"/>
      <c r="CY130" s="60"/>
      <c r="CZ130" s="60"/>
      <c r="DA130" s="60"/>
      <c r="DB130" s="60"/>
      <c r="DC130" s="60"/>
      <c r="DD130" s="60"/>
      <c r="DE130" s="61"/>
      <c r="DF130" s="59" t="s">
        <v>424</v>
      </c>
      <c r="DG130" s="60"/>
      <c r="DH130" s="60"/>
      <c r="DI130" s="60"/>
      <c r="DJ130" s="60"/>
      <c r="DK130" s="60"/>
      <c r="DL130" s="60"/>
      <c r="DM130" s="60"/>
      <c r="DN130" s="60"/>
      <c r="DO130" s="60"/>
      <c r="DP130" s="60"/>
      <c r="DQ130" s="60"/>
      <c r="DR130" s="61"/>
      <c r="DS130" s="77" t="s">
        <v>469</v>
      </c>
      <c r="DT130" s="78"/>
      <c r="DU130" s="78"/>
      <c r="DV130" s="78"/>
      <c r="DW130" s="78"/>
      <c r="DX130" s="78"/>
      <c r="DY130" s="78"/>
      <c r="DZ130" s="78"/>
      <c r="EA130" s="78"/>
      <c r="EB130" s="78"/>
      <c r="EC130" s="78"/>
      <c r="ED130" s="78"/>
      <c r="EE130" s="79"/>
      <c r="EF130" s="44">
        <f>146000-91870</f>
        <v>54130</v>
      </c>
      <c r="EG130" s="45"/>
      <c r="EH130" s="45"/>
      <c r="EI130" s="45"/>
      <c r="EJ130" s="45"/>
      <c r="EK130" s="45"/>
      <c r="EL130" s="45"/>
      <c r="EM130" s="45"/>
      <c r="EN130" s="45"/>
      <c r="EO130" s="45"/>
      <c r="EP130" s="45"/>
      <c r="EQ130" s="45"/>
      <c r="ER130" s="46"/>
      <c r="ES130" s="47">
        <f>EF130*1.04</f>
        <v>56295.200000000004</v>
      </c>
      <c r="ET130" s="48"/>
      <c r="EU130" s="48"/>
      <c r="EV130" s="48"/>
      <c r="EW130" s="48"/>
      <c r="EX130" s="48"/>
      <c r="EY130" s="48"/>
      <c r="EZ130" s="48"/>
      <c r="FA130" s="48"/>
      <c r="FB130" s="48"/>
      <c r="FC130" s="48"/>
      <c r="FD130" s="48"/>
      <c r="FE130" s="49"/>
      <c r="FF130" s="47">
        <f>ES130*1.04</f>
        <v>58547.00800000001</v>
      </c>
      <c r="FG130" s="48"/>
      <c r="FH130" s="48"/>
      <c r="FI130" s="48"/>
      <c r="FJ130" s="48"/>
      <c r="FK130" s="48"/>
      <c r="FL130" s="48"/>
      <c r="FM130" s="48"/>
      <c r="FN130" s="48"/>
      <c r="FO130" s="48"/>
      <c r="FP130" s="48"/>
      <c r="FQ130" s="48"/>
      <c r="FR130" s="49"/>
      <c r="FS130" s="50"/>
      <c r="FT130" s="51"/>
      <c r="FU130" s="51"/>
      <c r="FV130" s="51"/>
      <c r="FW130" s="51"/>
      <c r="FX130" s="51"/>
      <c r="FY130" s="51"/>
      <c r="FZ130" s="51"/>
      <c r="GA130" s="51"/>
      <c r="GB130" s="51"/>
      <c r="GC130" s="51"/>
      <c r="GD130" s="51"/>
      <c r="GE130" s="52"/>
    </row>
    <row r="131" spans="1:187" ht="11.25" customHeight="1">
      <c r="A131" s="53" t="s">
        <v>467</v>
      </c>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5" t="s">
        <v>161</v>
      </c>
      <c r="BY131" s="56"/>
      <c r="BZ131" s="56"/>
      <c r="CA131" s="56"/>
      <c r="CB131" s="56"/>
      <c r="CC131" s="56"/>
      <c r="CD131" s="56"/>
      <c r="CE131" s="57"/>
      <c r="CF131" s="58" t="s">
        <v>162</v>
      </c>
      <c r="CG131" s="56"/>
      <c r="CH131" s="56"/>
      <c r="CI131" s="56"/>
      <c r="CJ131" s="56"/>
      <c r="CK131" s="56"/>
      <c r="CL131" s="56"/>
      <c r="CM131" s="56"/>
      <c r="CN131" s="56"/>
      <c r="CO131" s="56"/>
      <c r="CP131" s="56"/>
      <c r="CQ131" s="56"/>
      <c r="CR131" s="57"/>
      <c r="CS131" s="59" t="s">
        <v>468</v>
      </c>
      <c r="CT131" s="60"/>
      <c r="CU131" s="60"/>
      <c r="CV131" s="60"/>
      <c r="CW131" s="60"/>
      <c r="CX131" s="60"/>
      <c r="CY131" s="60"/>
      <c r="CZ131" s="60"/>
      <c r="DA131" s="60"/>
      <c r="DB131" s="60"/>
      <c r="DC131" s="60"/>
      <c r="DD131" s="60"/>
      <c r="DE131" s="61"/>
      <c r="DF131" s="59" t="s">
        <v>430</v>
      </c>
      <c r="DG131" s="60"/>
      <c r="DH131" s="60"/>
      <c r="DI131" s="60"/>
      <c r="DJ131" s="60"/>
      <c r="DK131" s="60"/>
      <c r="DL131" s="60"/>
      <c r="DM131" s="60"/>
      <c r="DN131" s="60"/>
      <c r="DO131" s="60"/>
      <c r="DP131" s="60"/>
      <c r="DQ131" s="60"/>
      <c r="DR131" s="61"/>
      <c r="DS131" s="77" t="s">
        <v>433</v>
      </c>
      <c r="DT131" s="78"/>
      <c r="DU131" s="78"/>
      <c r="DV131" s="78"/>
      <c r="DW131" s="78"/>
      <c r="DX131" s="78"/>
      <c r="DY131" s="78"/>
      <c r="DZ131" s="78"/>
      <c r="EA131" s="78"/>
      <c r="EB131" s="78"/>
      <c r="EC131" s="78"/>
      <c r="ED131" s="78"/>
      <c r="EE131" s="79"/>
      <c r="EF131" s="44">
        <f>200000+139914.65</f>
        <v>339914.65</v>
      </c>
      <c r="EG131" s="45"/>
      <c r="EH131" s="45"/>
      <c r="EI131" s="45"/>
      <c r="EJ131" s="45"/>
      <c r="EK131" s="45"/>
      <c r="EL131" s="45"/>
      <c r="EM131" s="45"/>
      <c r="EN131" s="45"/>
      <c r="EO131" s="45"/>
      <c r="EP131" s="45"/>
      <c r="EQ131" s="45"/>
      <c r="ER131" s="46"/>
      <c r="ES131" s="47"/>
      <c r="ET131" s="48"/>
      <c r="EU131" s="48"/>
      <c r="EV131" s="48"/>
      <c r="EW131" s="48"/>
      <c r="EX131" s="48"/>
      <c r="EY131" s="48"/>
      <c r="EZ131" s="48"/>
      <c r="FA131" s="48"/>
      <c r="FB131" s="48"/>
      <c r="FC131" s="48"/>
      <c r="FD131" s="48"/>
      <c r="FE131" s="49"/>
      <c r="FF131" s="47"/>
      <c r="FG131" s="48"/>
      <c r="FH131" s="48"/>
      <c r="FI131" s="48"/>
      <c r="FJ131" s="48"/>
      <c r="FK131" s="48"/>
      <c r="FL131" s="48"/>
      <c r="FM131" s="48"/>
      <c r="FN131" s="48"/>
      <c r="FO131" s="48"/>
      <c r="FP131" s="48"/>
      <c r="FQ131" s="48"/>
      <c r="FR131" s="49"/>
      <c r="FS131" s="50"/>
      <c r="FT131" s="51"/>
      <c r="FU131" s="51"/>
      <c r="FV131" s="51"/>
      <c r="FW131" s="51"/>
      <c r="FX131" s="51"/>
      <c r="FY131" s="51"/>
      <c r="FZ131" s="51"/>
      <c r="GA131" s="51"/>
      <c r="GB131" s="51"/>
      <c r="GC131" s="51"/>
      <c r="GD131" s="51"/>
      <c r="GE131" s="52"/>
    </row>
    <row r="132" spans="1:187" ht="11.25" customHeight="1">
      <c r="A132" s="5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63" t="s">
        <v>161</v>
      </c>
      <c r="BY132" s="60"/>
      <c r="BZ132" s="60"/>
      <c r="CA132" s="60"/>
      <c r="CB132" s="60"/>
      <c r="CC132" s="60"/>
      <c r="CD132" s="60"/>
      <c r="CE132" s="61"/>
      <c r="CF132" s="59"/>
      <c r="CG132" s="60"/>
      <c r="CH132" s="60"/>
      <c r="CI132" s="60"/>
      <c r="CJ132" s="60"/>
      <c r="CK132" s="60"/>
      <c r="CL132" s="60"/>
      <c r="CM132" s="60"/>
      <c r="CN132" s="60"/>
      <c r="CO132" s="60"/>
      <c r="CP132" s="60"/>
      <c r="CQ132" s="60"/>
      <c r="CR132" s="61"/>
      <c r="CS132" s="59"/>
      <c r="CT132" s="60"/>
      <c r="CU132" s="60"/>
      <c r="CV132" s="60"/>
      <c r="CW132" s="60"/>
      <c r="CX132" s="60"/>
      <c r="CY132" s="60"/>
      <c r="CZ132" s="60"/>
      <c r="DA132" s="60"/>
      <c r="DB132" s="60"/>
      <c r="DC132" s="60"/>
      <c r="DD132" s="60"/>
      <c r="DE132" s="61"/>
      <c r="DF132" s="59"/>
      <c r="DG132" s="60"/>
      <c r="DH132" s="60"/>
      <c r="DI132" s="60"/>
      <c r="DJ132" s="60"/>
      <c r="DK132" s="60"/>
      <c r="DL132" s="60"/>
      <c r="DM132" s="60"/>
      <c r="DN132" s="60"/>
      <c r="DO132" s="60"/>
      <c r="DP132" s="60"/>
      <c r="DQ132" s="60"/>
      <c r="DR132" s="61"/>
      <c r="DS132" s="59"/>
      <c r="DT132" s="60"/>
      <c r="DU132" s="60"/>
      <c r="DV132" s="60"/>
      <c r="DW132" s="60"/>
      <c r="DX132" s="60"/>
      <c r="DY132" s="60"/>
      <c r="DZ132" s="60"/>
      <c r="EA132" s="60"/>
      <c r="EB132" s="60"/>
      <c r="EC132" s="60"/>
      <c r="ED132" s="60"/>
      <c r="EE132" s="61"/>
      <c r="EF132" s="50"/>
      <c r="EG132" s="51"/>
      <c r="EH132" s="51"/>
      <c r="EI132" s="51"/>
      <c r="EJ132" s="51"/>
      <c r="EK132" s="51"/>
      <c r="EL132" s="51"/>
      <c r="EM132" s="51"/>
      <c r="EN132" s="51"/>
      <c r="EO132" s="51"/>
      <c r="EP132" s="51"/>
      <c r="EQ132" s="51"/>
      <c r="ER132" s="64"/>
      <c r="ES132" s="50"/>
      <c r="ET132" s="51"/>
      <c r="EU132" s="51"/>
      <c r="EV132" s="51"/>
      <c r="EW132" s="51"/>
      <c r="EX132" s="51"/>
      <c r="EY132" s="51"/>
      <c r="EZ132" s="51"/>
      <c r="FA132" s="51"/>
      <c r="FB132" s="51"/>
      <c r="FC132" s="51"/>
      <c r="FD132" s="51"/>
      <c r="FE132" s="64"/>
      <c r="FF132" s="50"/>
      <c r="FG132" s="51"/>
      <c r="FH132" s="51"/>
      <c r="FI132" s="51"/>
      <c r="FJ132" s="51"/>
      <c r="FK132" s="51"/>
      <c r="FL132" s="51"/>
      <c r="FM132" s="51"/>
      <c r="FN132" s="51"/>
      <c r="FO132" s="51"/>
      <c r="FP132" s="51"/>
      <c r="FQ132" s="51"/>
      <c r="FR132" s="64"/>
      <c r="FS132" s="50"/>
      <c r="FT132" s="51"/>
      <c r="FU132" s="51"/>
      <c r="FV132" s="51"/>
      <c r="FW132" s="51"/>
      <c r="FX132" s="51"/>
      <c r="FY132" s="51"/>
      <c r="FZ132" s="51"/>
      <c r="GA132" s="51"/>
      <c r="GB132" s="51"/>
      <c r="GC132" s="51"/>
      <c r="GD132" s="51"/>
      <c r="GE132" s="52"/>
    </row>
    <row r="133" spans="1:187" ht="11.25" customHeight="1">
      <c r="A133" s="53" t="s">
        <v>163</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63" t="s">
        <v>164</v>
      </c>
      <c r="BY133" s="60"/>
      <c r="BZ133" s="60"/>
      <c r="CA133" s="60"/>
      <c r="CB133" s="60"/>
      <c r="CC133" s="60"/>
      <c r="CD133" s="60"/>
      <c r="CE133" s="61"/>
      <c r="CF133" s="59" t="s">
        <v>165</v>
      </c>
      <c r="CG133" s="60"/>
      <c r="CH133" s="60"/>
      <c r="CI133" s="60"/>
      <c r="CJ133" s="60"/>
      <c r="CK133" s="60"/>
      <c r="CL133" s="60"/>
      <c r="CM133" s="60"/>
      <c r="CN133" s="60"/>
      <c r="CO133" s="60"/>
      <c r="CP133" s="60"/>
      <c r="CQ133" s="60"/>
      <c r="CR133" s="61"/>
      <c r="CS133" s="59"/>
      <c r="CT133" s="60"/>
      <c r="CU133" s="60"/>
      <c r="CV133" s="60"/>
      <c r="CW133" s="60"/>
      <c r="CX133" s="60"/>
      <c r="CY133" s="60"/>
      <c r="CZ133" s="60"/>
      <c r="DA133" s="60"/>
      <c r="DB133" s="60"/>
      <c r="DC133" s="60"/>
      <c r="DD133" s="60"/>
      <c r="DE133" s="61"/>
      <c r="DF133" s="59"/>
      <c r="DG133" s="60"/>
      <c r="DH133" s="60"/>
      <c r="DI133" s="60"/>
      <c r="DJ133" s="60"/>
      <c r="DK133" s="60"/>
      <c r="DL133" s="60"/>
      <c r="DM133" s="60"/>
      <c r="DN133" s="60"/>
      <c r="DO133" s="60"/>
      <c r="DP133" s="60"/>
      <c r="DQ133" s="60"/>
      <c r="DR133" s="61"/>
      <c r="DS133" s="59"/>
      <c r="DT133" s="60"/>
      <c r="DU133" s="60"/>
      <c r="DV133" s="60"/>
      <c r="DW133" s="60"/>
      <c r="DX133" s="60"/>
      <c r="DY133" s="60"/>
      <c r="DZ133" s="60"/>
      <c r="EA133" s="60"/>
      <c r="EB133" s="60"/>
      <c r="EC133" s="60"/>
      <c r="ED133" s="60"/>
      <c r="EE133" s="61"/>
      <c r="EF133" s="50"/>
      <c r="EG133" s="51"/>
      <c r="EH133" s="51"/>
      <c r="EI133" s="51"/>
      <c r="EJ133" s="51"/>
      <c r="EK133" s="51"/>
      <c r="EL133" s="51"/>
      <c r="EM133" s="51"/>
      <c r="EN133" s="51"/>
      <c r="EO133" s="51"/>
      <c r="EP133" s="51"/>
      <c r="EQ133" s="51"/>
      <c r="ER133" s="64"/>
      <c r="ES133" s="50"/>
      <c r="ET133" s="51"/>
      <c r="EU133" s="51"/>
      <c r="EV133" s="51"/>
      <c r="EW133" s="51"/>
      <c r="EX133" s="51"/>
      <c r="EY133" s="51"/>
      <c r="EZ133" s="51"/>
      <c r="FA133" s="51"/>
      <c r="FB133" s="51"/>
      <c r="FC133" s="51"/>
      <c r="FD133" s="51"/>
      <c r="FE133" s="64"/>
      <c r="FF133" s="50"/>
      <c r="FG133" s="51"/>
      <c r="FH133" s="51"/>
      <c r="FI133" s="51"/>
      <c r="FJ133" s="51"/>
      <c r="FK133" s="51"/>
      <c r="FL133" s="51"/>
      <c r="FM133" s="51"/>
      <c r="FN133" s="51"/>
      <c r="FO133" s="51"/>
      <c r="FP133" s="51"/>
      <c r="FQ133" s="51"/>
      <c r="FR133" s="64"/>
      <c r="FS133" s="50"/>
      <c r="FT133" s="51"/>
      <c r="FU133" s="51"/>
      <c r="FV133" s="51"/>
      <c r="FW133" s="51"/>
      <c r="FX133" s="51"/>
      <c r="FY133" s="51"/>
      <c r="FZ133" s="51"/>
      <c r="GA133" s="51"/>
      <c r="GB133" s="51"/>
      <c r="GC133" s="51"/>
      <c r="GD133" s="51"/>
      <c r="GE133" s="52"/>
    </row>
    <row r="134" spans="1:187" ht="33.75" customHeight="1">
      <c r="A134" s="86" t="s">
        <v>166</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63" t="s">
        <v>167</v>
      </c>
      <c r="BY134" s="60"/>
      <c r="BZ134" s="60"/>
      <c r="CA134" s="60"/>
      <c r="CB134" s="60"/>
      <c r="CC134" s="60"/>
      <c r="CD134" s="60"/>
      <c r="CE134" s="61"/>
      <c r="CF134" s="59" t="s">
        <v>168</v>
      </c>
      <c r="CG134" s="60"/>
      <c r="CH134" s="60"/>
      <c r="CI134" s="60"/>
      <c r="CJ134" s="60"/>
      <c r="CK134" s="60"/>
      <c r="CL134" s="60"/>
      <c r="CM134" s="60"/>
      <c r="CN134" s="60"/>
      <c r="CO134" s="60"/>
      <c r="CP134" s="60"/>
      <c r="CQ134" s="60"/>
      <c r="CR134" s="61"/>
      <c r="CS134" s="59"/>
      <c r="CT134" s="60"/>
      <c r="CU134" s="60"/>
      <c r="CV134" s="60"/>
      <c r="CW134" s="60"/>
      <c r="CX134" s="60"/>
      <c r="CY134" s="60"/>
      <c r="CZ134" s="60"/>
      <c r="DA134" s="60"/>
      <c r="DB134" s="60"/>
      <c r="DC134" s="60"/>
      <c r="DD134" s="60"/>
      <c r="DE134" s="61"/>
      <c r="DF134" s="59"/>
      <c r="DG134" s="60"/>
      <c r="DH134" s="60"/>
      <c r="DI134" s="60"/>
      <c r="DJ134" s="60"/>
      <c r="DK134" s="60"/>
      <c r="DL134" s="60"/>
      <c r="DM134" s="60"/>
      <c r="DN134" s="60"/>
      <c r="DO134" s="60"/>
      <c r="DP134" s="60"/>
      <c r="DQ134" s="60"/>
      <c r="DR134" s="61"/>
      <c r="DS134" s="59"/>
      <c r="DT134" s="60"/>
      <c r="DU134" s="60"/>
      <c r="DV134" s="60"/>
      <c r="DW134" s="60"/>
      <c r="DX134" s="60"/>
      <c r="DY134" s="60"/>
      <c r="DZ134" s="60"/>
      <c r="EA134" s="60"/>
      <c r="EB134" s="60"/>
      <c r="EC134" s="60"/>
      <c r="ED134" s="60"/>
      <c r="EE134" s="61"/>
      <c r="EF134" s="50"/>
      <c r="EG134" s="51"/>
      <c r="EH134" s="51"/>
      <c r="EI134" s="51"/>
      <c r="EJ134" s="51"/>
      <c r="EK134" s="51"/>
      <c r="EL134" s="51"/>
      <c r="EM134" s="51"/>
      <c r="EN134" s="51"/>
      <c r="EO134" s="51"/>
      <c r="EP134" s="51"/>
      <c r="EQ134" s="51"/>
      <c r="ER134" s="64"/>
      <c r="ES134" s="50"/>
      <c r="ET134" s="51"/>
      <c r="EU134" s="51"/>
      <c r="EV134" s="51"/>
      <c r="EW134" s="51"/>
      <c r="EX134" s="51"/>
      <c r="EY134" s="51"/>
      <c r="EZ134" s="51"/>
      <c r="FA134" s="51"/>
      <c r="FB134" s="51"/>
      <c r="FC134" s="51"/>
      <c r="FD134" s="51"/>
      <c r="FE134" s="64"/>
      <c r="FF134" s="50"/>
      <c r="FG134" s="51"/>
      <c r="FH134" s="51"/>
      <c r="FI134" s="51"/>
      <c r="FJ134" s="51"/>
      <c r="FK134" s="51"/>
      <c r="FL134" s="51"/>
      <c r="FM134" s="51"/>
      <c r="FN134" s="51"/>
      <c r="FO134" s="51"/>
      <c r="FP134" s="51"/>
      <c r="FQ134" s="51"/>
      <c r="FR134" s="64"/>
      <c r="FS134" s="50"/>
      <c r="FT134" s="51"/>
      <c r="FU134" s="51"/>
      <c r="FV134" s="51"/>
      <c r="FW134" s="51"/>
      <c r="FX134" s="51"/>
      <c r="FY134" s="51"/>
      <c r="FZ134" s="51"/>
      <c r="GA134" s="51"/>
      <c r="GB134" s="51"/>
      <c r="GC134" s="51"/>
      <c r="GD134" s="51"/>
      <c r="GE134" s="52"/>
    </row>
    <row r="135" spans="1:187" ht="22.5" customHeight="1">
      <c r="A135" s="86" t="s">
        <v>169</v>
      </c>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63" t="s">
        <v>170</v>
      </c>
      <c r="BY135" s="60"/>
      <c r="BZ135" s="60"/>
      <c r="CA135" s="60"/>
      <c r="CB135" s="60"/>
      <c r="CC135" s="60"/>
      <c r="CD135" s="60"/>
      <c r="CE135" s="61"/>
      <c r="CF135" s="59" t="s">
        <v>171</v>
      </c>
      <c r="CG135" s="60"/>
      <c r="CH135" s="60"/>
      <c r="CI135" s="60"/>
      <c r="CJ135" s="60"/>
      <c r="CK135" s="60"/>
      <c r="CL135" s="60"/>
      <c r="CM135" s="60"/>
      <c r="CN135" s="60"/>
      <c r="CO135" s="60"/>
      <c r="CP135" s="60"/>
      <c r="CQ135" s="60"/>
      <c r="CR135" s="61"/>
      <c r="CS135" s="59"/>
      <c r="CT135" s="60"/>
      <c r="CU135" s="60"/>
      <c r="CV135" s="60"/>
      <c r="CW135" s="60"/>
      <c r="CX135" s="60"/>
      <c r="CY135" s="60"/>
      <c r="CZ135" s="60"/>
      <c r="DA135" s="60"/>
      <c r="DB135" s="60"/>
      <c r="DC135" s="60"/>
      <c r="DD135" s="60"/>
      <c r="DE135" s="61"/>
      <c r="DF135" s="59"/>
      <c r="DG135" s="60"/>
      <c r="DH135" s="60"/>
      <c r="DI135" s="60"/>
      <c r="DJ135" s="60"/>
      <c r="DK135" s="60"/>
      <c r="DL135" s="60"/>
      <c r="DM135" s="60"/>
      <c r="DN135" s="60"/>
      <c r="DO135" s="60"/>
      <c r="DP135" s="60"/>
      <c r="DQ135" s="60"/>
      <c r="DR135" s="61"/>
      <c r="DS135" s="59"/>
      <c r="DT135" s="60"/>
      <c r="DU135" s="60"/>
      <c r="DV135" s="60"/>
      <c r="DW135" s="60"/>
      <c r="DX135" s="60"/>
      <c r="DY135" s="60"/>
      <c r="DZ135" s="60"/>
      <c r="EA135" s="60"/>
      <c r="EB135" s="60"/>
      <c r="EC135" s="60"/>
      <c r="ED135" s="60"/>
      <c r="EE135" s="61"/>
      <c r="EF135" s="50"/>
      <c r="EG135" s="51"/>
      <c r="EH135" s="51"/>
      <c r="EI135" s="51"/>
      <c r="EJ135" s="51"/>
      <c r="EK135" s="51"/>
      <c r="EL135" s="51"/>
      <c r="EM135" s="51"/>
      <c r="EN135" s="51"/>
      <c r="EO135" s="51"/>
      <c r="EP135" s="51"/>
      <c r="EQ135" s="51"/>
      <c r="ER135" s="64"/>
      <c r="ES135" s="50"/>
      <c r="ET135" s="51"/>
      <c r="EU135" s="51"/>
      <c r="EV135" s="51"/>
      <c r="EW135" s="51"/>
      <c r="EX135" s="51"/>
      <c r="EY135" s="51"/>
      <c r="EZ135" s="51"/>
      <c r="FA135" s="51"/>
      <c r="FB135" s="51"/>
      <c r="FC135" s="51"/>
      <c r="FD135" s="51"/>
      <c r="FE135" s="64"/>
      <c r="FF135" s="50"/>
      <c r="FG135" s="51"/>
      <c r="FH135" s="51"/>
      <c r="FI135" s="51"/>
      <c r="FJ135" s="51"/>
      <c r="FK135" s="51"/>
      <c r="FL135" s="51"/>
      <c r="FM135" s="51"/>
      <c r="FN135" s="51"/>
      <c r="FO135" s="51"/>
      <c r="FP135" s="51"/>
      <c r="FQ135" s="51"/>
      <c r="FR135" s="64"/>
      <c r="FS135" s="50"/>
      <c r="FT135" s="51"/>
      <c r="FU135" s="51"/>
      <c r="FV135" s="51"/>
      <c r="FW135" s="51"/>
      <c r="FX135" s="51"/>
      <c r="FY135" s="51"/>
      <c r="FZ135" s="51"/>
      <c r="GA135" s="51"/>
      <c r="GB135" s="51"/>
      <c r="GC135" s="51"/>
      <c r="GD135" s="51"/>
      <c r="GE135" s="52"/>
    </row>
    <row r="136" spans="1:187" ht="18.75" customHeight="1">
      <c r="A136" s="86" t="s">
        <v>422</v>
      </c>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63" t="s">
        <v>420</v>
      </c>
      <c r="BY136" s="60"/>
      <c r="BZ136" s="60"/>
      <c r="CA136" s="60"/>
      <c r="CB136" s="60"/>
      <c r="CC136" s="60"/>
      <c r="CD136" s="60"/>
      <c r="CE136" s="61"/>
      <c r="CF136" s="59" t="s">
        <v>421</v>
      </c>
      <c r="CG136" s="60"/>
      <c r="CH136" s="60"/>
      <c r="CI136" s="60"/>
      <c r="CJ136" s="60"/>
      <c r="CK136" s="60"/>
      <c r="CL136" s="60"/>
      <c r="CM136" s="60"/>
      <c r="CN136" s="60"/>
      <c r="CO136" s="60"/>
      <c r="CP136" s="60"/>
      <c r="CQ136" s="60"/>
      <c r="CR136" s="61"/>
      <c r="CS136" s="59"/>
      <c r="CT136" s="60"/>
      <c r="CU136" s="60"/>
      <c r="CV136" s="60"/>
      <c r="CW136" s="60"/>
      <c r="CX136" s="60"/>
      <c r="CY136" s="60"/>
      <c r="CZ136" s="60"/>
      <c r="DA136" s="60"/>
      <c r="DB136" s="60"/>
      <c r="DC136" s="60"/>
      <c r="DD136" s="60"/>
      <c r="DE136" s="61"/>
      <c r="DF136" s="59"/>
      <c r="DG136" s="60"/>
      <c r="DH136" s="60"/>
      <c r="DI136" s="60"/>
      <c r="DJ136" s="60"/>
      <c r="DK136" s="60"/>
      <c r="DL136" s="60"/>
      <c r="DM136" s="60"/>
      <c r="DN136" s="60"/>
      <c r="DO136" s="60"/>
      <c r="DP136" s="60"/>
      <c r="DQ136" s="60"/>
      <c r="DR136" s="61"/>
      <c r="DS136" s="59"/>
      <c r="DT136" s="60"/>
      <c r="DU136" s="60"/>
      <c r="DV136" s="60"/>
      <c r="DW136" s="60"/>
      <c r="DX136" s="60"/>
      <c r="DY136" s="60"/>
      <c r="DZ136" s="60"/>
      <c r="EA136" s="60"/>
      <c r="EB136" s="60"/>
      <c r="EC136" s="60"/>
      <c r="ED136" s="60"/>
      <c r="EE136" s="61"/>
      <c r="EF136" s="50"/>
      <c r="EG136" s="51"/>
      <c r="EH136" s="51"/>
      <c r="EI136" s="51"/>
      <c r="EJ136" s="51"/>
      <c r="EK136" s="51"/>
      <c r="EL136" s="51"/>
      <c r="EM136" s="51"/>
      <c r="EN136" s="51"/>
      <c r="EO136" s="51"/>
      <c r="EP136" s="51"/>
      <c r="EQ136" s="51"/>
      <c r="ER136" s="64"/>
      <c r="ES136" s="50"/>
      <c r="ET136" s="51"/>
      <c r="EU136" s="51"/>
      <c r="EV136" s="51"/>
      <c r="EW136" s="51"/>
      <c r="EX136" s="51"/>
      <c r="EY136" s="51"/>
      <c r="EZ136" s="51"/>
      <c r="FA136" s="51"/>
      <c r="FB136" s="51"/>
      <c r="FC136" s="51"/>
      <c r="FD136" s="51"/>
      <c r="FE136" s="64"/>
      <c r="FF136" s="50"/>
      <c r="FG136" s="51"/>
      <c r="FH136" s="51"/>
      <c r="FI136" s="51"/>
      <c r="FJ136" s="51"/>
      <c r="FK136" s="51"/>
      <c r="FL136" s="51"/>
      <c r="FM136" s="51"/>
      <c r="FN136" s="51"/>
      <c r="FO136" s="51"/>
      <c r="FP136" s="51"/>
      <c r="FQ136" s="51"/>
      <c r="FR136" s="64"/>
      <c r="FS136" s="50"/>
      <c r="FT136" s="51"/>
      <c r="FU136" s="51"/>
      <c r="FV136" s="51"/>
      <c r="FW136" s="51"/>
      <c r="FX136" s="51"/>
      <c r="FY136" s="51"/>
      <c r="FZ136" s="51"/>
      <c r="GA136" s="51"/>
      <c r="GB136" s="51"/>
      <c r="GC136" s="51"/>
      <c r="GD136" s="51"/>
      <c r="GE136" s="52"/>
    </row>
    <row r="137" spans="1:187" ht="12.75" customHeight="1">
      <c r="A137" s="158" t="s">
        <v>172</v>
      </c>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82" t="s">
        <v>173</v>
      </c>
      <c r="BY137" s="83"/>
      <c r="BZ137" s="83"/>
      <c r="CA137" s="83"/>
      <c r="CB137" s="83"/>
      <c r="CC137" s="83"/>
      <c r="CD137" s="83"/>
      <c r="CE137" s="84"/>
      <c r="CF137" s="85" t="s">
        <v>174</v>
      </c>
      <c r="CG137" s="83"/>
      <c r="CH137" s="83"/>
      <c r="CI137" s="83"/>
      <c r="CJ137" s="83"/>
      <c r="CK137" s="83"/>
      <c r="CL137" s="83"/>
      <c r="CM137" s="83"/>
      <c r="CN137" s="83"/>
      <c r="CO137" s="83"/>
      <c r="CP137" s="83"/>
      <c r="CQ137" s="83"/>
      <c r="CR137" s="84"/>
      <c r="CS137" s="59"/>
      <c r="CT137" s="60"/>
      <c r="CU137" s="60"/>
      <c r="CV137" s="60"/>
      <c r="CW137" s="60"/>
      <c r="CX137" s="60"/>
      <c r="CY137" s="60"/>
      <c r="CZ137" s="60"/>
      <c r="DA137" s="60"/>
      <c r="DB137" s="60"/>
      <c r="DC137" s="60"/>
      <c r="DD137" s="60"/>
      <c r="DE137" s="61"/>
      <c r="DF137" s="59"/>
      <c r="DG137" s="60"/>
      <c r="DH137" s="60"/>
      <c r="DI137" s="60"/>
      <c r="DJ137" s="60"/>
      <c r="DK137" s="60"/>
      <c r="DL137" s="60"/>
      <c r="DM137" s="60"/>
      <c r="DN137" s="60"/>
      <c r="DO137" s="60"/>
      <c r="DP137" s="60"/>
      <c r="DQ137" s="60"/>
      <c r="DR137" s="61"/>
      <c r="DS137" s="59"/>
      <c r="DT137" s="60"/>
      <c r="DU137" s="60"/>
      <c r="DV137" s="60"/>
      <c r="DW137" s="60"/>
      <c r="DX137" s="60"/>
      <c r="DY137" s="60"/>
      <c r="DZ137" s="60"/>
      <c r="EA137" s="60"/>
      <c r="EB137" s="60"/>
      <c r="EC137" s="60"/>
      <c r="ED137" s="60"/>
      <c r="EE137" s="61"/>
      <c r="EF137" s="50"/>
      <c r="EG137" s="51"/>
      <c r="EH137" s="51"/>
      <c r="EI137" s="51"/>
      <c r="EJ137" s="51"/>
      <c r="EK137" s="51"/>
      <c r="EL137" s="51"/>
      <c r="EM137" s="51"/>
      <c r="EN137" s="51"/>
      <c r="EO137" s="51"/>
      <c r="EP137" s="51"/>
      <c r="EQ137" s="51"/>
      <c r="ER137" s="64"/>
      <c r="ES137" s="50"/>
      <c r="ET137" s="51"/>
      <c r="EU137" s="51"/>
      <c r="EV137" s="51"/>
      <c r="EW137" s="51"/>
      <c r="EX137" s="51"/>
      <c r="EY137" s="51"/>
      <c r="EZ137" s="51"/>
      <c r="FA137" s="51"/>
      <c r="FB137" s="51"/>
      <c r="FC137" s="51"/>
      <c r="FD137" s="51"/>
      <c r="FE137" s="64"/>
      <c r="FF137" s="50"/>
      <c r="FG137" s="51"/>
      <c r="FH137" s="51"/>
      <c r="FI137" s="51"/>
      <c r="FJ137" s="51"/>
      <c r="FK137" s="51"/>
      <c r="FL137" s="51"/>
      <c r="FM137" s="51"/>
      <c r="FN137" s="51"/>
      <c r="FO137" s="51"/>
      <c r="FP137" s="51"/>
      <c r="FQ137" s="51"/>
      <c r="FR137" s="64"/>
      <c r="FS137" s="50" t="s">
        <v>45</v>
      </c>
      <c r="FT137" s="51"/>
      <c r="FU137" s="51"/>
      <c r="FV137" s="51"/>
      <c r="FW137" s="51"/>
      <c r="FX137" s="51"/>
      <c r="FY137" s="51"/>
      <c r="FZ137" s="51"/>
      <c r="GA137" s="51"/>
      <c r="GB137" s="51"/>
      <c r="GC137" s="51"/>
      <c r="GD137" s="51"/>
      <c r="GE137" s="52"/>
    </row>
    <row r="138" spans="1:187" ht="22.5" customHeight="1">
      <c r="A138" s="225" t="s">
        <v>175</v>
      </c>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63" t="s">
        <v>176</v>
      </c>
      <c r="BY138" s="60"/>
      <c r="BZ138" s="60"/>
      <c r="CA138" s="60"/>
      <c r="CB138" s="60"/>
      <c r="CC138" s="60"/>
      <c r="CD138" s="60"/>
      <c r="CE138" s="61"/>
      <c r="CF138" s="59"/>
      <c r="CG138" s="60"/>
      <c r="CH138" s="60"/>
      <c r="CI138" s="60"/>
      <c r="CJ138" s="60"/>
      <c r="CK138" s="60"/>
      <c r="CL138" s="60"/>
      <c r="CM138" s="60"/>
      <c r="CN138" s="60"/>
      <c r="CO138" s="60"/>
      <c r="CP138" s="60"/>
      <c r="CQ138" s="60"/>
      <c r="CR138" s="61"/>
      <c r="CS138" s="59"/>
      <c r="CT138" s="60"/>
      <c r="CU138" s="60"/>
      <c r="CV138" s="60"/>
      <c r="CW138" s="60"/>
      <c r="CX138" s="60"/>
      <c r="CY138" s="60"/>
      <c r="CZ138" s="60"/>
      <c r="DA138" s="60"/>
      <c r="DB138" s="60"/>
      <c r="DC138" s="60"/>
      <c r="DD138" s="60"/>
      <c r="DE138" s="61"/>
      <c r="DF138" s="59"/>
      <c r="DG138" s="60"/>
      <c r="DH138" s="60"/>
      <c r="DI138" s="60"/>
      <c r="DJ138" s="60"/>
      <c r="DK138" s="60"/>
      <c r="DL138" s="60"/>
      <c r="DM138" s="60"/>
      <c r="DN138" s="60"/>
      <c r="DO138" s="60"/>
      <c r="DP138" s="60"/>
      <c r="DQ138" s="60"/>
      <c r="DR138" s="61"/>
      <c r="DS138" s="59"/>
      <c r="DT138" s="60"/>
      <c r="DU138" s="60"/>
      <c r="DV138" s="60"/>
      <c r="DW138" s="60"/>
      <c r="DX138" s="60"/>
      <c r="DY138" s="60"/>
      <c r="DZ138" s="60"/>
      <c r="EA138" s="60"/>
      <c r="EB138" s="60"/>
      <c r="EC138" s="60"/>
      <c r="ED138" s="60"/>
      <c r="EE138" s="61"/>
      <c r="EF138" s="50"/>
      <c r="EG138" s="51"/>
      <c r="EH138" s="51"/>
      <c r="EI138" s="51"/>
      <c r="EJ138" s="51"/>
      <c r="EK138" s="51"/>
      <c r="EL138" s="51"/>
      <c r="EM138" s="51"/>
      <c r="EN138" s="51"/>
      <c r="EO138" s="51"/>
      <c r="EP138" s="51"/>
      <c r="EQ138" s="51"/>
      <c r="ER138" s="64"/>
      <c r="ES138" s="50"/>
      <c r="ET138" s="51"/>
      <c r="EU138" s="51"/>
      <c r="EV138" s="51"/>
      <c r="EW138" s="51"/>
      <c r="EX138" s="51"/>
      <c r="EY138" s="51"/>
      <c r="EZ138" s="51"/>
      <c r="FA138" s="51"/>
      <c r="FB138" s="51"/>
      <c r="FC138" s="51"/>
      <c r="FD138" s="51"/>
      <c r="FE138" s="64"/>
      <c r="FF138" s="50"/>
      <c r="FG138" s="51"/>
      <c r="FH138" s="51"/>
      <c r="FI138" s="51"/>
      <c r="FJ138" s="51"/>
      <c r="FK138" s="51"/>
      <c r="FL138" s="51"/>
      <c r="FM138" s="51"/>
      <c r="FN138" s="51"/>
      <c r="FO138" s="51"/>
      <c r="FP138" s="51"/>
      <c r="FQ138" s="51"/>
      <c r="FR138" s="64"/>
      <c r="FS138" s="50" t="s">
        <v>45</v>
      </c>
      <c r="FT138" s="51"/>
      <c r="FU138" s="51"/>
      <c r="FV138" s="51"/>
      <c r="FW138" s="51"/>
      <c r="FX138" s="51"/>
      <c r="FY138" s="51"/>
      <c r="FZ138" s="51"/>
      <c r="GA138" s="51"/>
      <c r="GB138" s="51"/>
      <c r="GC138" s="51"/>
      <c r="GD138" s="51"/>
      <c r="GE138" s="52"/>
    </row>
    <row r="139" spans="1:187" ht="12.75" customHeight="1">
      <c r="A139" s="225" t="s">
        <v>177</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63" t="s">
        <v>178</v>
      </c>
      <c r="BY139" s="60"/>
      <c r="BZ139" s="60"/>
      <c r="CA139" s="60"/>
      <c r="CB139" s="60"/>
      <c r="CC139" s="60"/>
      <c r="CD139" s="60"/>
      <c r="CE139" s="61"/>
      <c r="CF139" s="59"/>
      <c r="CG139" s="60"/>
      <c r="CH139" s="60"/>
      <c r="CI139" s="60"/>
      <c r="CJ139" s="60"/>
      <c r="CK139" s="60"/>
      <c r="CL139" s="60"/>
      <c r="CM139" s="60"/>
      <c r="CN139" s="60"/>
      <c r="CO139" s="60"/>
      <c r="CP139" s="60"/>
      <c r="CQ139" s="60"/>
      <c r="CR139" s="61"/>
      <c r="CS139" s="59"/>
      <c r="CT139" s="60"/>
      <c r="CU139" s="60"/>
      <c r="CV139" s="60"/>
      <c r="CW139" s="60"/>
      <c r="CX139" s="60"/>
      <c r="CY139" s="60"/>
      <c r="CZ139" s="60"/>
      <c r="DA139" s="60"/>
      <c r="DB139" s="60"/>
      <c r="DC139" s="60"/>
      <c r="DD139" s="60"/>
      <c r="DE139" s="61"/>
      <c r="DF139" s="59"/>
      <c r="DG139" s="60"/>
      <c r="DH139" s="60"/>
      <c r="DI139" s="60"/>
      <c r="DJ139" s="60"/>
      <c r="DK139" s="60"/>
      <c r="DL139" s="60"/>
      <c r="DM139" s="60"/>
      <c r="DN139" s="60"/>
      <c r="DO139" s="60"/>
      <c r="DP139" s="60"/>
      <c r="DQ139" s="60"/>
      <c r="DR139" s="61"/>
      <c r="DS139" s="59"/>
      <c r="DT139" s="60"/>
      <c r="DU139" s="60"/>
      <c r="DV139" s="60"/>
      <c r="DW139" s="60"/>
      <c r="DX139" s="60"/>
      <c r="DY139" s="60"/>
      <c r="DZ139" s="60"/>
      <c r="EA139" s="60"/>
      <c r="EB139" s="60"/>
      <c r="EC139" s="60"/>
      <c r="ED139" s="60"/>
      <c r="EE139" s="61"/>
      <c r="EF139" s="50"/>
      <c r="EG139" s="51"/>
      <c r="EH139" s="51"/>
      <c r="EI139" s="51"/>
      <c r="EJ139" s="51"/>
      <c r="EK139" s="51"/>
      <c r="EL139" s="51"/>
      <c r="EM139" s="51"/>
      <c r="EN139" s="51"/>
      <c r="EO139" s="51"/>
      <c r="EP139" s="51"/>
      <c r="EQ139" s="51"/>
      <c r="ER139" s="64"/>
      <c r="ES139" s="50"/>
      <c r="ET139" s="51"/>
      <c r="EU139" s="51"/>
      <c r="EV139" s="51"/>
      <c r="EW139" s="51"/>
      <c r="EX139" s="51"/>
      <c r="EY139" s="51"/>
      <c r="EZ139" s="51"/>
      <c r="FA139" s="51"/>
      <c r="FB139" s="51"/>
      <c r="FC139" s="51"/>
      <c r="FD139" s="51"/>
      <c r="FE139" s="64"/>
      <c r="FF139" s="50"/>
      <c r="FG139" s="51"/>
      <c r="FH139" s="51"/>
      <c r="FI139" s="51"/>
      <c r="FJ139" s="51"/>
      <c r="FK139" s="51"/>
      <c r="FL139" s="51"/>
      <c r="FM139" s="51"/>
      <c r="FN139" s="51"/>
      <c r="FO139" s="51"/>
      <c r="FP139" s="51"/>
      <c r="FQ139" s="51"/>
      <c r="FR139" s="64"/>
      <c r="FS139" s="50" t="s">
        <v>45</v>
      </c>
      <c r="FT139" s="51"/>
      <c r="FU139" s="51"/>
      <c r="FV139" s="51"/>
      <c r="FW139" s="51"/>
      <c r="FX139" s="51"/>
      <c r="FY139" s="51"/>
      <c r="FZ139" s="51"/>
      <c r="GA139" s="51"/>
      <c r="GB139" s="51"/>
      <c r="GC139" s="51"/>
      <c r="GD139" s="51"/>
      <c r="GE139" s="52"/>
    </row>
    <row r="140" spans="1:187" ht="12.75" customHeight="1">
      <c r="A140" s="225" t="s">
        <v>180</v>
      </c>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63" t="s">
        <v>179</v>
      </c>
      <c r="BY140" s="60"/>
      <c r="BZ140" s="60"/>
      <c r="CA140" s="60"/>
      <c r="CB140" s="60"/>
      <c r="CC140" s="60"/>
      <c r="CD140" s="60"/>
      <c r="CE140" s="61"/>
      <c r="CF140" s="59"/>
      <c r="CG140" s="60"/>
      <c r="CH140" s="60"/>
      <c r="CI140" s="60"/>
      <c r="CJ140" s="60"/>
      <c r="CK140" s="60"/>
      <c r="CL140" s="60"/>
      <c r="CM140" s="60"/>
      <c r="CN140" s="60"/>
      <c r="CO140" s="60"/>
      <c r="CP140" s="60"/>
      <c r="CQ140" s="60"/>
      <c r="CR140" s="61"/>
      <c r="CS140" s="59"/>
      <c r="CT140" s="60"/>
      <c r="CU140" s="60"/>
      <c r="CV140" s="60"/>
      <c r="CW140" s="60"/>
      <c r="CX140" s="60"/>
      <c r="CY140" s="60"/>
      <c r="CZ140" s="60"/>
      <c r="DA140" s="60"/>
      <c r="DB140" s="60"/>
      <c r="DC140" s="60"/>
      <c r="DD140" s="60"/>
      <c r="DE140" s="61"/>
      <c r="DF140" s="59"/>
      <c r="DG140" s="60"/>
      <c r="DH140" s="60"/>
      <c r="DI140" s="60"/>
      <c r="DJ140" s="60"/>
      <c r="DK140" s="60"/>
      <c r="DL140" s="60"/>
      <c r="DM140" s="60"/>
      <c r="DN140" s="60"/>
      <c r="DO140" s="60"/>
      <c r="DP140" s="60"/>
      <c r="DQ140" s="60"/>
      <c r="DR140" s="61"/>
      <c r="DS140" s="59"/>
      <c r="DT140" s="60"/>
      <c r="DU140" s="60"/>
      <c r="DV140" s="60"/>
      <c r="DW140" s="60"/>
      <c r="DX140" s="60"/>
      <c r="DY140" s="60"/>
      <c r="DZ140" s="60"/>
      <c r="EA140" s="60"/>
      <c r="EB140" s="60"/>
      <c r="EC140" s="60"/>
      <c r="ED140" s="60"/>
      <c r="EE140" s="61"/>
      <c r="EF140" s="50"/>
      <c r="EG140" s="51"/>
      <c r="EH140" s="51"/>
      <c r="EI140" s="51"/>
      <c r="EJ140" s="51"/>
      <c r="EK140" s="51"/>
      <c r="EL140" s="51"/>
      <c r="EM140" s="51"/>
      <c r="EN140" s="51"/>
      <c r="EO140" s="51"/>
      <c r="EP140" s="51"/>
      <c r="EQ140" s="51"/>
      <c r="ER140" s="64"/>
      <c r="ES140" s="50"/>
      <c r="ET140" s="51"/>
      <c r="EU140" s="51"/>
      <c r="EV140" s="51"/>
      <c r="EW140" s="51"/>
      <c r="EX140" s="51"/>
      <c r="EY140" s="51"/>
      <c r="EZ140" s="51"/>
      <c r="FA140" s="51"/>
      <c r="FB140" s="51"/>
      <c r="FC140" s="51"/>
      <c r="FD140" s="51"/>
      <c r="FE140" s="64"/>
      <c r="FF140" s="50"/>
      <c r="FG140" s="51"/>
      <c r="FH140" s="51"/>
      <c r="FI140" s="51"/>
      <c r="FJ140" s="51"/>
      <c r="FK140" s="51"/>
      <c r="FL140" s="51"/>
      <c r="FM140" s="51"/>
      <c r="FN140" s="51"/>
      <c r="FO140" s="51"/>
      <c r="FP140" s="51"/>
      <c r="FQ140" s="51"/>
      <c r="FR140" s="64"/>
      <c r="FS140" s="50" t="s">
        <v>45</v>
      </c>
      <c r="FT140" s="51"/>
      <c r="FU140" s="51"/>
      <c r="FV140" s="51"/>
      <c r="FW140" s="51"/>
      <c r="FX140" s="51"/>
      <c r="FY140" s="51"/>
      <c r="FZ140" s="51"/>
      <c r="GA140" s="51"/>
      <c r="GB140" s="51"/>
      <c r="GC140" s="51"/>
      <c r="GD140" s="51"/>
      <c r="GE140" s="52"/>
    </row>
    <row r="141" spans="1:187" ht="12.75" customHeight="1">
      <c r="A141" s="158" t="s">
        <v>181</v>
      </c>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82" t="s">
        <v>182</v>
      </c>
      <c r="BY141" s="83"/>
      <c r="BZ141" s="83"/>
      <c r="CA141" s="83"/>
      <c r="CB141" s="83"/>
      <c r="CC141" s="83"/>
      <c r="CD141" s="83"/>
      <c r="CE141" s="84"/>
      <c r="CF141" s="85" t="s">
        <v>45</v>
      </c>
      <c r="CG141" s="83"/>
      <c r="CH141" s="83"/>
      <c r="CI141" s="83"/>
      <c r="CJ141" s="83"/>
      <c r="CK141" s="83"/>
      <c r="CL141" s="83"/>
      <c r="CM141" s="83"/>
      <c r="CN141" s="83"/>
      <c r="CO141" s="83"/>
      <c r="CP141" s="83"/>
      <c r="CQ141" s="83"/>
      <c r="CR141" s="84"/>
      <c r="CS141" s="59"/>
      <c r="CT141" s="60"/>
      <c r="CU141" s="60"/>
      <c r="CV141" s="60"/>
      <c r="CW141" s="60"/>
      <c r="CX141" s="60"/>
      <c r="CY141" s="60"/>
      <c r="CZ141" s="60"/>
      <c r="DA141" s="60"/>
      <c r="DB141" s="60"/>
      <c r="DC141" s="60"/>
      <c r="DD141" s="60"/>
      <c r="DE141" s="61"/>
      <c r="DF141" s="59"/>
      <c r="DG141" s="60"/>
      <c r="DH141" s="60"/>
      <c r="DI141" s="60"/>
      <c r="DJ141" s="60"/>
      <c r="DK141" s="60"/>
      <c r="DL141" s="60"/>
      <c r="DM141" s="60"/>
      <c r="DN141" s="60"/>
      <c r="DO141" s="60"/>
      <c r="DP141" s="60"/>
      <c r="DQ141" s="60"/>
      <c r="DR141" s="61"/>
      <c r="DS141" s="59"/>
      <c r="DT141" s="60"/>
      <c r="DU141" s="60"/>
      <c r="DV141" s="60"/>
      <c r="DW141" s="60"/>
      <c r="DX141" s="60"/>
      <c r="DY141" s="60"/>
      <c r="DZ141" s="60"/>
      <c r="EA141" s="60"/>
      <c r="EB141" s="60"/>
      <c r="EC141" s="60"/>
      <c r="ED141" s="60"/>
      <c r="EE141" s="61"/>
      <c r="EF141" s="50"/>
      <c r="EG141" s="51"/>
      <c r="EH141" s="51"/>
      <c r="EI141" s="51"/>
      <c r="EJ141" s="51"/>
      <c r="EK141" s="51"/>
      <c r="EL141" s="51"/>
      <c r="EM141" s="51"/>
      <c r="EN141" s="51"/>
      <c r="EO141" s="51"/>
      <c r="EP141" s="51"/>
      <c r="EQ141" s="51"/>
      <c r="ER141" s="64"/>
      <c r="ES141" s="50"/>
      <c r="ET141" s="51"/>
      <c r="EU141" s="51"/>
      <c r="EV141" s="51"/>
      <c r="EW141" s="51"/>
      <c r="EX141" s="51"/>
      <c r="EY141" s="51"/>
      <c r="EZ141" s="51"/>
      <c r="FA141" s="51"/>
      <c r="FB141" s="51"/>
      <c r="FC141" s="51"/>
      <c r="FD141" s="51"/>
      <c r="FE141" s="64"/>
      <c r="FF141" s="50"/>
      <c r="FG141" s="51"/>
      <c r="FH141" s="51"/>
      <c r="FI141" s="51"/>
      <c r="FJ141" s="51"/>
      <c r="FK141" s="51"/>
      <c r="FL141" s="51"/>
      <c r="FM141" s="51"/>
      <c r="FN141" s="51"/>
      <c r="FO141" s="51"/>
      <c r="FP141" s="51"/>
      <c r="FQ141" s="51"/>
      <c r="FR141" s="64"/>
      <c r="FS141" s="50" t="s">
        <v>45</v>
      </c>
      <c r="FT141" s="51"/>
      <c r="FU141" s="51"/>
      <c r="FV141" s="51"/>
      <c r="FW141" s="51"/>
      <c r="FX141" s="51"/>
      <c r="FY141" s="51"/>
      <c r="FZ141" s="51"/>
      <c r="GA141" s="51"/>
      <c r="GB141" s="51"/>
      <c r="GC141" s="51"/>
      <c r="GD141" s="51"/>
      <c r="GE141" s="52"/>
    </row>
    <row r="142" spans="1:187" ht="22.5" customHeight="1">
      <c r="A142" s="225" t="s">
        <v>183</v>
      </c>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63" t="s">
        <v>184</v>
      </c>
      <c r="BY142" s="60"/>
      <c r="BZ142" s="60"/>
      <c r="CA142" s="60"/>
      <c r="CB142" s="60"/>
      <c r="CC142" s="60"/>
      <c r="CD142" s="60"/>
      <c r="CE142" s="61"/>
      <c r="CF142" s="59" t="s">
        <v>185</v>
      </c>
      <c r="CG142" s="60"/>
      <c r="CH142" s="60"/>
      <c r="CI142" s="60"/>
      <c r="CJ142" s="60"/>
      <c r="CK142" s="60"/>
      <c r="CL142" s="60"/>
      <c r="CM142" s="60"/>
      <c r="CN142" s="60"/>
      <c r="CO142" s="60"/>
      <c r="CP142" s="60"/>
      <c r="CQ142" s="60"/>
      <c r="CR142" s="61"/>
      <c r="CS142" s="59"/>
      <c r="CT142" s="60"/>
      <c r="CU142" s="60"/>
      <c r="CV142" s="60"/>
      <c r="CW142" s="60"/>
      <c r="CX142" s="60"/>
      <c r="CY142" s="60"/>
      <c r="CZ142" s="60"/>
      <c r="DA142" s="60"/>
      <c r="DB142" s="60"/>
      <c r="DC142" s="60"/>
      <c r="DD142" s="60"/>
      <c r="DE142" s="61"/>
      <c r="DF142" s="59"/>
      <c r="DG142" s="60"/>
      <c r="DH142" s="60"/>
      <c r="DI142" s="60"/>
      <c r="DJ142" s="60"/>
      <c r="DK142" s="60"/>
      <c r="DL142" s="60"/>
      <c r="DM142" s="60"/>
      <c r="DN142" s="60"/>
      <c r="DO142" s="60"/>
      <c r="DP142" s="60"/>
      <c r="DQ142" s="60"/>
      <c r="DR142" s="61"/>
      <c r="DS142" s="59"/>
      <c r="DT142" s="60"/>
      <c r="DU142" s="60"/>
      <c r="DV142" s="60"/>
      <c r="DW142" s="60"/>
      <c r="DX142" s="60"/>
      <c r="DY142" s="60"/>
      <c r="DZ142" s="60"/>
      <c r="EA142" s="60"/>
      <c r="EB142" s="60"/>
      <c r="EC142" s="60"/>
      <c r="ED142" s="60"/>
      <c r="EE142" s="61"/>
      <c r="EF142" s="50"/>
      <c r="EG142" s="51"/>
      <c r="EH142" s="51"/>
      <c r="EI142" s="51"/>
      <c r="EJ142" s="51"/>
      <c r="EK142" s="51"/>
      <c r="EL142" s="51"/>
      <c r="EM142" s="51"/>
      <c r="EN142" s="51"/>
      <c r="EO142" s="51"/>
      <c r="EP142" s="51"/>
      <c r="EQ142" s="51"/>
      <c r="ER142" s="64"/>
      <c r="ES142" s="50"/>
      <c r="ET142" s="51"/>
      <c r="EU142" s="51"/>
      <c r="EV142" s="51"/>
      <c r="EW142" s="51"/>
      <c r="EX142" s="51"/>
      <c r="EY142" s="51"/>
      <c r="EZ142" s="51"/>
      <c r="FA142" s="51"/>
      <c r="FB142" s="51"/>
      <c r="FC142" s="51"/>
      <c r="FD142" s="51"/>
      <c r="FE142" s="64"/>
      <c r="FF142" s="50"/>
      <c r="FG142" s="51"/>
      <c r="FH142" s="51"/>
      <c r="FI142" s="51"/>
      <c r="FJ142" s="51"/>
      <c r="FK142" s="51"/>
      <c r="FL142" s="51"/>
      <c r="FM142" s="51"/>
      <c r="FN142" s="51"/>
      <c r="FO142" s="51"/>
      <c r="FP142" s="51"/>
      <c r="FQ142" s="51"/>
      <c r="FR142" s="64"/>
      <c r="FS142" s="50" t="s">
        <v>45</v>
      </c>
      <c r="FT142" s="51"/>
      <c r="FU142" s="51"/>
      <c r="FV142" s="51"/>
      <c r="FW142" s="51"/>
      <c r="FX142" s="51"/>
      <c r="FY142" s="51"/>
      <c r="FZ142" s="51"/>
      <c r="GA142" s="51"/>
      <c r="GB142" s="51"/>
      <c r="GC142" s="51"/>
      <c r="GD142" s="51"/>
      <c r="GE142" s="52"/>
    </row>
    <row r="143" spans="1:187" ht="11.25" customHeight="1" thickBot="1">
      <c r="A143" s="225"/>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57"/>
      <c r="BY143" s="258"/>
      <c r="BZ143" s="258"/>
      <c r="CA143" s="258"/>
      <c r="CB143" s="258"/>
      <c r="CC143" s="258"/>
      <c r="CD143" s="258"/>
      <c r="CE143" s="259"/>
      <c r="CF143" s="260"/>
      <c r="CG143" s="258"/>
      <c r="CH143" s="258"/>
      <c r="CI143" s="258"/>
      <c r="CJ143" s="258"/>
      <c r="CK143" s="258"/>
      <c r="CL143" s="258"/>
      <c r="CM143" s="258"/>
      <c r="CN143" s="258"/>
      <c r="CO143" s="258"/>
      <c r="CP143" s="258"/>
      <c r="CQ143" s="258"/>
      <c r="CR143" s="259"/>
      <c r="CS143" s="260"/>
      <c r="CT143" s="258"/>
      <c r="CU143" s="258"/>
      <c r="CV143" s="258"/>
      <c r="CW143" s="258"/>
      <c r="CX143" s="258"/>
      <c r="CY143" s="258"/>
      <c r="CZ143" s="258"/>
      <c r="DA143" s="258"/>
      <c r="DB143" s="258"/>
      <c r="DC143" s="258"/>
      <c r="DD143" s="258"/>
      <c r="DE143" s="259"/>
      <c r="DF143" s="260"/>
      <c r="DG143" s="258"/>
      <c r="DH143" s="258"/>
      <c r="DI143" s="258"/>
      <c r="DJ143" s="258"/>
      <c r="DK143" s="258"/>
      <c r="DL143" s="258"/>
      <c r="DM143" s="258"/>
      <c r="DN143" s="258"/>
      <c r="DO143" s="258"/>
      <c r="DP143" s="258"/>
      <c r="DQ143" s="258"/>
      <c r="DR143" s="259"/>
      <c r="DS143" s="260"/>
      <c r="DT143" s="258"/>
      <c r="DU143" s="258"/>
      <c r="DV143" s="258"/>
      <c r="DW143" s="258"/>
      <c r="DX143" s="258"/>
      <c r="DY143" s="258"/>
      <c r="DZ143" s="258"/>
      <c r="EA143" s="258"/>
      <c r="EB143" s="258"/>
      <c r="EC143" s="258"/>
      <c r="ED143" s="258"/>
      <c r="EE143" s="259"/>
      <c r="EF143" s="261"/>
      <c r="EG143" s="262"/>
      <c r="EH143" s="262"/>
      <c r="EI143" s="262"/>
      <c r="EJ143" s="262"/>
      <c r="EK143" s="262"/>
      <c r="EL143" s="262"/>
      <c r="EM143" s="262"/>
      <c r="EN143" s="262"/>
      <c r="EO143" s="262"/>
      <c r="EP143" s="262"/>
      <c r="EQ143" s="262"/>
      <c r="ER143" s="263"/>
      <c r="ES143" s="261"/>
      <c r="ET143" s="262"/>
      <c r="EU143" s="262"/>
      <c r="EV143" s="262"/>
      <c r="EW143" s="262"/>
      <c r="EX143" s="262"/>
      <c r="EY143" s="262"/>
      <c r="EZ143" s="262"/>
      <c r="FA143" s="262"/>
      <c r="FB143" s="262"/>
      <c r="FC143" s="262"/>
      <c r="FD143" s="262"/>
      <c r="FE143" s="263"/>
      <c r="FF143" s="261"/>
      <c r="FG143" s="262"/>
      <c r="FH143" s="262"/>
      <c r="FI143" s="262"/>
      <c r="FJ143" s="262"/>
      <c r="FK143" s="262"/>
      <c r="FL143" s="262"/>
      <c r="FM143" s="262"/>
      <c r="FN143" s="262"/>
      <c r="FO143" s="262"/>
      <c r="FP143" s="262"/>
      <c r="FQ143" s="262"/>
      <c r="FR143" s="263"/>
      <c r="FS143" s="261"/>
      <c r="FT143" s="262"/>
      <c r="FU143" s="262"/>
      <c r="FV143" s="262"/>
      <c r="FW143" s="262"/>
      <c r="FX143" s="262"/>
      <c r="FY143" s="262"/>
      <c r="FZ143" s="262"/>
      <c r="GA143" s="262"/>
      <c r="GB143" s="262"/>
      <c r="GC143" s="262"/>
      <c r="GD143" s="262"/>
      <c r="GE143" s="264"/>
    </row>
    <row r="144" ht="3" customHeight="1"/>
    <row r="145" s="6" customFormat="1" ht="12" customHeight="1">
      <c r="A145" s="13" t="s">
        <v>255</v>
      </c>
    </row>
    <row r="146" s="6" customFormat="1" ht="11.25" customHeight="1">
      <c r="A146" s="13" t="s">
        <v>256</v>
      </c>
    </row>
    <row r="147" s="6" customFormat="1" ht="11.25" customHeight="1">
      <c r="A147" s="13" t="s">
        <v>257</v>
      </c>
    </row>
    <row r="148" s="6" customFormat="1" ht="10.5" customHeight="1">
      <c r="A148" s="13" t="s">
        <v>258</v>
      </c>
    </row>
    <row r="149" s="6" customFormat="1" ht="10.5" customHeight="1">
      <c r="A149" s="13" t="s">
        <v>259</v>
      </c>
    </row>
    <row r="150" s="6" customFormat="1" ht="10.5" customHeight="1">
      <c r="A150" s="13" t="s">
        <v>260</v>
      </c>
    </row>
    <row r="151" spans="1:187" s="6" customFormat="1" ht="19.5" customHeight="1">
      <c r="A151" s="282" t="s">
        <v>261</v>
      </c>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2"/>
      <c r="CO151" s="282"/>
      <c r="CP151" s="282"/>
      <c r="CQ151" s="282"/>
      <c r="CR151" s="282"/>
      <c r="CS151" s="282"/>
      <c r="CT151" s="282"/>
      <c r="CU151" s="282"/>
      <c r="CV151" s="282"/>
      <c r="CW151" s="282"/>
      <c r="CX151" s="282"/>
      <c r="CY151" s="282"/>
      <c r="CZ151" s="282"/>
      <c r="DA151" s="282"/>
      <c r="DB151" s="282"/>
      <c r="DC151" s="282"/>
      <c r="DD151" s="282"/>
      <c r="DE151" s="282"/>
      <c r="DF151" s="282"/>
      <c r="DG151" s="282"/>
      <c r="DH151" s="282"/>
      <c r="DI151" s="282"/>
      <c r="DJ151" s="282"/>
      <c r="DK151" s="282"/>
      <c r="DL151" s="282"/>
      <c r="DM151" s="282"/>
      <c r="DN151" s="282"/>
      <c r="DO151" s="282"/>
      <c r="DP151" s="282"/>
      <c r="DQ151" s="282"/>
      <c r="DR151" s="282"/>
      <c r="DS151" s="282"/>
      <c r="DT151" s="282"/>
      <c r="DU151" s="282"/>
      <c r="DV151" s="282"/>
      <c r="DW151" s="282"/>
      <c r="DX151" s="282"/>
      <c r="DY151" s="282"/>
      <c r="DZ151" s="282"/>
      <c r="EA151" s="282"/>
      <c r="EB151" s="282"/>
      <c r="EC151" s="282"/>
      <c r="ED151" s="282"/>
      <c r="EE151" s="282"/>
      <c r="EF151" s="282"/>
      <c r="EG151" s="282"/>
      <c r="EH151" s="282"/>
      <c r="EI151" s="282"/>
      <c r="EJ151" s="282"/>
      <c r="EK151" s="282"/>
      <c r="EL151" s="282"/>
      <c r="EM151" s="282"/>
      <c r="EN151" s="282"/>
      <c r="EO151" s="282"/>
      <c r="EP151" s="282"/>
      <c r="EQ151" s="282"/>
      <c r="ER151" s="282"/>
      <c r="ES151" s="282"/>
      <c r="ET151" s="282"/>
      <c r="EU151" s="282"/>
      <c r="EV151" s="282"/>
      <c r="EW151" s="282"/>
      <c r="EX151" s="282"/>
      <c r="EY151" s="282"/>
      <c r="EZ151" s="282"/>
      <c r="FA151" s="282"/>
      <c r="FB151" s="282"/>
      <c r="FC151" s="282"/>
      <c r="FD151" s="282"/>
      <c r="FE151" s="282"/>
      <c r="FF151" s="282"/>
      <c r="FG151" s="282"/>
      <c r="FH151" s="282"/>
      <c r="FI151" s="282"/>
      <c r="FJ151" s="282"/>
      <c r="FK151" s="282"/>
      <c r="FL151" s="282"/>
      <c r="FM151" s="282"/>
      <c r="FN151" s="282"/>
      <c r="FO151" s="282"/>
      <c r="FP151" s="282"/>
      <c r="FQ151" s="282"/>
      <c r="FR151" s="282"/>
      <c r="FS151" s="282"/>
      <c r="FT151" s="282"/>
      <c r="FU151" s="282"/>
      <c r="FV151" s="282"/>
      <c r="FW151" s="282"/>
      <c r="FX151" s="282"/>
      <c r="FY151" s="282"/>
      <c r="FZ151" s="282"/>
      <c r="GA151" s="282"/>
      <c r="GB151" s="282"/>
      <c r="GC151" s="282"/>
      <c r="GD151" s="282"/>
      <c r="GE151" s="282"/>
    </row>
    <row r="152" s="6" customFormat="1" ht="10.5" customHeight="1">
      <c r="A152" s="13" t="s">
        <v>262</v>
      </c>
    </row>
    <row r="153" spans="1:187" s="6" customFormat="1" ht="30.75" customHeight="1">
      <c r="A153" s="282" t="s">
        <v>263</v>
      </c>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c r="BZ153" s="282"/>
      <c r="CA153" s="282"/>
      <c r="CB153" s="282"/>
      <c r="CC153" s="282"/>
      <c r="CD153" s="282"/>
      <c r="CE153" s="282"/>
      <c r="CF153" s="282"/>
      <c r="CG153" s="282"/>
      <c r="CH153" s="282"/>
      <c r="CI153" s="282"/>
      <c r="CJ153" s="282"/>
      <c r="CK153" s="282"/>
      <c r="CL153" s="282"/>
      <c r="CM153" s="282"/>
      <c r="CN153" s="282"/>
      <c r="CO153" s="282"/>
      <c r="CP153" s="282"/>
      <c r="CQ153" s="282"/>
      <c r="CR153" s="282"/>
      <c r="CS153" s="282"/>
      <c r="CT153" s="282"/>
      <c r="CU153" s="282"/>
      <c r="CV153" s="282"/>
      <c r="CW153" s="282"/>
      <c r="CX153" s="282"/>
      <c r="CY153" s="282"/>
      <c r="CZ153" s="282"/>
      <c r="DA153" s="282"/>
      <c r="DB153" s="282"/>
      <c r="DC153" s="282"/>
      <c r="DD153" s="282"/>
      <c r="DE153" s="282"/>
      <c r="DF153" s="282"/>
      <c r="DG153" s="282"/>
      <c r="DH153" s="282"/>
      <c r="DI153" s="282"/>
      <c r="DJ153" s="282"/>
      <c r="DK153" s="282"/>
      <c r="DL153" s="282"/>
      <c r="DM153" s="282"/>
      <c r="DN153" s="282"/>
      <c r="DO153" s="282"/>
      <c r="DP153" s="282"/>
      <c r="DQ153" s="282"/>
      <c r="DR153" s="282"/>
      <c r="DS153" s="282"/>
      <c r="DT153" s="282"/>
      <c r="DU153" s="282"/>
      <c r="DV153" s="282"/>
      <c r="DW153" s="282"/>
      <c r="DX153" s="282"/>
      <c r="DY153" s="282"/>
      <c r="DZ153" s="282"/>
      <c r="EA153" s="282"/>
      <c r="EB153" s="282"/>
      <c r="EC153" s="282"/>
      <c r="ED153" s="282"/>
      <c r="EE153" s="282"/>
      <c r="EF153" s="282"/>
      <c r="EG153" s="282"/>
      <c r="EH153" s="282"/>
      <c r="EI153" s="282"/>
      <c r="EJ153" s="282"/>
      <c r="EK153" s="282"/>
      <c r="EL153" s="282"/>
      <c r="EM153" s="282"/>
      <c r="EN153" s="282"/>
      <c r="EO153" s="282"/>
      <c r="EP153" s="282"/>
      <c r="EQ153" s="282"/>
      <c r="ER153" s="282"/>
      <c r="ES153" s="282"/>
      <c r="ET153" s="282"/>
      <c r="EU153" s="282"/>
      <c r="EV153" s="282"/>
      <c r="EW153" s="282"/>
      <c r="EX153" s="282"/>
      <c r="EY153" s="282"/>
      <c r="EZ153" s="282"/>
      <c r="FA153" s="282"/>
      <c r="FB153" s="282"/>
      <c r="FC153" s="282"/>
      <c r="FD153" s="282"/>
      <c r="FE153" s="282"/>
      <c r="FF153" s="282"/>
      <c r="FG153" s="282"/>
      <c r="FH153" s="282"/>
      <c r="FI153" s="282"/>
      <c r="FJ153" s="282"/>
      <c r="FK153" s="282"/>
      <c r="FL153" s="282"/>
      <c r="FM153" s="282"/>
      <c r="FN153" s="282"/>
      <c r="FO153" s="282"/>
      <c r="FP153" s="282"/>
      <c r="FQ153" s="282"/>
      <c r="FR153" s="282"/>
      <c r="FS153" s="282"/>
      <c r="FT153" s="282"/>
      <c r="FU153" s="282"/>
      <c r="FV153" s="282"/>
      <c r="FW153" s="282"/>
      <c r="FX153" s="282"/>
      <c r="FY153" s="282"/>
      <c r="FZ153" s="282"/>
      <c r="GA153" s="282"/>
      <c r="GB153" s="282"/>
      <c r="GC153" s="282"/>
      <c r="GD153" s="282"/>
      <c r="GE153" s="282"/>
    </row>
    <row r="154" spans="1:187" s="6" customFormat="1" ht="20.25" customHeight="1">
      <c r="A154" s="282" t="s">
        <v>264</v>
      </c>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c r="BZ154" s="282"/>
      <c r="CA154" s="282"/>
      <c r="CB154" s="282"/>
      <c r="CC154" s="282"/>
      <c r="CD154" s="282"/>
      <c r="CE154" s="282"/>
      <c r="CF154" s="282"/>
      <c r="CG154" s="282"/>
      <c r="CH154" s="282"/>
      <c r="CI154" s="282"/>
      <c r="CJ154" s="282"/>
      <c r="CK154" s="282"/>
      <c r="CL154" s="282"/>
      <c r="CM154" s="282"/>
      <c r="CN154" s="282"/>
      <c r="CO154" s="282"/>
      <c r="CP154" s="282"/>
      <c r="CQ154" s="282"/>
      <c r="CR154" s="282"/>
      <c r="CS154" s="282"/>
      <c r="CT154" s="282"/>
      <c r="CU154" s="282"/>
      <c r="CV154" s="282"/>
      <c r="CW154" s="282"/>
      <c r="CX154" s="282"/>
      <c r="CY154" s="282"/>
      <c r="CZ154" s="282"/>
      <c r="DA154" s="282"/>
      <c r="DB154" s="282"/>
      <c r="DC154" s="282"/>
      <c r="DD154" s="282"/>
      <c r="DE154" s="282"/>
      <c r="DF154" s="282"/>
      <c r="DG154" s="282"/>
      <c r="DH154" s="282"/>
      <c r="DI154" s="282"/>
      <c r="DJ154" s="282"/>
      <c r="DK154" s="282"/>
      <c r="DL154" s="282"/>
      <c r="DM154" s="282"/>
      <c r="DN154" s="282"/>
      <c r="DO154" s="282"/>
      <c r="DP154" s="282"/>
      <c r="DQ154" s="282"/>
      <c r="DR154" s="282"/>
      <c r="DS154" s="282"/>
      <c r="DT154" s="282"/>
      <c r="DU154" s="282"/>
      <c r="DV154" s="282"/>
      <c r="DW154" s="282"/>
      <c r="DX154" s="282"/>
      <c r="DY154" s="282"/>
      <c r="DZ154" s="282"/>
      <c r="EA154" s="282"/>
      <c r="EB154" s="282"/>
      <c r="EC154" s="282"/>
      <c r="ED154" s="282"/>
      <c r="EE154" s="282"/>
      <c r="EF154" s="282"/>
      <c r="EG154" s="282"/>
      <c r="EH154" s="282"/>
      <c r="EI154" s="282"/>
      <c r="EJ154" s="282"/>
      <c r="EK154" s="282"/>
      <c r="EL154" s="282"/>
      <c r="EM154" s="282"/>
      <c r="EN154" s="282"/>
      <c r="EO154" s="282"/>
      <c r="EP154" s="282"/>
      <c r="EQ154" s="282"/>
      <c r="ER154" s="282"/>
      <c r="ES154" s="282"/>
      <c r="ET154" s="282"/>
      <c r="EU154" s="282"/>
      <c r="EV154" s="282"/>
      <c r="EW154" s="282"/>
      <c r="EX154" s="282"/>
      <c r="EY154" s="282"/>
      <c r="EZ154" s="282"/>
      <c r="FA154" s="282"/>
      <c r="FB154" s="282"/>
      <c r="FC154" s="282"/>
      <c r="FD154" s="282"/>
      <c r="FE154" s="282"/>
      <c r="FF154" s="282"/>
      <c r="FG154" s="282"/>
      <c r="FH154" s="282"/>
      <c r="FI154" s="282"/>
      <c r="FJ154" s="282"/>
      <c r="FK154" s="282"/>
      <c r="FL154" s="282"/>
      <c r="FM154" s="282"/>
      <c r="FN154" s="282"/>
      <c r="FO154" s="282"/>
      <c r="FP154" s="282"/>
      <c r="FQ154" s="282"/>
      <c r="FR154" s="282"/>
      <c r="FS154" s="282"/>
      <c r="FT154" s="282"/>
      <c r="FU154" s="282"/>
      <c r="FV154" s="282"/>
      <c r="FW154" s="282"/>
      <c r="FX154" s="282"/>
      <c r="FY154" s="282"/>
      <c r="FZ154" s="282"/>
      <c r="GA154" s="282"/>
      <c r="GB154" s="282"/>
      <c r="GC154" s="282"/>
      <c r="GD154" s="282"/>
      <c r="GE154" s="282"/>
    </row>
    <row r="155" spans="1:187" s="6" customFormat="1" ht="30.75" customHeight="1">
      <c r="A155" s="282" t="s">
        <v>265</v>
      </c>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c r="BZ155" s="282"/>
      <c r="CA155" s="282"/>
      <c r="CB155" s="282"/>
      <c r="CC155" s="282"/>
      <c r="CD155" s="282"/>
      <c r="CE155" s="282"/>
      <c r="CF155" s="282"/>
      <c r="CG155" s="282"/>
      <c r="CH155" s="282"/>
      <c r="CI155" s="282"/>
      <c r="CJ155" s="282"/>
      <c r="CK155" s="282"/>
      <c r="CL155" s="282"/>
      <c r="CM155" s="282"/>
      <c r="CN155" s="282"/>
      <c r="CO155" s="282"/>
      <c r="CP155" s="282"/>
      <c r="CQ155" s="282"/>
      <c r="CR155" s="282"/>
      <c r="CS155" s="282"/>
      <c r="CT155" s="282"/>
      <c r="CU155" s="282"/>
      <c r="CV155" s="282"/>
      <c r="CW155" s="282"/>
      <c r="CX155" s="282"/>
      <c r="CY155" s="282"/>
      <c r="CZ155" s="282"/>
      <c r="DA155" s="282"/>
      <c r="DB155" s="282"/>
      <c r="DC155" s="282"/>
      <c r="DD155" s="282"/>
      <c r="DE155" s="282"/>
      <c r="DF155" s="282"/>
      <c r="DG155" s="282"/>
      <c r="DH155" s="282"/>
      <c r="DI155" s="282"/>
      <c r="DJ155" s="282"/>
      <c r="DK155" s="282"/>
      <c r="DL155" s="282"/>
      <c r="DM155" s="282"/>
      <c r="DN155" s="282"/>
      <c r="DO155" s="282"/>
      <c r="DP155" s="282"/>
      <c r="DQ155" s="282"/>
      <c r="DR155" s="282"/>
      <c r="DS155" s="282"/>
      <c r="DT155" s="282"/>
      <c r="DU155" s="282"/>
      <c r="DV155" s="282"/>
      <c r="DW155" s="282"/>
      <c r="DX155" s="282"/>
      <c r="DY155" s="282"/>
      <c r="DZ155" s="282"/>
      <c r="EA155" s="282"/>
      <c r="EB155" s="282"/>
      <c r="EC155" s="282"/>
      <c r="ED155" s="282"/>
      <c r="EE155" s="282"/>
      <c r="EF155" s="282"/>
      <c r="EG155" s="282"/>
      <c r="EH155" s="282"/>
      <c r="EI155" s="282"/>
      <c r="EJ155" s="282"/>
      <c r="EK155" s="282"/>
      <c r="EL155" s="282"/>
      <c r="EM155" s="282"/>
      <c r="EN155" s="282"/>
      <c r="EO155" s="282"/>
      <c r="EP155" s="282"/>
      <c r="EQ155" s="282"/>
      <c r="ER155" s="282"/>
      <c r="ES155" s="282"/>
      <c r="ET155" s="282"/>
      <c r="EU155" s="282"/>
      <c r="EV155" s="282"/>
      <c r="EW155" s="282"/>
      <c r="EX155" s="282"/>
      <c r="EY155" s="282"/>
      <c r="EZ155" s="282"/>
      <c r="FA155" s="282"/>
      <c r="FB155" s="282"/>
      <c r="FC155" s="282"/>
      <c r="FD155" s="282"/>
      <c r="FE155" s="282"/>
      <c r="FF155" s="282"/>
      <c r="FG155" s="282"/>
      <c r="FH155" s="282"/>
      <c r="FI155" s="282"/>
      <c r="FJ155" s="282"/>
      <c r="FK155" s="282"/>
      <c r="FL155" s="282"/>
      <c r="FM155" s="282"/>
      <c r="FN155" s="282"/>
      <c r="FO155" s="282"/>
      <c r="FP155" s="282"/>
      <c r="FQ155" s="282"/>
      <c r="FR155" s="282"/>
      <c r="FS155" s="282"/>
      <c r="FT155" s="282"/>
      <c r="FU155" s="282"/>
      <c r="FV155" s="282"/>
      <c r="FW155" s="282"/>
      <c r="FX155" s="282"/>
      <c r="FY155" s="282"/>
      <c r="FZ155" s="282"/>
      <c r="GA155" s="282"/>
      <c r="GB155" s="282"/>
      <c r="GC155" s="282"/>
      <c r="GD155" s="282"/>
      <c r="GE155" s="282"/>
    </row>
    <row r="156" s="6" customFormat="1" ht="11.25" customHeight="1">
      <c r="A156" s="13" t="s">
        <v>266</v>
      </c>
    </row>
    <row r="157" s="6" customFormat="1" ht="11.25" customHeight="1">
      <c r="A157" s="13" t="s">
        <v>267</v>
      </c>
    </row>
    <row r="158" spans="1:187" s="6" customFormat="1" ht="30.75" customHeight="1">
      <c r="A158" s="282" t="s">
        <v>268</v>
      </c>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c r="CO158" s="282"/>
      <c r="CP158" s="282"/>
      <c r="CQ158" s="282"/>
      <c r="CR158" s="282"/>
      <c r="CS158" s="282"/>
      <c r="CT158" s="282"/>
      <c r="CU158" s="282"/>
      <c r="CV158" s="282"/>
      <c r="CW158" s="282"/>
      <c r="CX158" s="282"/>
      <c r="CY158" s="282"/>
      <c r="CZ158" s="282"/>
      <c r="DA158" s="282"/>
      <c r="DB158" s="282"/>
      <c r="DC158" s="282"/>
      <c r="DD158" s="282"/>
      <c r="DE158" s="282"/>
      <c r="DF158" s="282"/>
      <c r="DG158" s="282"/>
      <c r="DH158" s="282"/>
      <c r="DI158" s="282"/>
      <c r="DJ158" s="282"/>
      <c r="DK158" s="282"/>
      <c r="DL158" s="282"/>
      <c r="DM158" s="282"/>
      <c r="DN158" s="282"/>
      <c r="DO158" s="282"/>
      <c r="DP158" s="282"/>
      <c r="DQ158" s="282"/>
      <c r="DR158" s="282"/>
      <c r="DS158" s="282"/>
      <c r="DT158" s="282"/>
      <c r="DU158" s="282"/>
      <c r="DV158" s="282"/>
      <c r="DW158" s="282"/>
      <c r="DX158" s="282"/>
      <c r="DY158" s="282"/>
      <c r="DZ158" s="282"/>
      <c r="EA158" s="282"/>
      <c r="EB158" s="282"/>
      <c r="EC158" s="282"/>
      <c r="ED158" s="282"/>
      <c r="EE158" s="282"/>
      <c r="EF158" s="282"/>
      <c r="EG158" s="282"/>
      <c r="EH158" s="282"/>
      <c r="EI158" s="282"/>
      <c r="EJ158" s="282"/>
      <c r="EK158" s="282"/>
      <c r="EL158" s="282"/>
      <c r="EM158" s="282"/>
      <c r="EN158" s="282"/>
      <c r="EO158" s="282"/>
      <c r="EP158" s="282"/>
      <c r="EQ158" s="282"/>
      <c r="ER158" s="282"/>
      <c r="ES158" s="282"/>
      <c r="ET158" s="282"/>
      <c r="EU158" s="282"/>
      <c r="EV158" s="282"/>
      <c r="EW158" s="282"/>
      <c r="EX158" s="282"/>
      <c r="EY158" s="282"/>
      <c r="EZ158" s="282"/>
      <c r="FA158" s="282"/>
      <c r="FB158" s="282"/>
      <c r="FC158" s="282"/>
      <c r="FD158" s="282"/>
      <c r="FE158" s="282"/>
      <c r="FF158" s="282"/>
      <c r="FG158" s="282"/>
      <c r="FH158" s="282"/>
      <c r="FI158" s="282"/>
      <c r="FJ158" s="282"/>
      <c r="FK158" s="282"/>
      <c r="FL158" s="282"/>
      <c r="FM158" s="282"/>
      <c r="FN158" s="282"/>
      <c r="FO158" s="282"/>
      <c r="FP158" s="282"/>
      <c r="FQ158" s="282"/>
      <c r="FR158" s="282"/>
      <c r="FS158" s="282"/>
      <c r="FT158" s="282"/>
      <c r="FU158" s="282"/>
      <c r="FV158" s="282"/>
      <c r="FW158" s="282"/>
      <c r="FX158" s="282"/>
      <c r="FY158" s="282"/>
      <c r="FZ158" s="282"/>
      <c r="GA158" s="282"/>
      <c r="GB158" s="282"/>
      <c r="GC158" s="282"/>
      <c r="GD158" s="282"/>
      <c r="GE158" s="282"/>
    </row>
    <row r="160" spans="1:165" ht="12.6">
      <c r="A160" s="11"/>
      <c r="B160" s="285" t="s">
        <v>192</v>
      </c>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c r="BZ160" s="285"/>
      <c r="CA160" s="285"/>
      <c r="CB160" s="285"/>
      <c r="CC160" s="285"/>
      <c r="CD160" s="285"/>
      <c r="CE160" s="285"/>
      <c r="CF160" s="285"/>
      <c r="CG160" s="285"/>
      <c r="CH160" s="285"/>
      <c r="CI160" s="285"/>
      <c r="CJ160" s="285"/>
      <c r="CK160" s="285"/>
      <c r="CL160" s="285"/>
      <c r="CM160" s="285"/>
      <c r="CN160" s="285"/>
      <c r="CO160" s="285"/>
      <c r="CP160" s="285"/>
      <c r="CQ160" s="285"/>
      <c r="CR160" s="285"/>
      <c r="CS160" s="285"/>
      <c r="CT160" s="285"/>
      <c r="CU160" s="285"/>
      <c r="CV160" s="285"/>
      <c r="CW160" s="285"/>
      <c r="CX160" s="285"/>
      <c r="CY160" s="285"/>
      <c r="CZ160" s="285"/>
      <c r="DA160" s="285"/>
      <c r="DB160" s="285"/>
      <c r="DC160" s="285"/>
      <c r="DD160" s="285"/>
      <c r="DE160" s="285"/>
      <c r="DF160" s="285"/>
      <c r="DG160" s="285"/>
      <c r="DH160" s="285"/>
      <c r="DI160" s="285"/>
      <c r="DJ160" s="285"/>
      <c r="DK160" s="285"/>
      <c r="DL160" s="285"/>
      <c r="DM160" s="285"/>
      <c r="DN160" s="285"/>
      <c r="DO160" s="285"/>
      <c r="DP160" s="285"/>
      <c r="DQ160" s="285"/>
      <c r="DR160" s="285"/>
      <c r="DS160" s="285"/>
      <c r="DT160" s="285"/>
      <c r="DU160" s="285"/>
      <c r="DV160" s="285"/>
      <c r="DW160" s="285"/>
      <c r="DX160" s="285"/>
      <c r="DY160" s="285"/>
      <c r="DZ160" s="285"/>
      <c r="EA160" s="285"/>
      <c r="EB160" s="285"/>
      <c r="EC160" s="285"/>
      <c r="ED160" s="285"/>
      <c r="EE160" s="285"/>
      <c r="EF160" s="285"/>
      <c r="EG160" s="285"/>
      <c r="EH160" s="285"/>
      <c r="EI160" s="285"/>
      <c r="EJ160" s="285"/>
      <c r="EK160" s="285"/>
      <c r="EL160" s="285"/>
      <c r="EM160" s="285"/>
      <c r="EN160" s="285"/>
      <c r="EO160" s="285"/>
      <c r="EP160" s="285"/>
      <c r="EQ160" s="285"/>
      <c r="ER160" s="285"/>
      <c r="ES160" s="285"/>
      <c r="ET160" s="285"/>
      <c r="EU160" s="285"/>
      <c r="EV160" s="285"/>
      <c r="EW160" s="285"/>
      <c r="EX160" s="285"/>
      <c r="EY160" s="285"/>
      <c r="EZ160" s="285"/>
      <c r="FA160" s="285"/>
      <c r="FB160" s="285"/>
      <c r="FC160" s="285"/>
      <c r="FD160" s="285"/>
      <c r="FE160" s="285"/>
      <c r="FF160" s="285"/>
      <c r="FG160" s="285"/>
      <c r="FH160" s="285"/>
      <c r="FI160" s="11"/>
    </row>
    <row r="162" spans="1:165" ht="12.75">
      <c r="A162" s="128" t="s">
        <v>186</v>
      </c>
      <c r="B162" s="129"/>
      <c r="C162" s="129"/>
      <c r="D162" s="129"/>
      <c r="E162" s="129"/>
      <c r="F162" s="129"/>
      <c r="G162" s="130"/>
      <c r="H162" s="120" t="s">
        <v>0</v>
      </c>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1"/>
      <c r="CL162" s="128" t="s">
        <v>187</v>
      </c>
      <c r="CM162" s="129"/>
      <c r="CN162" s="129"/>
      <c r="CO162" s="129"/>
      <c r="CP162" s="129"/>
      <c r="CQ162" s="129"/>
      <c r="CR162" s="129"/>
      <c r="CS162" s="130"/>
      <c r="CT162" s="128" t="s">
        <v>188</v>
      </c>
      <c r="CU162" s="129"/>
      <c r="CV162" s="129"/>
      <c r="CW162" s="129"/>
      <c r="CX162" s="129"/>
      <c r="CY162" s="129"/>
      <c r="CZ162" s="129"/>
      <c r="DA162" s="130"/>
      <c r="DB162" s="128" t="s">
        <v>293</v>
      </c>
      <c r="DC162" s="129"/>
      <c r="DD162" s="129"/>
      <c r="DE162" s="129"/>
      <c r="DF162" s="129"/>
      <c r="DG162" s="129"/>
      <c r="DH162" s="129"/>
      <c r="DI162" s="129"/>
      <c r="DJ162" s="129"/>
      <c r="DK162" s="129"/>
      <c r="DL162" s="129"/>
      <c r="DM162" s="130"/>
      <c r="DN162" s="149" t="s">
        <v>10</v>
      </c>
      <c r="DO162" s="150"/>
      <c r="DP162" s="150"/>
      <c r="DQ162" s="150"/>
      <c r="DR162" s="150"/>
      <c r="DS162" s="150"/>
      <c r="DT162" s="150"/>
      <c r="DU162" s="150"/>
      <c r="DV162" s="150"/>
      <c r="DW162" s="150"/>
      <c r="DX162" s="150"/>
      <c r="DY162" s="150"/>
      <c r="DZ162" s="150"/>
      <c r="EA162" s="150"/>
      <c r="EB162" s="150"/>
      <c r="EC162" s="150"/>
      <c r="ED162" s="150"/>
      <c r="EE162" s="150"/>
      <c r="EF162" s="150"/>
      <c r="EG162" s="150"/>
      <c r="EH162" s="150"/>
      <c r="EI162" s="150"/>
      <c r="EJ162" s="150"/>
      <c r="EK162" s="150"/>
      <c r="EL162" s="150"/>
      <c r="EM162" s="150"/>
      <c r="EN162" s="150"/>
      <c r="EO162" s="150"/>
      <c r="EP162" s="150"/>
      <c r="EQ162" s="150"/>
      <c r="ER162" s="150"/>
      <c r="ES162" s="150"/>
      <c r="ET162" s="150"/>
      <c r="EU162" s="150"/>
      <c r="EV162" s="150"/>
      <c r="EW162" s="150"/>
      <c r="EX162" s="150"/>
      <c r="EY162" s="150"/>
      <c r="EZ162" s="150"/>
      <c r="FA162" s="150"/>
      <c r="FB162" s="150"/>
      <c r="FC162" s="150"/>
      <c r="FD162" s="150"/>
      <c r="FE162" s="150"/>
      <c r="FF162" s="150"/>
      <c r="FG162" s="150"/>
      <c r="FH162" s="150"/>
      <c r="FI162" s="151"/>
    </row>
    <row r="163" spans="1:165" ht="12.75">
      <c r="A163" s="131"/>
      <c r="B163" s="132"/>
      <c r="C163" s="132"/>
      <c r="D163" s="132"/>
      <c r="E163" s="132"/>
      <c r="F163" s="132"/>
      <c r="G163" s="13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4"/>
      <c r="CL163" s="131"/>
      <c r="CM163" s="132"/>
      <c r="CN163" s="132"/>
      <c r="CO163" s="132"/>
      <c r="CP163" s="132"/>
      <c r="CQ163" s="132"/>
      <c r="CR163" s="132"/>
      <c r="CS163" s="133"/>
      <c r="CT163" s="131"/>
      <c r="CU163" s="132"/>
      <c r="CV163" s="132"/>
      <c r="CW163" s="132"/>
      <c r="CX163" s="132"/>
      <c r="CY163" s="132"/>
      <c r="CZ163" s="132"/>
      <c r="DA163" s="133"/>
      <c r="DB163" s="131"/>
      <c r="DC163" s="132"/>
      <c r="DD163" s="132"/>
      <c r="DE163" s="132"/>
      <c r="DF163" s="132"/>
      <c r="DG163" s="132"/>
      <c r="DH163" s="132"/>
      <c r="DI163" s="132"/>
      <c r="DJ163" s="132"/>
      <c r="DK163" s="132"/>
      <c r="DL163" s="132"/>
      <c r="DM163" s="133"/>
      <c r="DN163" s="137" t="s">
        <v>4</v>
      </c>
      <c r="DO163" s="138"/>
      <c r="DP163" s="138"/>
      <c r="DQ163" s="138"/>
      <c r="DR163" s="138"/>
      <c r="DS163" s="138"/>
      <c r="DT163" s="142" t="s">
        <v>473</v>
      </c>
      <c r="DU163" s="142"/>
      <c r="DV163" s="142"/>
      <c r="DW163" s="139" t="s">
        <v>5</v>
      </c>
      <c r="DX163" s="139"/>
      <c r="DY163" s="140"/>
      <c r="DZ163" s="137" t="s">
        <v>4</v>
      </c>
      <c r="EA163" s="138"/>
      <c r="EB163" s="138"/>
      <c r="EC163" s="138"/>
      <c r="ED163" s="138"/>
      <c r="EE163" s="138"/>
      <c r="EF163" s="142" t="s">
        <v>474</v>
      </c>
      <c r="EG163" s="142"/>
      <c r="EH163" s="142"/>
      <c r="EI163" s="139" t="s">
        <v>5</v>
      </c>
      <c r="EJ163" s="139"/>
      <c r="EK163" s="140"/>
      <c r="EL163" s="137" t="s">
        <v>4</v>
      </c>
      <c r="EM163" s="138"/>
      <c r="EN163" s="138"/>
      <c r="EO163" s="138"/>
      <c r="EP163" s="138"/>
      <c r="EQ163" s="138"/>
      <c r="ER163" s="142" t="s">
        <v>475</v>
      </c>
      <c r="ES163" s="142"/>
      <c r="ET163" s="142"/>
      <c r="EU163" s="139" t="s">
        <v>5</v>
      </c>
      <c r="EV163" s="139"/>
      <c r="EW163" s="140"/>
      <c r="EX163" s="128" t="s">
        <v>9</v>
      </c>
      <c r="EY163" s="129"/>
      <c r="EZ163" s="129"/>
      <c r="FA163" s="129"/>
      <c r="FB163" s="129"/>
      <c r="FC163" s="129"/>
      <c r="FD163" s="129"/>
      <c r="FE163" s="129"/>
      <c r="FF163" s="129"/>
      <c r="FG163" s="129"/>
      <c r="FH163" s="129"/>
      <c r="FI163" s="130"/>
    </row>
    <row r="164" spans="1:165" ht="12.75">
      <c r="A164" s="134"/>
      <c r="B164" s="135"/>
      <c r="C164" s="135"/>
      <c r="D164" s="135"/>
      <c r="E164" s="135"/>
      <c r="F164" s="135"/>
      <c r="G164" s="13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7"/>
      <c r="CL164" s="134"/>
      <c r="CM164" s="135"/>
      <c r="CN164" s="135"/>
      <c r="CO164" s="135"/>
      <c r="CP164" s="135"/>
      <c r="CQ164" s="135"/>
      <c r="CR164" s="135"/>
      <c r="CS164" s="136"/>
      <c r="CT164" s="134"/>
      <c r="CU164" s="135"/>
      <c r="CV164" s="135"/>
      <c r="CW164" s="135"/>
      <c r="CX164" s="135"/>
      <c r="CY164" s="135"/>
      <c r="CZ164" s="135"/>
      <c r="DA164" s="136"/>
      <c r="DB164" s="134"/>
      <c r="DC164" s="135"/>
      <c r="DD164" s="135"/>
      <c r="DE164" s="135"/>
      <c r="DF164" s="135"/>
      <c r="DG164" s="135"/>
      <c r="DH164" s="135"/>
      <c r="DI164" s="135"/>
      <c r="DJ164" s="135"/>
      <c r="DK164" s="135"/>
      <c r="DL164" s="135"/>
      <c r="DM164" s="136"/>
      <c r="DN164" s="99" t="s">
        <v>189</v>
      </c>
      <c r="DO164" s="100"/>
      <c r="DP164" s="100"/>
      <c r="DQ164" s="100"/>
      <c r="DR164" s="100"/>
      <c r="DS164" s="100"/>
      <c r="DT164" s="100"/>
      <c r="DU164" s="100"/>
      <c r="DV164" s="100"/>
      <c r="DW164" s="100"/>
      <c r="DX164" s="100"/>
      <c r="DY164" s="101"/>
      <c r="DZ164" s="99" t="s">
        <v>190</v>
      </c>
      <c r="EA164" s="100"/>
      <c r="EB164" s="100"/>
      <c r="EC164" s="100"/>
      <c r="ED164" s="100"/>
      <c r="EE164" s="100"/>
      <c r="EF164" s="100"/>
      <c r="EG164" s="100"/>
      <c r="EH164" s="100"/>
      <c r="EI164" s="100"/>
      <c r="EJ164" s="100"/>
      <c r="EK164" s="101"/>
      <c r="EL164" s="99" t="s">
        <v>191</v>
      </c>
      <c r="EM164" s="100"/>
      <c r="EN164" s="100"/>
      <c r="EO164" s="100"/>
      <c r="EP164" s="100"/>
      <c r="EQ164" s="100"/>
      <c r="ER164" s="100"/>
      <c r="ES164" s="100"/>
      <c r="ET164" s="100"/>
      <c r="EU164" s="100"/>
      <c r="EV164" s="100"/>
      <c r="EW164" s="101"/>
      <c r="EX164" s="134"/>
      <c r="EY164" s="135"/>
      <c r="EZ164" s="135"/>
      <c r="FA164" s="135"/>
      <c r="FB164" s="135"/>
      <c r="FC164" s="135"/>
      <c r="FD164" s="135"/>
      <c r="FE164" s="135"/>
      <c r="FF164" s="135"/>
      <c r="FG164" s="135"/>
      <c r="FH164" s="135"/>
      <c r="FI164" s="136"/>
    </row>
    <row r="165" spans="1:165" ht="10.8" thickBot="1">
      <c r="A165" s="113" t="s">
        <v>11</v>
      </c>
      <c r="B165" s="114"/>
      <c r="C165" s="114"/>
      <c r="D165" s="114"/>
      <c r="E165" s="114"/>
      <c r="F165" s="114"/>
      <c r="G165" s="115"/>
      <c r="H165" s="114" t="s">
        <v>12</v>
      </c>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5"/>
      <c r="CL165" s="102" t="s">
        <v>13</v>
      </c>
      <c r="CM165" s="103"/>
      <c r="CN165" s="103"/>
      <c r="CO165" s="103"/>
      <c r="CP165" s="103"/>
      <c r="CQ165" s="103"/>
      <c r="CR165" s="103"/>
      <c r="CS165" s="104"/>
      <c r="CT165" s="102" t="s">
        <v>14</v>
      </c>
      <c r="CU165" s="103"/>
      <c r="CV165" s="103"/>
      <c r="CW165" s="103"/>
      <c r="CX165" s="103"/>
      <c r="CY165" s="103"/>
      <c r="CZ165" s="103"/>
      <c r="DA165" s="104"/>
      <c r="DB165" s="102" t="s">
        <v>303</v>
      </c>
      <c r="DC165" s="103"/>
      <c r="DD165" s="103"/>
      <c r="DE165" s="103"/>
      <c r="DF165" s="103"/>
      <c r="DG165" s="103"/>
      <c r="DH165" s="103"/>
      <c r="DI165" s="103"/>
      <c r="DJ165" s="103"/>
      <c r="DK165" s="103"/>
      <c r="DL165" s="103"/>
      <c r="DM165" s="104"/>
      <c r="DN165" s="286" t="s">
        <v>15</v>
      </c>
      <c r="DO165" s="287"/>
      <c r="DP165" s="287"/>
      <c r="DQ165" s="287"/>
      <c r="DR165" s="287"/>
      <c r="DS165" s="287"/>
      <c r="DT165" s="287"/>
      <c r="DU165" s="287"/>
      <c r="DV165" s="287"/>
      <c r="DW165" s="287"/>
      <c r="DX165" s="287"/>
      <c r="DY165" s="288"/>
      <c r="DZ165" s="286" t="s">
        <v>16</v>
      </c>
      <c r="EA165" s="287"/>
      <c r="EB165" s="287"/>
      <c r="EC165" s="287"/>
      <c r="ED165" s="287"/>
      <c r="EE165" s="287"/>
      <c r="EF165" s="287"/>
      <c r="EG165" s="287"/>
      <c r="EH165" s="287"/>
      <c r="EI165" s="287"/>
      <c r="EJ165" s="287"/>
      <c r="EK165" s="288"/>
      <c r="EL165" s="286" t="s">
        <v>17</v>
      </c>
      <c r="EM165" s="287"/>
      <c r="EN165" s="287"/>
      <c r="EO165" s="287"/>
      <c r="EP165" s="287"/>
      <c r="EQ165" s="287"/>
      <c r="ER165" s="287"/>
      <c r="ES165" s="287"/>
      <c r="ET165" s="287"/>
      <c r="EU165" s="287"/>
      <c r="EV165" s="287"/>
      <c r="EW165" s="288"/>
      <c r="EX165" s="286" t="s">
        <v>18</v>
      </c>
      <c r="EY165" s="287"/>
      <c r="EZ165" s="287"/>
      <c r="FA165" s="287"/>
      <c r="FB165" s="287"/>
      <c r="FC165" s="287"/>
      <c r="FD165" s="287"/>
      <c r="FE165" s="287"/>
      <c r="FF165" s="287"/>
      <c r="FG165" s="287"/>
      <c r="FH165" s="287"/>
      <c r="FI165" s="288"/>
    </row>
    <row r="166" spans="1:165" ht="12.6">
      <c r="A166" s="85">
        <v>1</v>
      </c>
      <c r="B166" s="83"/>
      <c r="C166" s="83"/>
      <c r="D166" s="83"/>
      <c r="E166" s="83"/>
      <c r="F166" s="83"/>
      <c r="G166" s="84"/>
      <c r="H166" s="158" t="s">
        <v>193</v>
      </c>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c r="CF166" s="159"/>
      <c r="CG166" s="159"/>
      <c r="CH166" s="159"/>
      <c r="CI166" s="159"/>
      <c r="CJ166" s="159"/>
      <c r="CK166" s="159"/>
      <c r="CL166" s="289" t="s">
        <v>194</v>
      </c>
      <c r="CM166" s="290"/>
      <c r="CN166" s="290"/>
      <c r="CO166" s="290"/>
      <c r="CP166" s="290"/>
      <c r="CQ166" s="290"/>
      <c r="CR166" s="290"/>
      <c r="CS166" s="291"/>
      <c r="CT166" s="96" t="s">
        <v>45</v>
      </c>
      <c r="CU166" s="97"/>
      <c r="CV166" s="97"/>
      <c r="CW166" s="97"/>
      <c r="CX166" s="97"/>
      <c r="CY166" s="97"/>
      <c r="CZ166" s="97"/>
      <c r="DA166" s="98"/>
      <c r="DB166" s="96"/>
      <c r="DC166" s="97"/>
      <c r="DD166" s="97"/>
      <c r="DE166" s="97"/>
      <c r="DF166" s="97"/>
      <c r="DG166" s="97"/>
      <c r="DH166" s="97"/>
      <c r="DI166" s="97"/>
      <c r="DJ166" s="97"/>
      <c r="DK166" s="97"/>
      <c r="DL166" s="97"/>
      <c r="DM166" s="98"/>
      <c r="DN166" s="108">
        <f>DN169+DN173</f>
        <v>9675930.65</v>
      </c>
      <c r="DO166" s="109"/>
      <c r="DP166" s="109"/>
      <c r="DQ166" s="109"/>
      <c r="DR166" s="109"/>
      <c r="DS166" s="109"/>
      <c r="DT166" s="109"/>
      <c r="DU166" s="109"/>
      <c r="DV166" s="109"/>
      <c r="DW166" s="109"/>
      <c r="DX166" s="109"/>
      <c r="DY166" s="110"/>
      <c r="DZ166" s="353">
        <f>DZ169+DZ173</f>
        <v>9090308.24</v>
      </c>
      <c r="EA166" s="354"/>
      <c r="EB166" s="354"/>
      <c r="EC166" s="354"/>
      <c r="ED166" s="354"/>
      <c r="EE166" s="354"/>
      <c r="EF166" s="354"/>
      <c r="EG166" s="354"/>
      <c r="EH166" s="354"/>
      <c r="EI166" s="354"/>
      <c r="EJ166" s="354"/>
      <c r="EK166" s="355"/>
      <c r="EL166" s="353">
        <f>EL169+EL173</f>
        <v>9454558.61</v>
      </c>
      <c r="EM166" s="354"/>
      <c r="EN166" s="354"/>
      <c r="EO166" s="354"/>
      <c r="EP166" s="354"/>
      <c r="EQ166" s="354"/>
      <c r="ER166" s="354"/>
      <c r="ES166" s="354"/>
      <c r="ET166" s="354"/>
      <c r="EU166" s="354"/>
      <c r="EV166" s="354"/>
      <c r="EW166" s="355"/>
      <c r="EX166" s="108"/>
      <c r="EY166" s="109"/>
      <c r="EZ166" s="109"/>
      <c r="FA166" s="109"/>
      <c r="FB166" s="109"/>
      <c r="FC166" s="109"/>
      <c r="FD166" s="109"/>
      <c r="FE166" s="109"/>
      <c r="FF166" s="109"/>
      <c r="FG166" s="109"/>
      <c r="FH166" s="109"/>
      <c r="FI166" s="164"/>
    </row>
    <row r="167" spans="1:165" ht="12.75">
      <c r="A167" s="59" t="s">
        <v>195</v>
      </c>
      <c r="B167" s="60"/>
      <c r="C167" s="60"/>
      <c r="D167" s="60"/>
      <c r="E167" s="60"/>
      <c r="F167" s="60"/>
      <c r="G167" s="61"/>
      <c r="H167" s="165" t="s">
        <v>197</v>
      </c>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63" t="s">
        <v>196</v>
      </c>
      <c r="CM167" s="60"/>
      <c r="CN167" s="60"/>
      <c r="CO167" s="60"/>
      <c r="CP167" s="60"/>
      <c r="CQ167" s="60"/>
      <c r="CR167" s="60"/>
      <c r="CS167" s="61"/>
      <c r="CT167" s="59" t="s">
        <v>45</v>
      </c>
      <c r="CU167" s="60"/>
      <c r="CV167" s="60"/>
      <c r="CW167" s="60"/>
      <c r="CX167" s="60"/>
      <c r="CY167" s="60"/>
      <c r="CZ167" s="60"/>
      <c r="DA167" s="61"/>
      <c r="DB167" s="59"/>
      <c r="DC167" s="60"/>
      <c r="DD167" s="60"/>
      <c r="DE167" s="60"/>
      <c r="DF167" s="60"/>
      <c r="DG167" s="60"/>
      <c r="DH167" s="60"/>
      <c r="DI167" s="60"/>
      <c r="DJ167" s="60"/>
      <c r="DK167" s="60"/>
      <c r="DL167" s="60"/>
      <c r="DM167" s="61"/>
      <c r="DN167" s="50"/>
      <c r="DO167" s="51"/>
      <c r="DP167" s="51"/>
      <c r="DQ167" s="51"/>
      <c r="DR167" s="51"/>
      <c r="DS167" s="51"/>
      <c r="DT167" s="51"/>
      <c r="DU167" s="51"/>
      <c r="DV167" s="51"/>
      <c r="DW167" s="51"/>
      <c r="DX167" s="51"/>
      <c r="DY167" s="64"/>
      <c r="DZ167" s="350"/>
      <c r="EA167" s="351"/>
      <c r="EB167" s="351"/>
      <c r="EC167" s="351"/>
      <c r="ED167" s="351"/>
      <c r="EE167" s="351"/>
      <c r="EF167" s="351"/>
      <c r="EG167" s="351"/>
      <c r="EH167" s="351"/>
      <c r="EI167" s="351"/>
      <c r="EJ167" s="351"/>
      <c r="EK167" s="352"/>
      <c r="EL167" s="350"/>
      <c r="EM167" s="351"/>
      <c r="EN167" s="351"/>
      <c r="EO167" s="351"/>
      <c r="EP167" s="351"/>
      <c r="EQ167" s="351"/>
      <c r="ER167" s="351"/>
      <c r="ES167" s="351"/>
      <c r="ET167" s="351"/>
      <c r="EU167" s="351"/>
      <c r="EV167" s="351"/>
      <c r="EW167" s="352"/>
      <c r="EX167" s="50"/>
      <c r="EY167" s="51"/>
      <c r="EZ167" s="51"/>
      <c r="FA167" s="51"/>
      <c r="FB167" s="51"/>
      <c r="FC167" s="51"/>
      <c r="FD167" s="51"/>
      <c r="FE167" s="51"/>
      <c r="FF167" s="51"/>
      <c r="FG167" s="51"/>
      <c r="FH167" s="51"/>
      <c r="FI167" s="52"/>
    </row>
    <row r="168" spans="1:165" ht="12.75">
      <c r="A168" s="59" t="s">
        <v>198</v>
      </c>
      <c r="B168" s="60"/>
      <c r="C168" s="60"/>
      <c r="D168" s="60"/>
      <c r="E168" s="60"/>
      <c r="F168" s="60"/>
      <c r="G168" s="61"/>
      <c r="H168" s="165" t="s">
        <v>200</v>
      </c>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63" t="s">
        <v>199</v>
      </c>
      <c r="CM168" s="60"/>
      <c r="CN168" s="60"/>
      <c r="CO168" s="60"/>
      <c r="CP168" s="60"/>
      <c r="CQ168" s="60"/>
      <c r="CR168" s="60"/>
      <c r="CS168" s="61"/>
      <c r="CT168" s="59" t="s">
        <v>45</v>
      </c>
      <c r="CU168" s="60"/>
      <c r="CV168" s="60"/>
      <c r="CW168" s="60"/>
      <c r="CX168" s="60"/>
      <c r="CY168" s="60"/>
      <c r="CZ168" s="60"/>
      <c r="DA168" s="61"/>
      <c r="DB168" s="59"/>
      <c r="DC168" s="60"/>
      <c r="DD168" s="60"/>
      <c r="DE168" s="60"/>
      <c r="DF168" s="60"/>
      <c r="DG168" s="60"/>
      <c r="DH168" s="60"/>
      <c r="DI168" s="60"/>
      <c r="DJ168" s="60"/>
      <c r="DK168" s="60"/>
      <c r="DL168" s="60"/>
      <c r="DM168" s="61"/>
      <c r="DN168" s="50"/>
      <c r="DO168" s="51"/>
      <c r="DP168" s="51"/>
      <c r="DQ168" s="51"/>
      <c r="DR168" s="51"/>
      <c r="DS168" s="51"/>
      <c r="DT168" s="51"/>
      <c r="DU168" s="51"/>
      <c r="DV168" s="51"/>
      <c r="DW168" s="51"/>
      <c r="DX168" s="51"/>
      <c r="DY168" s="64"/>
      <c r="DZ168" s="350"/>
      <c r="EA168" s="351"/>
      <c r="EB168" s="351"/>
      <c r="EC168" s="351"/>
      <c r="ED168" s="351"/>
      <c r="EE168" s="351"/>
      <c r="EF168" s="351"/>
      <c r="EG168" s="351"/>
      <c r="EH168" s="351"/>
      <c r="EI168" s="351"/>
      <c r="EJ168" s="351"/>
      <c r="EK168" s="352"/>
      <c r="EL168" s="350"/>
      <c r="EM168" s="351"/>
      <c r="EN168" s="351"/>
      <c r="EO168" s="351"/>
      <c r="EP168" s="351"/>
      <c r="EQ168" s="351"/>
      <c r="ER168" s="351"/>
      <c r="ES168" s="351"/>
      <c r="ET168" s="351"/>
      <c r="EU168" s="351"/>
      <c r="EV168" s="351"/>
      <c r="EW168" s="352"/>
      <c r="EX168" s="50"/>
      <c r="EY168" s="51"/>
      <c r="EZ168" s="51"/>
      <c r="FA168" s="51"/>
      <c r="FB168" s="51"/>
      <c r="FC168" s="51"/>
      <c r="FD168" s="51"/>
      <c r="FE168" s="51"/>
      <c r="FF168" s="51"/>
      <c r="FG168" s="51"/>
      <c r="FH168" s="51"/>
      <c r="FI168" s="52"/>
    </row>
    <row r="169" spans="1:165" ht="12.75">
      <c r="A169" s="59" t="s">
        <v>201</v>
      </c>
      <c r="B169" s="60"/>
      <c r="C169" s="60"/>
      <c r="D169" s="60"/>
      <c r="E169" s="60"/>
      <c r="F169" s="60"/>
      <c r="G169" s="61"/>
      <c r="H169" s="165" t="s">
        <v>205</v>
      </c>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63" t="s">
        <v>203</v>
      </c>
      <c r="CM169" s="60"/>
      <c r="CN169" s="60"/>
      <c r="CO169" s="60"/>
      <c r="CP169" s="60"/>
      <c r="CQ169" s="60"/>
      <c r="CR169" s="60"/>
      <c r="CS169" s="61"/>
      <c r="CT169" s="59" t="s">
        <v>45</v>
      </c>
      <c r="CU169" s="60"/>
      <c r="CV169" s="60"/>
      <c r="CW169" s="60"/>
      <c r="CX169" s="60"/>
      <c r="CY169" s="60"/>
      <c r="CZ169" s="60"/>
      <c r="DA169" s="61"/>
      <c r="DB169" s="59"/>
      <c r="DC169" s="60"/>
      <c r="DD169" s="60"/>
      <c r="DE169" s="60"/>
      <c r="DF169" s="60"/>
      <c r="DG169" s="60"/>
      <c r="DH169" s="60"/>
      <c r="DI169" s="60"/>
      <c r="DJ169" s="60"/>
      <c r="DK169" s="60"/>
      <c r="DL169" s="60"/>
      <c r="DM169" s="61"/>
      <c r="DN169" s="50">
        <v>1846390</v>
      </c>
      <c r="DO169" s="51"/>
      <c r="DP169" s="51"/>
      <c r="DQ169" s="51"/>
      <c r="DR169" s="51"/>
      <c r="DS169" s="51"/>
      <c r="DT169" s="51"/>
      <c r="DU169" s="51"/>
      <c r="DV169" s="51"/>
      <c r="DW169" s="51"/>
      <c r="DX169" s="51"/>
      <c r="DY169" s="64"/>
      <c r="DZ169" s="350">
        <f>DN169*1.04+0.4</f>
        <v>1920246</v>
      </c>
      <c r="EA169" s="351"/>
      <c r="EB169" s="351"/>
      <c r="EC169" s="351"/>
      <c r="ED169" s="351"/>
      <c r="EE169" s="351"/>
      <c r="EF169" s="351"/>
      <c r="EG169" s="351"/>
      <c r="EH169" s="351"/>
      <c r="EI169" s="351"/>
      <c r="EJ169" s="351"/>
      <c r="EK169" s="352"/>
      <c r="EL169" s="350">
        <f>DZ169*1.04-0.84</f>
        <v>1997055</v>
      </c>
      <c r="EM169" s="351"/>
      <c r="EN169" s="351"/>
      <c r="EO169" s="351"/>
      <c r="EP169" s="351"/>
      <c r="EQ169" s="351"/>
      <c r="ER169" s="351"/>
      <c r="ES169" s="351"/>
      <c r="ET169" s="351"/>
      <c r="EU169" s="351"/>
      <c r="EV169" s="351"/>
      <c r="EW169" s="352"/>
      <c r="EX169" s="50"/>
      <c r="EY169" s="51"/>
      <c r="EZ169" s="51"/>
      <c r="FA169" s="51"/>
      <c r="FB169" s="51"/>
      <c r="FC169" s="51"/>
      <c r="FD169" s="51"/>
      <c r="FE169" s="51"/>
      <c r="FF169" s="51"/>
      <c r="FG169" s="51"/>
      <c r="FH169" s="51"/>
      <c r="FI169" s="52"/>
    </row>
    <row r="170" spans="1:165" ht="12.75">
      <c r="A170" s="59" t="s">
        <v>294</v>
      </c>
      <c r="B170" s="60"/>
      <c r="C170" s="60"/>
      <c r="D170" s="60"/>
      <c r="E170" s="60"/>
      <c r="F170" s="60"/>
      <c r="G170" s="61"/>
      <c r="H170" s="225" t="s">
        <v>211</v>
      </c>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226"/>
      <c r="BY170" s="226"/>
      <c r="BZ170" s="226"/>
      <c r="CA170" s="226"/>
      <c r="CB170" s="226"/>
      <c r="CC170" s="226"/>
      <c r="CD170" s="226"/>
      <c r="CE170" s="226"/>
      <c r="CF170" s="226"/>
      <c r="CG170" s="226"/>
      <c r="CH170" s="226"/>
      <c r="CI170" s="226"/>
      <c r="CJ170" s="226"/>
      <c r="CK170" s="226"/>
      <c r="CL170" s="63" t="s">
        <v>295</v>
      </c>
      <c r="CM170" s="60"/>
      <c r="CN170" s="60"/>
      <c r="CO170" s="60"/>
      <c r="CP170" s="60"/>
      <c r="CQ170" s="60"/>
      <c r="CR170" s="60"/>
      <c r="CS170" s="61"/>
      <c r="CT170" s="59" t="s">
        <v>45</v>
      </c>
      <c r="CU170" s="60"/>
      <c r="CV170" s="60"/>
      <c r="CW170" s="60"/>
      <c r="CX170" s="60"/>
      <c r="CY170" s="60"/>
      <c r="CZ170" s="60"/>
      <c r="DA170" s="61"/>
      <c r="DB170" s="59" t="s">
        <v>45</v>
      </c>
      <c r="DC170" s="60"/>
      <c r="DD170" s="60"/>
      <c r="DE170" s="60"/>
      <c r="DF170" s="60"/>
      <c r="DG170" s="60"/>
      <c r="DH170" s="60"/>
      <c r="DI170" s="60"/>
      <c r="DJ170" s="60"/>
      <c r="DK170" s="60"/>
      <c r="DL170" s="60"/>
      <c r="DM170" s="61"/>
      <c r="DN170" s="50"/>
      <c r="DO170" s="51"/>
      <c r="DP170" s="51"/>
      <c r="DQ170" s="51"/>
      <c r="DR170" s="51"/>
      <c r="DS170" s="51"/>
      <c r="DT170" s="51"/>
      <c r="DU170" s="51"/>
      <c r="DV170" s="51"/>
      <c r="DW170" s="51"/>
      <c r="DX170" s="51"/>
      <c r="DY170" s="64"/>
      <c r="DZ170" s="350">
        <f aca="true" t="shared" si="14" ref="DZ170:DZ180">DN170*1.04</f>
        <v>0</v>
      </c>
      <c r="EA170" s="351"/>
      <c r="EB170" s="351"/>
      <c r="EC170" s="351"/>
      <c r="ED170" s="351"/>
      <c r="EE170" s="351"/>
      <c r="EF170" s="351"/>
      <c r="EG170" s="351"/>
      <c r="EH170" s="351"/>
      <c r="EI170" s="351"/>
      <c r="EJ170" s="351"/>
      <c r="EK170" s="352"/>
      <c r="EL170" s="350">
        <f aca="true" t="shared" si="15" ref="EL170:EL180">DZ170*1.04</f>
        <v>0</v>
      </c>
      <c r="EM170" s="351"/>
      <c r="EN170" s="351"/>
      <c r="EO170" s="351"/>
      <c r="EP170" s="351"/>
      <c r="EQ170" s="351"/>
      <c r="ER170" s="351"/>
      <c r="ES170" s="351"/>
      <c r="ET170" s="351"/>
      <c r="EU170" s="351"/>
      <c r="EV170" s="351"/>
      <c r="EW170" s="352"/>
      <c r="EX170" s="50"/>
      <c r="EY170" s="51"/>
      <c r="EZ170" s="51"/>
      <c r="FA170" s="51"/>
      <c r="FB170" s="51"/>
      <c r="FC170" s="51"/>
      <c r="FD170" s="51"/>
      <c r="FE170" s="51"/>
      <c r="FF170" s="51"/>
      <c r="FG170" s="51"/>
      <c r="FH170" s="51"/>
      <c r="FI170" s="52"/>
    </row>
    <row r="171" spans="1:165" ht="21.6" customHeight="1">
      <c r="A171" s="59"/>
      <c r="B171" s="60"/>
      <c r="C171" s="60"/>
      <c r="D171" s="60"/>
      <c r="E171" s="60"/>
      <c r="F171" s="60"/>
      <c r="G171" s="61"/>
      <c r="H171" s="292" t="s">
        <v>296</v>
      </c>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293"/>
      <c r="AL171" s="293"/>
      <c r="AM171" s="293"/>
      <c r="AN171" s="293"/>
      <c r="AO171" s="293"/>
      <c r="AP171" s="293"/>
      <c r="AQ171" s="293"/>
      <c r="AR171" s="293"/>
      <c r="AS171" s="293"/>
      <c r="AT171" s="293"/>
      <c r="AU171" s="293"/>
      <c r="AV171" s="293"/>
      <c r="AW171" s="293"/>
      <c r="AX171" s="293"/>
      <c r="AY171" s="293"/>
      <c r="AZ171" s="293"/>
      <c r="BA171" s="293"/>
      <c r="BB171" s="293"/>
      <c r="BC171" s="293"/>
      <c r="BD171" s="293"/>
      <c r="BE171" s="293"/>
      <c r="BF171" s="293"/>
      <c r="BG171" s="293"/>
      <c r="BH171" s="293"/>
      <c r="BI171" s="293"/>
      <c r="BJ171" s="293"/>
      <c r="BK171" s="293"/>
      <c r="BL171" s="293"/>
      <c r="BM171" s="293"/>
      <c r="BN171" s="293"/>
      <c r="BO171" s="293"/>
      <c r="BP171" s="293"/>
      <c r="BQ171" s="293"/>
      <c r="BR171" s="293"/>
      <c r="BS171" s="293"/>
      <c r="BT171" s="293"/>
      <c r="BU171" s="293"/>
      <c r="BV171" s="293"/>
      <c r="BW171" s="293"/>
      <c r="BX171" s="293"/>
      <c r="BY171" s="293"/>
      <c r="BZ171" s="293"/>
      <c r="CA171" s="293"/>
      <c r="CB171" s="293"/>
      <c r="CC171" s="293"/>
      <c r="CD171" s="293"/>
      <c r="CE171" s="293"/>
      <c r="CF171" s="293"/>
      <c r="CG171" s="293"/>
      <c r="CH171" s="293"/>
      <c r="CI171" s="293"/>
      <c r="CJ171" s="293"/>
      <c r="CK171" s="294"/>
      <c r="CL171" s="63" t="s">
        <v>297</v>
      </c>
      <c r="CM171" s="60"/>
      <c r="CN171" s="60"/>
      <c r="CO171" s="60"/>
      <c r="CP171" s="60"/>
      <c r="CQ171" s="60"/>
      <c r="CR171" s="60"/>
      <c r="CS171" s="61"/>
      <c r="CT171" s="59"/>
      <c r="CU171" s="60"/>
      <c r="CV171" s="60"/>
      <c r="CW171" s="60"/>
      <c r="CX171" s="60"/>
      <c r="CY171" s="60"/>
      <c r="CZ171" s="60"/>
      <c r="DA171" s="61"/>
      <c r="DB171" s="59"/>
      <c r="DC171" s="60"/>
      <c r="DD171" s="60"/>
      <c r="DE171" s="60"/>
      <c r="DF171" s="60"/>
      <c r="DG171" s="60"/>
      <c r="DH171" s="60"/>
      <c r="DI171" s="60"/>
      <c r="DJ171" s="60"/>
      <c r="DK171" s="60"/>
      <c r="DL171" s="60"/>
      <c r="DM171" s="61"/>
      <c r="DN171" s="50"/>
      <c r="DO171" s="51"/>
      <c r="DP171" s="51"/>
      <c r="DQ171" s="51"/>
      <c r="DR171" s="51"/>
      <c r="DS171" s="51"/>
      <c r="DT171" s="51"/>
      <c r="DU171" s="51"/>
      <c r="DV171" s="51"/>
      <c r="DW171" s="51"/>
      <c r="DX171" s="51"/>
      <c r="DY171" s="64"/>
      <c r="DZ171" s="350">
        <f t="shared" si="14"/>
        <v>0</v>
      </c>
      <c r="EA171" s="351"/>
      <c r="EB171" s="351"/>
      <c r="EC171" s="351"/>
      <c r="ED171" s="351"/>
      <c r="EE171" s="351"/>
      <c r="EF171" s="351"/>
      <c r="EG171" s="351"/>
      <c r="EH171" s="351"/>
      <c r="EI171" s="351"/>
      <c r="EJ171" s="351"/>
      <c r="EK171" s="352"/>
      <c r="EL171" s="350">
        <f t="shared" si="15"/>
        <v>0</v>
      </c>
      <c r="EM171" s="351"/>
      <c r="EN171" s="351"/>
      <c r="EO171" s="351"/>
      <c r="EP171" s="351"/>
      <c r="EQ171" s="351"/>
      <c r="ER171" s="351"/>
      <c r="ES171" s="351"/>
      <c r="ET171" s="351"/>
      <c r="EU171" s="351"/>
      <c r="EV171" s="351"/>
      <c r="EW171" s="352"/>
      <c r="EX171" s="50"/>
      <c r="EY171" s="51"/>
      <c r="EZ171" s="51"/>
      <c r="FA171" s="51"/>
      <c r="FB171" s="51"/>
      <c r="FC171" s="51"/>
      <c r="FD171" s="51"/>
      <c r="FE171" s="51"/>
      <c r="FF171" s="51"/>
      <c r="FG171" s="51"/>
      <c r="FH171" s="51"/>
      <c r="FI171" s="52"/>
    </row>
    <row r="172" spans="1:165" ht="12.75">
      <c r="A172" s="59" t="s">
        <v>298</v>
      </c>
      <c r="B172" s="60"/>
      <c r="C172" s="60"/>
      <c r="D172" s="60"/>
      <c r="E172" s="60"/>
      <c r="F172" s="60"/>
      <c r="G172" s="61"/>
      <c r="H172" s="225" t="s">
        <v>239</v>
      </c>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6"/>
      <c r="BK172" s="226"/>
      <c r="BL172" s="226"/>
      <c r="BM172" s="226"/>
      <c r="BN172" s="226"/>
      <c r="BO172" s="226"/>
      <c r="BP172" s="226"/>
      <c r="BQ172" s="226"/>
      <c r="BR172" s="226"/>
      <c r="BS172" s="226"/>
      <c r="BT172" s="226"/>
      <c r="BU172" s="226"/>
      <c r="BV172" s="226"/>
      <c r="BW172" s="226"/>
      <c r="BX172" s="226"/>
      <c r="BY172" s="226"/>
      <c r="BZ172" s="226"/>
      <c r="CA172" s="226"/>
      <c r="CB172" s="226"/>
      <c r="CC172" s="226"/>
      <c r="CD172" s="226"/>
      <c r="CE172" s="226"/>
      <c r="CF172" s="226"/>
      <c r="CG172" s="226"/>
      <c r="CH172" s="226"/>
      <c r="CI172" s="226"/>
      <c r="CJ172" s="226"/>
      <c r="CK172" s="226"/>
      <c r="CL172" s="63" t="s">
        <v>299</v>
      </c>
      <c r="CM172" s="60"/>
      <c r="CN172" s="60"/>
      <c r="CO172" s="60"/>
      <c r="CP172" s="60"/>
      <c r="CQ172" s="60"/>
      <c r="CR172" s="60"/>
      <c r="CS172" s="61"/>
      <c r="CT172" s="59" t="s">
        <v>45</v>
      </c>
      <c r="CU172" s="60"/>
      <c r="CV172" s="60"/>
      <c r="CW172" s="60"/>
      <c r="CX172" s="60"/>
      <c r="CY172" s="60"/>
      <c r="CZ172" s="60"/>
      <c r="DA172" s="61"/>
      <c r="DB172" s="59" t="s">
        <v>45</v>
      </c>
      <c r="DC172" s="60"/>
      <c r="DD172" s="60"/>
      <c r="DE172" s="60"/>
      <c r="DF172" s="60"/>
      <c r="DG172" s="60"/>
      <c r="DH172" s="60"/>
      <c r="DI172" s="60"/>
      <c r="DJ172" s="60"/>
      <c r="DK172" s="60"/>
      <c r="DL172" s="60"/>
      <c r="DM172" s="61"/>
      <c r="DN172" s="50">
        <f>DN169</f>
        <v>1846390</v>
      </c>
      <c r="DO172" s="51"/>
      <c r="DP172" s="51"/>
      <c r="DQ172" s="51"/>
      <c r="DR172" s="51"/>
      <c r="DS172" s="51"/>
      <c r="DT172" s="51"/>
      <c r="DU172" s="51"/>
      <c r="DV172" s="51"/>
      <c r="DW172" s="51"/>
      <c r="DX172" s="51"/>
      <c r="DY172" s="64"/>
      <c r="DZ172" s="350">
        <f>DN172*1.04+0.4</f>
        <v>1920246</v>
      </c>
      <c r="EA172" s="351"/>
      <c r="EB172" s="351"/>
      <c r="EC172" s="351"/>
      <c r="ED172" s="351"/>
      <c r="EE172" s="351"/>
      <c r="EF172" s="351"/>
      <c r="EG172" s="351"/>
      <c r="EH172" s="351"/>
      <c r="EI172" s="351"/>
      <c r="EJ172" s="351"/>
      <c r="EK172" s="352"/>
      <c r="EL172" s="350">
        <f>DZ172*1.04-0.84</f>
        <v>1997055</v>
      </c>
      <c r="EM172" s="351"/>
      <c r="EN172" s="351"/>
      <c r="EO172" s="351"/>
      <c r="EP172" s="351"/>
      <c r="EQ172" s="351"/>
      <c r="ER172" s="351"/>
      <c r="ES172" s="351"/>
      <c r="ET172" s="351"/>
      <c r="EU172" s="351"/>
      <c r="EV172" s="351"/>
      <c r="EW172" s="352"/>
      <c r="EX172" s="50"/>
      <c r="EY172" s="51"/>
      <c r="EZ172" s="51"/>
      <c r="FA172" s="51"/>
      <c r="FB172" s="51"/>
      <c r="FC172" s="51"/>
      <c r="FD172" s="51"/>
      <c r="FE172" s="51"/>
      <c r="FF172" s="51"/>
      <c r="FG172" s="51"/>
      <c r="FH172" s="51"/>
      <c r="FI172" s="52"/>
    </row>
    <row r="173" spans="1:165" ht="22.2" customHeight="1">
      <c r="A173" s="59" t="s">
        <v>202</v>
      </c>
      <c r="B173" s="60"/>
      <c r="C173" s="60"/>
      <c r="D173" s="60"/>
      <c r="E173" s="60"/>
      <c r="F173" s="60"/>
      <c r="G173" s="61"/>
      <c r="H173" s="165" t="s">
        <v>206</v>
      </c>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63" t="s">
        <v>204</v>
      </c>
      <c r="CM173" s="60"/>
      <c r="CN173" s="60"/>
      <c r="CO173" s="60"/>
      <c r="CP173" s="60"/>
      <c r="CQ173" s="60"/>
      <c r="CR173" s="60"/>
      <c r="CS173" s="61"/>
      <c r="CT173" s="59" t="s">
        <v>45</v>
      </c>
      <c r="CU173" s="60"/>
      <c r="CV173" s="60"/>
      <c r="CW173" s="60"/>
      <c r="CX173" s="60"/>
      <c r="CY173" s="60"/>
      <c r="CZ173" s="60"/>
      <c r="DA173" s="61"/>
      <c r="DB173" s="59"/>
      <c r="DC173" s="60"/>
      <c r="DD173" s="60"/>
      <c r="DE173" s="60"/>
      <c r="DF173" s="60"/>
      <c r="DG173" s="60"/>
      <c r="DH173" s="60"/>
      <c r="DI173" s="60"/>
      <c r="DJ173" s="60"/>
      <c r="DK173" s="60"/>
      <c r="DL173" s="60"/>
      <c r="DM173" s="61"/>
      <c r="DN173" s="50">
        <f>DN174+DN177</f>
        <v>7829540.65</v>
      </c>
      <c r="DO173" s="51"/>
      <c r="DP173" s="51"/>
      <c r="DQ173" s="51"/>
      <c r="DR173" s="51"/>
      <c r="DS173" s="51"/>
      <c r="DT173" s="51"/>
      <c r="DU173" s="51"/>
      <c r="DV173" s="51"/>
      <c r="DW173" s="51"/>
      <c r="DX173" s="51"/>
      <c r="DY173" s="64"/>
      <c r="DZ173" s="350">
        <v>7170062.24</v>
      </c>
      <c r="EA173" s="351"/>
      <c r="EB173" s="351"/>
      <c r="EC173" s="351"/>
      <c r="ED173" s="351"/>
      <c r="EE173" s="351"/>
      <c r="EF173" s="351"/>
      <c r="EG173" s="351"/>
      <c r="EH173" s="351"/>
      <c r="EI173" s="351"/>
      <c r="EJ173" s="351"/>
      <c r="EK173" s="352"/>
      <c r="EL173" s="350">
        <v>7457503.61</v>
      </c>
      <c r="EM173" s="351"/>
      <c r="EN173" s="351"/>
      <c r="EO173" s="351"/>
      <c r="EP173" s="351"/>
      <c r="EQ173" s="351"/>
      <c r="ER173" s="351"/>
      <c r="ES173" s="351"/>
      <c r="ET173" s="351"/>
      <c r="EU173" s="351"/>
      <c r="EV173" s="351"/>
      <c r="EW173" s="352"/>
      <c r="EX173" s="50"/>
      <c r="EY173" s="51"/>
      <c r="EZ173" s="51"/>
      <c r="FA173" s="51"/>
      <c r="FB173" s="51"/>
      <c r="FC173" s="51"/>
      <c r="FD173" s="51"/>
      <c r="FE173" s="51"/>
      <c r="FF173" s="51"/>
      <c r="FG173" s="51"/>
      <c r="FH173" s="51"/>
      <c r="FI173" s="52"/>
    </row>
    <row r="174" spans="1:165" ht="12.75">
      <c r="A174" s="59" t="s">
        <v>207</v>
      </c>
      <c r="B174" s="60"/>
      <c r="C174" s="60"/>
      <c r="D174" s="60"/>
      <c r="E174" s="60"/>
      <c r="F174" s="60"/>
      <c r="G174" s="61"/>
      <c r="H174" s="225" t="s">
        <v>209</v>
      </c>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226"/>
      <c r="BY174" s="226"/>
      <c r="BZ174" s="226"/>
      <c r="CA174" s="226"/>
      <c r="CB174" s="226"/>
      <c r="CC174" s="226"/>
      <c r="CD174" s="226"/>
      <c r="CE174" s="226"/>
      <c r="CF174" s="226"/>
      <c r="CG174" s="226"/>
      <c r="CH174" s="226"/>
      <c r="CI174" s="226"/>
      <c r="CJ174" s="226"/>
      <c r="CK174" s="226"/>
      <c r="CL174" s="63" t="s">
        <v>208</v>
      </c>
      <c r="CM174" s="60"/>
      <c r="CN174" s="60"/>
      <c r="CO174" s="60"/>
      <c r="CP174" s="60"/>
      <c r="CQ174" s="60"/>
      <c r="CR174" s="60"/>
      <c r="CS174" s="61"/>
      <c r="CT174" s="59" t="s">
        <v>45</v>
      </c>
      <c r="CU174" s="60"/>
      <c r="CV174" s="60"/>
      <c r="CW174" s="60"/>
      <c r="CX174" s="60"/>
      <c r="CY174" s="60"/>
      <c r="CZ174" s="60"/>
      <c r="DA174" s="61"/>
      <c r="DB174" s="59"/>
      <c r="DC174" s="60"/>
      <c r="DD174" s="60"/>
      <c r="DE174" s="60"/>
      <c r="DF174" s="60"/>
      <c r="DG174" s="60"/>
      <c r="DH174" s="60"/>
      <c r="DI174" s="60"/>
      <c r="DJ174" s="60"/>
      <c r="DK174" s="60"/>
      <c r="DL174" s="60"/>
      <c r="DM174" s="61"/>
      <c r="DN174" s="50">
        <v>2572190</v>
      </c>
      <c r="DO174" s="51"/>
      <c r="DP174" s="51"/>
      <c r="DQ174" s="51"/>
      <c r="DR174" s="51"/>
      <c r="DS174" s="51"/>
      <c r="DT174" s="51"/>
      <c r="DU174" s="51"/>
      <c r="DV174" s="51"/>
      <c r="DW174" s="51"/>
      <c r="DX174" s="51"/>
      <c r="DY174" s="64"/>
      <c r="DZ174" s="350">
        <v>1702419</v>
      </c>
      <c r="EA174" s="351"/>
      <c r="EB174" s="351"/>
      <c r="EC174" s="351"/>
      <c r="ED174" s="351"/>
      <c r="EE174" s="351"/>
      <c r="EF174" s="351"/>
      <c r="EG174" s="351"/>
      <c r="EH174" s="351"/>
      <c r="EI174" s="351"/>
      <c r="EJ174" s="351"/>
      <c r="EK174" s="352"/>
      <c r="EL174" s="350">
        <v>1771151</v>
      </c>
      <c r="EM174" s="351"/>
      <c r="EN174" s="351"/>
      <c r="EO174" s="351"/>
      <c r="EP174" s="351"/>
      <c r="EQ174" s="351"/>
      <c r="ER174" s="351"/>
      <c r="ES174" s="351"/>
      <c r="ET174" s="351"/>
      <c r="EU174" s="351"/>
      <c r="EV174" s="351"/>
      <c r="EW174" s="352"/>
      <c r="EX174" s="50"/>
      <c r="EY174" s="51"/>
      <c r="EZ174" s="51"/>
      <c r="FA174" s="51"/>
      <c r="FB174" s="51"/>
      <c r="FC174" s="51"/>
      <c r="FD174" s="51"/>
      <c r="FE174" s="51"/>
      <c r="FF174" s="51"/>
      <c r="FG174" s="51"/>
      <c r="FH174" s="51"/>
      <c r="FI174" s="52"/>
    </row>
    <row r="175" spans="1:165" ht="12.75">
      <c r="A175" s="59" t="s">
        <v>210</v>
      </c>
      <c r="B175" s="60"/>
      <c r="C175" s="60"/>
      <c r="D175" s="60"/>
      <c r="E175" s="60"/>
      <c r="F175" s="60"/>
      <c r="G175" s="61"/>
      <c r="H175" s="53" t="s">
        <v>211</v>
      </c>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63" t="s">
        <v>212</v>
      </c>
      <c r="CM175" s="60"/>
      <c r="CN175" s="60"/>
      <c r="CO175" s="60"/>
      <c r="CP175" s="60"/>
      <c r="CQ175" s="60"/>
      <c r="CR175" s="60"/>
      <c r="CS175" s="61"/>
      <c r="CT175" s="59" t="s">
        <v>45</v>
      </c>
      <c r="CU175" s="60"/>
      <c r="CV175" s="60"/>
      <c r="CW175" s="60"/>
      <c r="CX175" s="60"/>
      <c r="CY175" s="60"/>
      <c r="CZ175" s="60"/>
      <c r="DA175" s="61"/>
      <c r="DB175" s="59"/>
      <c r="DC175" s="60"/>
      <c r="DD175" s="60"/>
      <c r="DE175" s="60"/>
      <c r="DF175" s="60"/>
      <c r="DG175" s="60"/>
      <c r="DH175" s="60"/>
      <c r="DI175" s="60"/>
      <c r="DJ175" s="60"/>
      <c r="DK175" s="60"/>
      <c r="DL175" s="60"/>
      <c r="DM175" s="61"/>
      <c r="DN175" s="50"/>
      <c r="DO175" s="51"/>
      <c r="DP175" s="51"/>
      <c r="DQ175" s="51"/>
      <c r="DR175" s="51"/>
      <c r="DS175" s="51"/>
      <c r="DT175" s="51"/>
      <c r="DU175" s="51"/>
      <c r="DV175" s="51"/>
      <c r="DW175" s="51"/>
      <c r="DX175" s="51"/>
      <c r="DY175" s="64"/>
      <c r="DZ175" s="350">
        <f t="shared" si="14"/>
        <v>0</v>
      </c>
      <c r="EA175" s="351"/>
      <c r="EB175" s="351"/>
      <c r="EC175" s="351"/>
      <c r="ED175" s="351"/>
      <c r="EE175" s="351"/>
      <c r="EF175" s="351"/>
      <c r="EG175" s="351"/>
      <c r="EH175" s="351"/>
      <c r="EI175" s="351"/>
      <c r="EJ175" s="351"/>
      <c r="EK175" s="352"/>
      <c r="EL175" s="350">
        <f t="shared" si="15"/>
        <v>0</v>
      </c>
      <c r="EM175" s="351"/>
      <c r="EN175" s="351"/>
      <c r="EO175" s="351"/>
      <c r="EP175" s="351"/>
      <c r="EQ175" s="351"/>
      <c r="ER175" s="351"/>
      <c r="ES175" s="351"/>
      <c r="ET175" s="351"/>
      <c r="EU175" s="351"/>
      <c r="EV175" s="351"/>
      <c r="EW175" s="352"/>
      <c r="EX175" s="50"/>
      <c r="EY175" s="51"/>
      <c r="EZ175" s="51"/>
      <c r="FA175" s="51"/>
      <c r="FB175" s="51"/>
      <c r="FC175" s="51"/>
      <c r="FD175" s="51"/>
      <c r="FE175" s="51"/>
      <c r="FF175" s="51"/>
      <c r="FG175" s="51"/>
      <c r="FH175" s="51"/>
      <c r="FI175" s="52"/>
    </row>
    <row r="176" spans="1:165" ht="12.75">
      <c r="A176" s="59" t="s">
        <v>213</v>
      </c>
      <c r="B176" s="60"/>
      <c r="C176" s="60"/>
      <c r="D176" s="60"/>
      <c r="E176" s="60"/>
      <c r="F176" s="60"/>
      <c r="G176" s="61"/>
      <c r="H176" s="53" t="s">
        <v>214</v>
      </c>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63" t="s">
        <v>215</v>
      </c>
      <c r="CM176" s="60"/>
      <c r="CN176" s="60"/>
      <c r="CO176" s="60"/>
      <c r="CP176" s="60"/>
      <c r="CQ176" s="60"/>
      <c r="CR176" s="60"/>
      <c r="CS176" s="61"/>
      <c r="CT176" s="59" t="s">
        <v>45</v>
      </c>
      <c r="CU176" s="60"/>
      <c r="CV176" s="60"/>
      <c r="CW176" s="60"/>
      <c r="CX176" s="60"/>
      <c r="CY176" s="60"/>
      <c r="CZ176" s="60"/>
      <c r="DA176" s="61"/>
      <c r="DB176" s="59"/>
      <c r="DC176" s="60"/>
      <c r="DD176" s="60"/>
      <c r="DE176" s="60"/>
      <c r="DF176" s="60"/>
      <c r="DG176" s="60"/>
      <c r="DH176" s="60"/>
      <c r="DI176" s="60"/>
      <c r="DJ176" s="60"/>
      <c r="DK176" s="60"/>
      <c r="DL176" s="60"/>
      <c r="DM176" s="61"/>
      <c r="DN176" s="50">
        <f>DN174</f>
        <v>2572190</v>
      </c>
      <c r="DO176" s="51"/>
      <c r="DP176" s="51"/>
      <c r="DQ176" s="51"/>
      <c r="DR176" s="51"/>
      <c r="DS176" s="51"/>
      <c r="DT176" s="51"/>
      <c r="DU176" s="51"/>
      <c r="DV176" s="51"/>
      <c r="DW176" s="51"/>
      <c r="DX176" s="51"/>
      <c r="DY176" s="64"/>
      <c r="DZ176" s="350">
        <f>DZ174</f>
        <v>1702419</v>
      </c>
      <c r="EA176" s="351"/>
      <c r="EB176" s="351"/>
      <c r="EC176" s="351"/>
      <c r="ED176" s="351"/>
      <c r="EE176" s="351"/>
      <c r="EF176" s="351"/>
      <c r="EG176" s="351"/>
      <c r="EH176" s="351"/>
      <c r="EI176" s="351"/>
      <c r="EJ176" s="351"/>
      <c r="EK176" s="352"/>
      <c r="EL176" s="350">
        <f>EL174</f>
        <v>1771151</v>
      </c>
      <c r="EM176" s="351"/>
      <c r="EN176" s="351"/>
      <c r="EO176" s="351"/>
      <c r="EP176" s="351"/>
      <c r="EQ176" s="351"/>
      <c r="ER176" s="351"/>
      <c r="ES176" s="351"/>
      <c r="ET176" s="351"/>
      <c r="EU176" s="351"/>
      <c r="EV176" s="351"/>
      <c r="EW176" s="352"/>
      <c r="EX176" s="50"/>
      <c r="EY176" s="51"/>
      <c r="EZ176" s="51"/>
      <c r="FA176" s="51"/>
      <c r="FB176" s="51"/>
      <c r="FC176" s="51"/>
      <c r="FD176" s="51"/>
      <c r="FE176" s="51"/>
      <c r="FF176" s="51"/>
      <c r="FG176" s="51"/>
      <c r="FH176" s="51"/>
      <c r="FI176" s="52"/>
    </row>
    <row r="177" spans="1:165" ht="12.75">
      <c r="A177" s="59" t="s">
        <v>216</v>
      </c>
      <c r="B177" s="60"/>
      <c r="C177" s="60"/>
      <c r="D177" s="60"/>
      <c r="E177" s="60"/>
      <c r="F177" s="60"/>
      <c r="G177" s="61"/>
      <c r="H177" s="225" t="s">
        <v>217</v>
      </c>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c r="CF177" s="226"/>
      <c r="CG177" s="226"/>
      <c r="CH177" s="226"/>
      <c r="CI177" s="226"/>
      <c r="CJ177" s="226"/>
      <c r="CK177" s="226"/>
      <c r="CL177" s="63" t="s">
        <v>218</v>
      </c>
      <c r="CM177" s="60"/>
      <c r="CN177" s="60"/>
      <c r="CO177" s="60"/>
      <c r="CP177" s="60"/>
      <c r="CQ177" s="60"/>
      <c r="CR177" s="60"/>
      <c r="CS177" s="61"/>
      <c r="CT177" s="59" t="s">
        <v>45</v>
      </c>
      <c r="CU177" s="60"/>
      <c r="CV177" s="60"/>
      <c r="CW177" s="60"/>
      <c r="CX177" s="60"/>
      <c r="CY177" s="60"/>
      <c r="CZ177" s="60"/>
      <c r="DA177" s="61"/>
      <c r="DB177" s="59"/>
      <c r="DC177" s="60"/>
      <c r="DD177" s="60"/>
      <c r="DE177" s="60"/>
      <c r="DF177" s="60"/>
      <c r="DG177" s="60"/>
      <c r="DH177" s="60"/>
      <c r="DI177" s="60"/>
      <c r="DJ177" s="60"/>
      <c r="DK177" s="60"/>
      <c r="DL177" s="60"/>
      <c r="DM177" s="61"/>
      <c r="DN177" s="50">
        <v>5257350.65</v>
      </c>
      <c r="DO177" s="51"/>
      <c r="DP177" s="51"/>
      <c r="DQ177" s="51"/>
      <c r="DR177" s="51"/>
      <c r="DS177" s="51"/>
      <c r="DT177" s="51"/>
      <c r="DU177" s="51"/>
      <c r="DV177" s="51"/>
      <c r="DW177" s="51"/>
      <c r="DX177" s="51"/>
      <c r="DY177" s="64"/>
      <c r="DZ177" s="350">
        <v>5467643.24</v>
      </c>
      <c r="EA177" s="351"/>
      <c r="EB177" s="351"/>
      <c r="EC177" s="351"/>
      <c r="ED177" s="351"/>
      <c r="EE177" s="351"/>
      <c r="EF177" s="351"/>
      <c r="EG177" s="351"/>
      <c r="EH177" s="351"/>
      <c r="EI177" s="351"/>
      <c r="EJ177" s="351"/>
      <c r="EK177" s="352"/>
      <c r="EL177" s="350">
        <v>5686352.61</v>
      </c>
      <c r="EM177" s="351"/>
      <c r="EN177" s="351"/>
      <c r="EO177" s="351"/>
      <c r="EP177" s="351"/>
      <c r="EQ177" s="351"/>
      <c r="ER177" s="351"/>
      <c r="ES177" s="351"/>
      <c r="ET177" s="351"/>
      <c r="EU177" s="351"/>
      <c r="EV177" s="351"/>
      <c r="EW177" s="352"/>
      <c r="EX177" s="50"/>
      <c r="EY177" s="51"/>
      <c r="EZ177" s="51"/>
      <c r="FA177" s="51"/>
      <c r="FB177" s="51"/>
      <c r="FC177" s="51"/>
      <c r="FD177" s="51"/>
      <c r="FE177" s="51"/>
      <c r="FF177" s="51"/>
      <c r="FG177" s="51"/>
      <c r="FH177" s="51"/>
      <c r="FI177" s="52"/>
    </row>
    <row r="178" spans="1:165" ht="12.75">
      <c r="A178" s="59" t="s">
        <v>219</v>
      </c>
      <c r="B178" s="60"/>
      <c r="C178" s="60"/>
      <c r="D178" s="60"/>
      <c r="E178" s="60"/>
      <c r="F178" s="60"/>
      <c r="G178" s="61"/>
      <c r="H178" s="53" t="s">
        <v>211</v>
      </c>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63" t="s">
        <v>220</v>
      </c>
      <c r="CM178" s="60"/>
      <c r="CN178" s="60"/>
      <c r="CO178" s="60"/>
      <c r="CP178" s="60"/>
      <c r="CQ178" s="60"/>
      <c r="CR178" s="60"/>
      <c r="CS178" s="61"/>
      <c r="CT178" s="59" t="s">
        <v>45</v>
      </c>
      <c r="CU178" s="60"/>
      <c r="CV178" s="60"/>
      <c r="CW178" s="60"/>
      <c r="CX178" s="60"/>
      <c r="CY178" s="60"/>
      <c r="CZ178" s="60"/>
      <c r="DA178" s="61"/>
      <c r="DB178" s="59"/>
      <c r="DC178" s="60"/>
      <c r="DD178" s="60"/>
      <c r="DE178" s="60"/>
      <c r="DF178" s="60"/>
      <c r="DG178" s="60"/>
      <c r="DH178" s="60"/>
      <c r="DI178" s="60"/>
      <c r="DJ178" s="60"/>
      <c r="DK178" s="60"/>
      <c r="DL178" s="60"/>
      <c r="DM178" s="61"/>
      <c r="DN178" s="50"/>
      <c r="DO178" s="51"/>
      <c r="DP178" s="51"/>
      <c r="DQ178" s="51"/>
      <c r="DR178" s="51"/>
      <c r="DS178" s="51"/>
      <c r="DT178" s="51"/>
      <c r="DU178" s="51"/>
      <c r="DV178" s="51"/>
      <c r="DW178" s="51"/>
      <c r="DX178" s="51"/>
      <c r="DY178" s="64"/>
      <c r="DZ178" s="350">
        <f t="shared" si="14"/>
        <v>0</v>
      </c>
      <c r="EA178" s="351"/>
      <c r="EB178" s="351"/>
      <c r="EC178" s="351"/>
      <c r="ED178" s="351"/>
      <c r="EE178" s="351"/>
      <c r="EF178" s="351"/>
      <c r="EG178" s="351"/>
      <c r="EH178" s="351"/>
      <c r="EI178" s="351"/>
      <c r="EJ178" s="351"/>
      <c r="EK178" s="352"/>
      <c r="EL178" s="350">
        <f t="shared" si="15"/>
        <v>0</v>
      </c>
      <c r="EM178" s="351"/>
      <c r="EN178" s="351"/>
      <c r="EO178" s="351"/>
      <c r="EP178" s="351"/>
      <c r="EQ178" s="351"/>
      <c r="ER178" s="351"/>
      <c r="ES178" s="351"/>
      <c r="ET178" s="351"/>
      <c r="EU178" s="351"/>
      <c r="EV178" s="351"/>
      <c r="EW178" s="352"/>
      <c r="EX178" s="50"/>
      <c r="EY178" s="51"/>
      <c r="EZ178" s="51"/>
      <c r="FA178" s="51"/>
      <c r="FB178" s="51"/>
      <c r="FC178" s="51"/>
      <c r="FD178" s="51"/>
      <c r="FE178" s="51"/>
      <c r="FF178" s="51"/>
      <c r="FG178" s="51"/>
      <c r="FH178" s="51"/>
      <c r="FI178" s="52"/>
    </row>
    <row r="179" spans="1:165" ht="12.75">
      <c r="A179" s="59"/>
      <c r="B179" s="60"/>
      <c r="C179" s="60"/>
      <c r="D179" s="60"/>
      <c r="E179" s="60"/>
      <c r="F179" s="60"/>
      <c r="G179" s="61"/>
      <c r="H179" s="292" t="s">
        <v>296</v>
      </c>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c r="AL179" s="293"/>
      <c r="AM179" s="293"/>
      <c r="AN179" s="293"/>
      <c r="AO179" s="293"/>
      <c r="AP179" s="293"/>
      <c r="AQ179" s="293"/>
      <c r="AR179" s="293"/>
      <c r="AS179" s="293"/>
      <c r="AT179" s="293"/>
      <c r="AU179" s="293"/>
      <c r="AV179" s="293"/>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93"/>
      <c r="CA179" s="293"/>
      <c r="CB179" s="293"/>
      <c r="CC179" s="293"/>
      <c r="CD179" s="293"/>
      <c r="CE179" s="293"/>
      <c r="CF179" s="293"/>
      <c r="CG179" s="293"/>
      <c r="CH179" s="293"/>
      <c r="CI179" s="293"/>
      <c r="CJ179" s="293"/>
      <c r="CK179" s="294"/>
      <c r="CL179" s="63" t="s">
        <v>300</v>
      </c>
      <c r="CM179" s="60"/>
      <c r="CN179" s="60"/>
      <c r="CO179" s="60"/>
      <c r="CP179" s="60"/>
      <c r="CQ179" s="60"/>
      <c r="CR179" s="60"/>
      <c r="CS179" s="61"/>
      <c r="CT179" s="59"/>
      <c r="CU179" s="60"/>
      <c r="CV179" s="60"/>
      <c r="CW179" s="60"/>
      <c r="CX179" s="60"/>
      <c r="CY179" s="60"/>
      <c r="CZ179" s="60"/>
      <c r="DA179" s="61"/>
      <c r="DB179" s="59"/>
      <c r="DC179" s="60"/>
      <c r="DD179" s="60"/>
      <c r="DE179" s="60"/>
      <c r="DF179" s="60"/>
      <c r="DG179" s="60"/>
      <c r="DH179" s="60"/>
      <c r="DI179" s="60"/>
      <c r="DJ179" s="60"/>
      <c r="DK179" s="60"/>
      <c r="DL179" s="60"/>
      <c r="DM179" s="61"/>
      <c r="DN179" s="50"/>
      <c r="DO179" s="51"/>
      <c r="DP179" s="51"/>
      <c r="DQ179" s="51"/>
      <c r="DR179" s="51"/>
      <c r="DS179" s="51"/>
      <c r="DT179" s="51"/>
      <c r="DU179" s="51"/>
      <c r="DV179" s="51"/>
      <c r="DW179" s="51"/>
      <c r="DX179" s="51"/>
      <c r="DY179" s="64"/>
      <c r="DZ179" s="350">
        <f t="shared" si="14"/>
        <v>0</v>
      </c>
      <c r="EA179" s="351"/>
      <c r="EB179" s="351"/>
      <c r="EC179" s="351"/>
      <c r="ED179" s="351"/>
      <c r="EE179" s="351"/>
      <c r="EF179" s="351"/>
      <c r="EG179" s="351"/>
      <c r="EH179" s="351"/>
      <c r="EI179" s="351"/>
      <c r="EJ179" s="351"/>
      <c r="EK179" s="352"/>
      <c r="EL179" s="350">
        <f t="shared" si="15"/>
        <v>0</v>
      </c>
      <c r="EM179" s="351"/>
      <c r="EN179" s="351"/>
      <c r="EO179" s="351"/>
      <c r="EP179" s="351"/>
      <c r="EQ179" s="351"/>
      <c r="ER179" s="351"/>
      <c r="ES179" s="351"/>
      <c r="ET179" s="351"/>
      <c r="EU179" s="351"/>
      <c r="EV179" s="351"/>
      <c r="EW179" s="352"/>
      <c r="EX179" s="50"/>
      <c r="EY179" s="51"/>
      <c r="EZ179" s="51"/>
      <c r="FA179" s="51"/>
      <c r="FB179" s="51"/>
      <c r="FC179" s="51"/>
      <c r="FD179" s="51"/>
      <c r="FE179" s="51"/>
      <c r="FF179" s="51"/>
      <c r="FG179" s="51"/>
      <c r="FH179" s="51"/>
      <c r="FI179" s="52"/>
    </row>
    <row r="180" spans="1:165" ht="12.75">
      <c r="A180" s="59" t="s">
        <v>221</v>
      </c>
      <c r="B180" s="60"/>
      <c r="C180" s="60"/>
      <c r="D180" s="60"/>
      <c r="E180" s="60"/>
      <c r="F180" s="60"/>
      <c r="G180" s="61"/>
      <c r="H180" s="53" t="s">
        <v>214</v>
      </c>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63" t="s">
        <v>222</v>
      </c>
      <c r="CM180" s="60"/>
      <c r="CN180" s="60"/>
      <c r="CO180" s="60"/>
      <c r="CP180" s="60"/>
      <c r="CQ180" s="60"/>
      <c r="CR180" s="60"/>
      <c r="CS180" s="61"/>
      <c r="CT180" s="59" t="s">
        <v>45</v>
      </c>
      <c r="CU180" s="60"/>
      <c r="CV180" s="60"/>
      <c r="CW180" s="60"/>
      <c r="CX180" s="60"/>
      <c r="CY180" s="60"/>
      <c r="CZ180" s="60"/>
      <c r="DA180" s="61"/>
      <c r="DB180" s="59"/>
      <c r="DC180" s="60"/>
      <c r="DD180" s="60"/>
      <c r="DE180" s="60"/>
      <c r="DF180" s="60"/>
      <c r="DG180" s="60"/>
      <c r="DH180" s="60"/>
      <c r="DI180" s="60"/>
      <c r="DJ180" s="60"/>
      <c r="DK180" s="60"/>
      <c r="DL180" s="60"/>
      <c r="DM180" s="61"/>
      <c r="DN180" s="50">
        <f>DN177</f>
        <v>5257350.65</v>
      </c>
      <c r="DO180" s="51"/>
      <c r="DP180" s="51"/>
      <c r="DQ180" s="51"/>
      <c r="DR180" s="51"/>
      <c r="DS180" s="51"/>
      <c r="DT180" s="51"/>
      <c r="DU180" s="51"/>
      <c r="DV180" s="51"/>
      <c r="DW180" s="51"/>
      <c r="DX180" s="51"/>
      <c r="DY180" s="64"/>
      <c r="DZ180" s="350">
        <f>DZ177</f>
        <v>5467643.24</v>
      </c>
      <c r="EA180" s="351"/>
      <c r="EB180" s="351"/>
      <c r="EC180" s="351"/>
      <c r="ED180" s="351"/>
      <c r="EE180" s="351"/>
      <c r="EF180" s="351"/>
      <c r="EG180" s="351"/>
      <c r="EH180" s="351"/>
      <c r="EI180" s="351"/>
      <c r="EJ180" s="351"/>
      <c r="EK180" s="352"/>
      <c r="EL180" s="350">
        <f>EL177</f>
        <v>5686352.61</v>
      </c>
      <c r="EM180" s="351"/>
      <c r="EN180" s="351"/>
      <c r="EO180" s="351"/>
      <c r="EP180" s="351"/>
      <c r="EQ180" s="351"/>
      <c r="ER180" s="351"/>
      <c r="ES180" s="351"/>
      <c r="ET180" s="351"/>
      <c r="EU180" s="351"/>
      <c r="EV180" s="351"/>
      <c r="EW180" s="352"/>
      <c r="EX180" s="50"/>
      <c r="EY180" s="51"/>
      <c r="EZ180" s="51"/>
      <c r="FA180" s="51"/>
      <c r="FB180" s="51"/>
      <c r="FC180" s="51"/>
      <c r="FD180" s="51"/>
      <c r="FE180" s="51"/>
      <c r="FF180" s="51"/>
      <c r="FG180" s="51"/>
      <c r="FH180" s="51"/>
      <c r="FI180" s="52"/>
    </row>
    <row r="181" spans="1:165" ht="12.75">
      <c r="A181" s="59" t="s">
        <v>223</v>
      </c>
      <c r="B181" s="60"/>
      <c r="C181" s="60"/>
      <c r="D181" s="60"/>
      <c r="E181" s="60"/>
      <c r="F181" s="60"/>
      <c r="G181" s="61"/>
      <c r="H181" s="225" t="s">
        <v>224</v>
      </c>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6"/>
      <c r="BL181" s="226"/>
      <c r="BM181" s="226"/>
      <c r="BN181" s="226"/>
      <c r="BO181" s="226"/>
      <c r="BP181" s="226"/>
      <c r="BQ181" s="226"/>
      <c r="BR181" s="226"/>
      <c r="BS181" s="226"/>
      <c r="BT181" s="226"/>
      <c r="BU181" s="226"/>
      <c r="BV181" s="226"/>
      <c r="BW181" s="226"/>
      <c r="BX181" s="226"/>
      <c r="BY181" s="226"/>
      <c r="BZ181" s="226"/>
      <c r="CA181" s="226"/>
      <c r="CB181" s="226"/>
      <c r="CC181" s="226"/>
      <c r="CD181" s="226"/>
      <c r="CE181" s="226"/>
      <c r="CF181" s="226"/>
      <c r="CG181" s="226"/>
      <c r="CH181" s="226"/>
      <c r="CI181" s="226"/>
      <c r="CJ181" s="226"/>
      <c r="CK181" s="226"/>
      <c r="CL181" s="63" t="s">
        <v>225</v>
      </c>
      <c r="CM181" s="60"/>
      <c r="CN181" s="60"/>
      <c r="CO181" s="60"/>
      <c r="CP181" s="60"/>
      <c r="CQ181" s="60"/>
      <c r="CR181" s="60"/>
      <c r="CS181" s="61"/>
      <c r="CT181" s="59" t="s">
        <v>45</v>
      </c>
      <c r="CU181" s="60"/>
      <c r="CV181" s="60"/>
      <c r="CW181" s="60"/>
      <c r="CX181" s="60"/>
      <c r="CY181" s="60"/>
      <c r="CZ181" s="60"/>
      <c r="DA181" s="61"/>
      <c r="DB181" s="59"/>
      <c r="DC181" s="60"/>
      <c r="DD181" s="60"/>
      <c r="DE181" s="60"/>
      <c r="DF181" s="60"/>
      <c r="DG181" s="60"/>
      <c r="DH181" s="60"/>
      <c r="DI181" s="60"/>
      <c r="DJ181" s="60"/>
      <c r="DK181" s="60"/>
      <c r="DL181" s="60"/>
      <c r="DM181" s="61"/>
      <c r="DN181" s="50"/>
      <c r="DO181" s="51"/>
      <c r="DP181" s="51"/>
      <c r="DQ181" s="51"/>
      <c r="DR181" s="51"/>
      <c r="DS181" s="51"/>
      <c r="DT181" s="51"/>
      <c r="DU181" s="51"/>
      <c r="DV181" s="51"/>
      <c r="DW181" s="51"/>
      <c r="DX181" s="51"/>
      <c r="DY181" s="64"/>
      <c r="DZ181" s="50"/>
      <c r="EA181" s="51"/>
      <c r="EB181" s="51"/>
      <c r="EC181" s="51"/>
      <c r="ED181" s="51"/>
      <c r="EE181" s="51"/>
      <c r="EF181" s="51"/>
      <c r="EG181" s="51"/>
      <c r="EH181" s="51"/>
      <c r="EI181" s="51"/>
      <c r="EJ181" s="51"/>
      <c r="EK181" s="64"/>
      <c r="EL181" s="50"/>
      <c r="EM181" s="51"/>
      <c r="EN181" s="51"/>
      <c r="EO181" s="51"/>
      <c r="EP181" s="51"/>
      <c r="EQ181" s="51"/>
      <c r="ER181" s="51"/>
      <c r="ES181" s="51"/>
      <c r="ET181" s="51"/>
      <c r="EU181" s="51"/>
      <c r="EV181" s="51"/>
      <c r="EW181" s="64"/>
      <c r="EX181" s="50"/>
      <c r="EY181" s="51"/>
      <c r="EZ181" s="51"/>
      <c r="FA181" s="51"/>
      <c r="FB181" s="51"/>
      <c r="FC181" s="51"/>
      <c r="FD181" s="51"/>
      <c r="FE181" s="51"/>
      <c r="FF181" s="51"/>
      <c r="FG181" s="51"/>
      <c r="FH181" s="51"/>
      <c r="FI181" s="52"/>
    </row>
    <row r="182" spans="1:165" ht="10.8" thickBot="1">
      <c r="A182" s="59"/>
      <c r="B182" s="60"/>
      <c r="C182" s="60"/>
      <c r="D182" s="60"/>
      <c r="E182" s="60"/>
      <c r="F182" s="60"/>
      <c r="G182" s="61"/>
      <c r="H182" s="292" t="s">
        <v>296</v>
      </c>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293"/>
      <c r="BA182" s="293"/>
      <c r="BB182" s="293"/>
      <c r="BC182" s="293"/>
      <c r="BD182" s="293"/>
      <c r="BE182" s="293"/>
      <c r="BF182" s="293"/>
      <c r="BG182" s="293"/>
      <c r="BH182" s="293"/>
      <c r="BI182" s="293"/>
      <c r="BJ182" s="293"/>
      <c r="BK182" s="293"/>
      <c r="BL182" s="293"/>
      <c r="BM182" s="293"/>
      <c r="BN182" s="293"/>
      <c r="BO182" s="293"/>
      <c r="BP182" s="293"/>
      <c r="BQ182" s="293"/>
      <c r="BR182" s="293"/>
      <c r="BS182" s="293"/>
      <c r="BT182" s="293"/>
      <c r="BU182" s="293"/>
      <c r="BV182" s="293"/>
      <c r="BW182" s="293"/>
      <c r="BX182" s="293"/>
      <c r="BY182" s="293"/>
      <c r="BZ182" s="293"/>
      <c r="CA182" s="293"/>
      <c r="CB182" s="293"/>
      <c r="CC182" s="293"/>
      <c r="CD182" s="293"/>
      <c r="CE182" s="293"/>
      <c r="CF182" s="293"/>
      <c r="CG182" s="293"/>
      <c r="CH182" s="293"/>
      <c r="CI182" s="293"/>
      <c r="CJ182" s="293"/>
      <c r="CK182" s="294"/>
      <c r="CL182" s="257" t="s">
        <v>301</v>
      </c>
      <c r="CM182" s="258"/>
      <c r="CN182" s="258"/>
      <c r="CO182" s="258"/>
      <c r="CP182" s="258"/>
      <c r="CQ182" s="258"/>
      <c r="CR182" s="258"/>
      <c r="CS182" s="259"/>
      <c r="CT182" s="260"/>
      <c r="CU182" s="258"/>
      <c r="CV182" s="258"/>
      <c r="CW182" s="258"/>
      <c r="CX182" s="258"/>
      <c r="CY182" s="258"/>
      <c r="CZ182" s="258"/>
      <c r="DA182" s="259"/>
      <c r="DB182" s="260"/>
      <c r="DC182" s="258"/>
      <c r="DD182" s="258"/>
      <c r="DE182" s="258"/>
      <c r="DF182" s="258"/>
      <c r="DG182" s="258"/>
      <c r="DH182" s="258"/>
      <c r="DI182" s="258"/>
      <c r="DJ182" s="258"/>
      <c r="DK182" s="258"/>
      <c r="DL182" s="258"/>
      <c r="DM182" s="259"/>
      <c r="DN182" s="261"/>
      <c r="DO182" s="262"/>
      <c r="DP182" s="262"/>
      <c r="DQ182" s="262"/>
      <c r="DR182" s="262"/>
      <c r="DS182" s="262"/>
      <c r="DT182" s="262"/>
      <c r="DU182" s="262"/>
      <c r="DV182" s="262"/>
      <c r="DW182" s="262"/>
      <c r="DX182" s="262"/>
      <c r="DY182" s="263"/>
      <c r="DZ182" s="261"/>
      <c r="EA182" s="262"/>
      <c r="EB182" s="262"/>
      <c r="EC182" s="262"/>
      <c r="ED182" s="262"/>
      <c r="EE182" s="262"/>
      <c r="EF182" s="262"/>
      <c r="EG182" s="262"/>
      <c r="EH182" s="262"/>
      <c r="EI182" s="262"/>
      <c r="EJ182" s="262"/>
      <c r="EK182" s="263"/>
      <c r="EL182" s="261"/>
      <c r="EM182" s="262"/>
      <c r="EN182" s="262"/>
      <c r="EO182" s="262"/>
      <c r="EP182" s="262"/>
      <c r="EQ182" s="262"/>
      <c r="ER182" s="262"/>
      <c r="ES182" s="262"/>
      <c r="ET182" s="262"/>
      <c r="EU182" s="262"/>
      <c r="EV182" s="262"/>
      <c r="EW182" s="263"/>
      <c r="EX182" s="261"/>
      <c r="EY182" s="262"/>
      <c r="EZ182" s="262"/>
      <c r="FA182" s="262"/>
      <c r="FB182" s="262"/>
      <c r="FC182" s="262"/>
      <c r="FD182" s="262"/>
      <c r="FE182" s="262"/>
      <c r="FF182" s="262"/>
      <c r="FG182" s="262"/>
      <c r="FH182" s="262"/>
      <c r="FI182" s="264"/>
    </row>
    <row r="183" spans="1:165" ht="12.75">
      <c r="A183" s="2"/>
      <c r="B183" s="2"/>
      <c r="C183" s="2"/>
      <c r="D183" s="2"/>
      <c r="E183" s="2"/>
      <c r="F183" s="2"/>
      <c r="G183" s="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row>
    <row r="184" spans="1:165" ht="12.75">
      <c r="A184" s="128" t="s">
        <v>186</v>
      </c>
      <c r="B184" s="129"/>
      <c r="C184" s="129"/>
      <c r="D184" s="129"/>
      <c r="E184" s="129"/>
      <c r="F184" s="129"/>
      <c r="G184" s="130"/>
      <c r="H184" s="120" t="s">
        <v>0</v>
      </c>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1"/>
      <c r="CL184" s="128" t="s">
        <v>187</v>
      </c>
      <c r="CM184" s="129"/>
      <c r="CN184" s="129"/>
      <c r="CO184" s="129"/>
      <c r="CP184" s="129"/>
      <c r="CQ184" s="129"/>
      <c r="CR184" s="129"/>
      <c r="CS184" s="130"/>
      <c r="CT184" s="128" t="s">
        <v>188</v>
      </c>
      <c r="CU184" s="129"/>
      <c r="CV184" s="129"/>
      <c r="CW184" s="129"/>
      <c r="CX184" s="129"/>
      <c r="CY184" s="129"/>
      <c r="CZ184" s="129"/>
      <c r="DA184" s="130"/>
      <c r="DB184" s="128" t="s">
        <v>293</v>
      </c>
      <c r="DC184" s="129"/>
      <c r="DD184" s="129"/>
      <c r="DE184" s="129"/>
      <c r="DF184" s="129"/>
      <c r="DG184" s="129"/>
      <c r="DH184" s="129"/>
      <c r="DI184" s="129"/>
      <c r="DJ184" s="129"/>
      <c r="DK184" s="129"/>
      <c r="DL184" s="129"/>
      <c r="DM184" s="130"/>
      <c r="DN184" s="149" t="s">
        <v>10</v>
      </c>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150"/>
      <c r="EJ184" s="150"/>
      <c r="EK184" s="150"/>
      <c r="EL184" s="150"/>
      <c r="EM184" s="150"/>
      <c r="EN184" s="150"/>
      <c r="EO184" s="150"/>
      <c r="EP184" s="150"/>
      <c r="EQ184" s="150"/>
      <c r="ER184" s="150"/>
      <c r="ES184" s="150"/>
      <c r="ET184" s="150"/>
      <c r="EU184" s="150"/>
      <c r="EV184" s="150"/>
      <c r="EW184" s="150"/>
      <c r="EX184" s="150"/>
      <c r="EY184" s="150"/>
      <c r="EZ184" s="150"/>
      <c r="FA184" s="150"/>
      <c r="FB184" s="150"/>
      <c r="FC184" s="150"/>
      <c r="FD184" s="150"/>
      <c r="FE184" s="150"/>
      <c r="FF184" s="150"/>
      <c r="FG184" s="150"/>
      <c r="FH184" s="150"/>
      <c r="FI184" s="151"/>
    </row>
    <row r="185" spans="1:165" ht="12.75">
      <c r="A185" s="131"/>
      <c r="B185" s="132"/>
      <c r="C185" s="132"/>
      <c r="D185" s="132"/>
      <c r="E185" s="132"/>
      <c r="F185" s="132"/>
      <c r="G185" s="13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4"/>
      <c r="CL185" s="131"/>
      <c r="CM185" s="132"/>
      <c r="CN185" s="132"/>
      <c r="CO185" s="132"/>
      <c r="CP185" s="132"/>
      <c r="CQ185" s="132"/>
      <c r="CR185" s="132"/>
      <c r="CS185" s="133"/>
      <c r="CT185" s="131"/>
      <c r="CU185" s="132"/>
      <c r="CV185" s="132"/>
      <c r="CW185" s="132"/>
      <c r="CX185" s="132"/>
      <c r="CY185" s="132"/>
      <c r="CZ185" s="132"/>
      <c r="DA185" s="133"/>
      <c r="DB185" s="131"/>
      <c r="DC185" s="132"/>
      <c r="DD185" s="132"/>
      <c r="DE185" s="132"/>
      <c r="DF185" s="132"/>
      <c r="DG185" s="132"/>
      <c r="DH185" s="132"/>
      <c r="DI185" s="132"/>
      <c r="DJ185" s="132"/>
      <c r="DK185" s="132"/>
      <c r="DL185" s="132"/>
      <c r="DM185" s="133"/>
      <c r="DN185" s="137" t="s">
        <v>4</v>
      </c>
      <c r="DO185" s="138"/>
      <c r="DP185" s="138"/>
      <c r="DQ185" s="138"/>
      <c r="DR185" s="138"/>
      <c r="DS185" s="138"/>
      <c r="DT185" s="142" t="s">
        <v>473</v>
      </c>
      <c r="DU185" s="142"/>
      <c r="DV185" s="142"/>
      <c r="DW185" s="139" t="s">
        <v>5</v>
      </c>
      <c r="DX185" s="139"/>
      <c r="DY185" s="140"/>
      <c r="DZ185" s="137" t="s">
        <v>4</v>
      </c>
      <c r="EA185" s="138"/>
      <c r="EB185" s="138"/>
      <c r="EC185" s="138"/>
      <c r="ED185" s="138"/>
      <c r="EE185" s="138"/>
      <c r="EF185" s="142" t="s">
        <v>474</v>
      </c>
      <c r="EG185" s="142"/>
      <c r="EH185" s="142"/>
      <c r="EI185" s="139" t="s">
        <v>5</v>
      </c>
      <c r="EJ185" s="139"/>
      <c r="EK185" s="140"/>
      <c r="EL185" s="137" t="s">
        <v>4</v>
      </c>
      <c r="EM185" s="138"/>
      <c r="EN185" s="138"/>
      <c r="EO185" s="138"/>
      <c r="EP185" s="138"/>
      <c r="EQ185" s="138"/>
      <c r="ER185" s="142" t="s">
        <v>475</v>
      </c>
      <c r="ES185" s="142"/>
      <c r="ET185" s="142"/>
      <c r="EU185" s="139" t="s">
        <v>5</v>
      </c>
      <c r="EV185" s="139"/>
      <c r="EW185" s="140"/>
      <c r="EX185" s="128" t="s">
        <v>9</v>
      </c>
      <c r="EY185" s="129"/>
      <c r="EZ185" s="129"/>
      <c r="FA185" s="129"/>
      <c r="FB185" s="129"/>
      <c r="FC185" s="129"/>
      <c r="FD185" s="129"/>
      <c r="FE185" s="129"/>
      <c r="FF185" s="129"/>
      <c r="FG185" s="129"/>
      <c r="FH185" s="129"/>
      <c r="FI185" s="130"/>
    </row>
    <row r="186" spans="1:165" ht="12.75">
      <c r="A186" s="134"/>
      <c r="B186" s="135"/>
      <c r="C186" s="135"/>
      <c r="D186" s="135"/>
      <c r="E186" s="135"/>
      <c r="F186" s="135"/>
      <c r="G186" s="13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7"/>
      <c r="CL186" s="134"/>
      <c r="CM186" s="135"/>
      <c r="CN186" s="135"/>
      <c r="CO186" s="135"/>
      <c r="CP186" s="135"/>
      <c r="CQ186" s="135"/>
      <c r="CR186" s="135"/>
      <c r="CS186" s="136"/>
      <c r="CT186" s="134"/>
      <c r="CU186" s="135"/>
      <c r="CV186" s="135"/>
      <c r="CW186" s="135"/>
      <c r="CX186" s="135"/>
      <c r="CY186" s="135"/>
      <c r="CZ186" s="135"/>
      <c r="DA186" s="136"/>
      <c r="DB186" s="134"/>
      <c r="DC186" s="135"/>
      <c r="DD186" s="135"/>
      <c r="DE186" s="135"/>
      <c r="DF186" s="135"/>
      <c r="DG186" s="135"/>
      <c r="DH186" s="135"/>
      <c r="DI186" s="135"/>
      <c r="DJ186" s="135"/>
      <c r="DK186" s="135"/>
      <c r="DL186" s="135"/>
      <c r="DM186" s="136"/>
      <c r="DN186" s="99" t="s">
        <v>189</v>
      </c>
      <c r="DO186" s="100"/>
      <c r="DP186" s="100"/>
      <c r="DQ186" s="100"/>
      <c r="DR186" s="100"/>
      <c r="DS186" s="100"/>
      <c r="DT186" s="100"/>
      <c r="DU186" s="100"/>
      <c r="DV186" s="100"/>
      <c r="DW186" s="100"/>
      <c r="DX186" s="100"/>
      <c r="DY186" s="101"/>
      <c r="DZ186" s="99" t="s">
        <v>190</v>
      </c>
      <c r="EA186" s="100"/>
      <c r="EB186" s="100"/>
      <c r="EC186" s="100"/>
      <c r="ED186" s="100"/>
      <c r="EE186" s="100"/>
      <c r="EF186" s="100"/>
      <c r="EG186" s="100"/>
      <c r="EH186" s="100"/>
      <c r="EI186" s="100"/>
      <c r="EJ186" s="100"/>
      <c r="EK186" s="101"/>
      <c r="EL186" s="99" t="s">
        <v>191</v>
      </c>
      <c r="EM186" s="100"/>
      <c r="EN186" s="100"/>
      <c r="EO186" s="100"/>
      <c r="EP186" s="100"/>
      <c r="EQ186" s="100"/>
      <c r="ER186" s="100"/>
      <c r="ES186" s="100"/>
      <c r="ET186" s="100"/>
      <c r="EU186" s="100"/>
      <c r="EV186" s="100"/>
      <c r="EW186" s="101"/>
      <c r="EX186" s="134"/>
      <c r="EY186" s="135"/>
      <c r="EZ186" s="135"/>
      <c r="FA186" s="135"/>
      <c r="FB186" s="135"/>
      <c r="FC186" s="135"/>
      <c r="FD186" s="135"/>
      <c r="FE186" s="135"/>
      <c r="FF186" s="135"/>
      <c r="FG186" s="135"/>
      <c r="FH186" s="135"/>
      <c r="FI186" s="136"/>
    </row>
    <row r="187" spans="1:165" ht="10.8" thickBot="1">
      <c r="A187" s="113" t="s">
        <v>11</v>
      </c>
      <c r="B187" s="114"/>
      <c r="C187" s="114"/>
      <c r="D187" s="114"/>
      <c r="E187" s="114"/>
      <c r="F187" s="114"/>
      <c r="G187" s="115"/>
      <c r="H187" s="114" t="s">
        <v>12</v>
      </c>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c r="CI187" s="114"/>
      <c r="CJ187" s="114"/>
      <c r="CK187" s="115"/>
      <c r="CL187" s="102" t="s">
        <v>13</v>
      </c>
      <c r="CM187" s="103"/>
      <c r="CN187" s="103"/>
      <c r="CO187" s="103"/>
      <c r="CP187" s="103"/>
      <c r="CQ187" s="103"/>
      <c r="CR187" s="103"/>
      <c r="CS187" s="104"/>
      <c r="CT187" s="102" t="s">
        <v>14</v>
      </c>
      <c r="CU187" s="103"/>
      <c r="CV187" s="103"/>
      <c r="CW187" s="103"/>
      <c r="CX187" s="103"/>
      <c r="CY187" s="103"/>
      <c r="CZ187" s="103"/>
      <c r="DA187" s="104"/>
      <c r="DB187" s="102" t="s">
        <v>303</v>
      </c>
      <c r="DC187" s="103"/>
      <c r="DD187" s="103"/>
      <c r="DE187" s="103"/>
      <c r="DF187" s="103"/>
      <c r="DG187" s="103"/>
      <c r="DH187" s="103"/>
      <c r="DI187" s="103"/>
      <c r="DJ187" s="103"/>
      <c r="DK187" s="103"/>
      <c r="DL187" s="103"/>
      <c r="DM187" s="104"/>
      <c r="DN187" s="286" t="s">
        <v>15</v>
      </c>
      <c r="DO187" s="287"/>
      <c r="DP187" s="287"/>
      <c r="DQ187" s="287"/>
      <c r="DR187" s="287"/>
      <c r="DS187" s="287"/>
      <c r="DT187" s="287"/>
      <c r="DU187" s="287"/>
      <c r="DV187" s="287"/>
      <c r="DW187" s="287"/>
      <c r="DX187" s="287"/>
      <c r="DY187" s="288"/>
      <c r="DZ187" s="286" t="s">
        <v>16</v>
      </c>
      <c r="EA187" s="287"/>
      <c r="EB187" s="287"/>
      <c r="EC187" s="287"/>
      <c r="ED187" s="287"/>
      <c r="EE187" s="287"/>
      <c r="EF187" s="287"/>
      <c r="EG187" s="287"/>
      <c r="EH187" s="287"/>
      <c r="EI187" s="287"/>
      <c r="EJ187" s="287"/>
      <c r="EK187" s="288"/>
      <c r="EL187" s="286" t="s">
        <v>17</v>
      </c>
      <c r="EM187" s="287"/>
      <c r="EN187" s="287"/>
      <c r="EO187" s="287"/>
      <c r="EP187" s="287"/>
      <c r="EQ187" s="287"/>
      <c r="ER187" s="287"/>
      <c r="ES187" s="287"/>
      <c r="ET187" s="287"/>
      <c r="EU187" s="287"/>
      <c r="EV187" s="287"/>
      <c r="EW187" s="288"/>
      <c r="EX187" s="286" t="s">
        <v>18</v>
      </c>
      <c r="EY187" s="287"/>
      <c r="EZ187" s="287"/>
      <c r="FA187" s="287"/>
      <c r="FB187" s="287"/>
      <c r="FC187" s="287"/>
      <c r="FD187" s="287"/>
      <c r="FE187" s="287"/>
      <c r="FF187" s="287"/>
      <c r="FG187" s="287"/>
      <c r="FH187" s="287"/>
      <c r="FI187" s="288"/>
    </row>
    <row r="188" spans="1:165" ht="12.75">
      <c r="A188" s="59" t="s">
        <v>226</v>
      </c>
      <c r="B188" s="60"/>
      <c r="C188" s="60"/>
      <c r="D188" s="60"/>
      <c r="E188" s="60"/>
      <c r="F188" s="60"/>
      <c r="G188" s="61"/>
      <c r="H188" s="225" t="s">
        <v>227</v>
      </c>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226"/>
      <c r="CH188" s="226"/>
      <c r="CI188" s="226"/>
      <c r="CJ188" s="226"/>
      <c r="CK188" s="226"/>
      <c r="CL188" s="107" t="s">
        <v>228</v>
      </c>
      <c r="CM188" s="97"/>
      <c r="CN188" s="97"/>
      <c r="CO188" s="97"/>
      <c r="CP188" s="97"/>
      <c r="CQ188" s="97"/>
      <c r="CR188" s="97"/>
      <c r="CS188" s="98"/>
      <c r="CT188" s="96" t="s">
        <v>45</v>
      </c>
      <c r="CU188" s="97"/>
      <c r="CV188" s="97"/>
      <c r="CW188" s="97"/>
      <c r="CX188" s="97"/>
      <c r="CY188" s="97"/>
      <c r="CZ188" s="97"/>
      <c r="DA188" s="98"/>
      <c r="DB188" s="96"/>
      <c r="DC188" s="97"/>
      <c r="DD188" s="97"/>
      <c r="DE188" s="97"/>
      <c r="DF188" s="97"/>
      <c r="DG188" s="97"/>
      <c r="DH188" s="97"/>
      <c r="DI188" s="97"/>
      <c r="DJ188" s="97"/>
      <c r="DK188" s="97"/>
      <c r="DL188" s="97"/>
      <c r="DM188" s="98"/>
      <c r="DN188" s="108"/>
      <c r="DO188" s="109"/>
      <c r="DP188" s="109"/>
      <c r="DQ188" s="109"/>
      <c r="DR188" s="109"/>
      <c r="DS188" s="109"/>
      <c r="DT188" s="109"/>
      <c r="DU188" s="109"/>
      <c r="DV188" s="109"/>
      <c r="DW188" s="109"/>
      <c r="DX188" s="109"/>
      <c r="DY188" s="110"/>
      <c r="DZ188" s="108"/>
      <c r="EA188" s="109"/>
      <c r="EB188" s="109"/>
      <c r="EC188" s="109"/>
      <c r="ED188" s="109"/>
      <c r="EE188" s="109"/>
      <c r="EF188" s="109"/>
      <c r="EG188" s="109"/>
      <c r="EH188" s="109"/>
      <c r="EI188" s="109"/>
      <c r="EJ188" s="109"/>
      <c r="EK188" s="110"/>
      <c r="EL188" s="108"/>
      <c r="EM188" s="109"/>
      <c r="EN188" s="109"/>
      <c r="EO188" s="109"/>
      <c r="EP188" s="109"/>
      <c r="EQ188" s="109"/>
      <c r="ER188" s="109"/>
      <c r="ES188" s="109"/>
      <c r="ET188" s="109"/>
      <c r="EU188" s="109"/>
      <c r="EV188" s="109"/>
      <c r="EW188" s="110"/>
      <c r="EX188" s="108"/>
      <c r="EY188" s="109"/>
      <c r="EZ188" s="109"/>
      <c r="FA188" s="109"/>
      <c r="FB188" s="109"/>
      <c r="FC188" s="109"/>
      <c r="FD188" s="109"/>
      <c r="FE188" s="109"/>
      <c r="FF188" s="109"/>
      <c r="FG188" s="109"/>
      <c r="FH188" s="109"/>
      <c r="FI188" s="164"/>
    </row>
    <row r="189" spans="1:165" ht="12.75">
      <c r="A189" s="59" t="s">
        <v>229</v>
      </c>
      <c r="B189" s="60"/>
      <c r="C189" s="60"/>
      <c r="D189" s="60"/>
      <c r="E189" s="60"/>
      <c r="F189" s="60"/>
      <c r="G189" s="61"/>
      <c r="H189" s="53" t="s">
        <v>211</v>
      </c>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63" t="s">
        <v>230</v>
      </c>
      <c r="CM189" s="60"/>
      <c r="CN189" s="60"/>
      <c r="CO189" s="60"/>
      <c r="CP189" s="60"/>
      <c r="CQ189" s="60"/>
      <c r="CR189" s="60"/>
      <c r="CS189" s="61"/>
      <c r="CT189" s="59" t="s">
        <v>45</v>
      </c>
      <c r="CU189" s="60"/>
      <c r="CV189" s="60"/>
      <c r="CW189" s="60"/>
      <c r="CX189" s="60"/>
      <c r="CY189" s="60"/>
      <c r="CZ189" s="60"/>
      <c r="DA189" s="61"/>
      <c r="DB189" s="59"/>
      <c r="DC189" s="60"/>
      <c r="DD189" s="60"/>
      <c r="DE189" s="60"/>
      <c r="DF189" s="60"/>
      <c r="DG189" s="60"/>
      <c r="DH189" s="60"/>
      <c r="DI189" s="60"/>
      <c r="DJ189" s="60"/>
      <c r="DK189" s="60"/>
      <c r="DL189" s="60"/>
      <c r="DM189" s="61"/>
      <c r="DN189" s="50"/>
      <c r="DO189" s="51"/>
      <c r="DP189" s="51"/>
      <c r="DQ189" s="51"/>
      <c r="DR189" s="51"/>
      <c r="DS189" s="51"/>
      <c r="DT189" s="51"/>
      <c r="DU189" s="51"/>
      <c r="DV189" s="51"/>
      <c r="DW189" s="51"/>
      <c r="DX189" s="51"/>
      <c r="DY189" s="64"/>
      <c r="DZ189" s="50"/>
      <c r="EA189" s="51"/>
      <c r="EB189" s="51"/>
      <c r="EC189" s="51"/>
      <c r="ED189" s="51"/>
      <c r="EE189" s="51"/>
      <c r="EF189" s="51"/>
      <c r="EG189" s="51"/>
      <c r="EH189" s="51"/>
      <c r="EI189" s="51"/>
      <c r="EJ189" s="51"/>
      <c r="EK189" s="64"/>
      <c r="EL189" s="50"/>
      <c r="EM189" s="51"/>
      <c r="EN189" s="51"/>
      <c r="EO189" s="51"/>
      <c r="EP189" s="51"/>
      <c r="EQ189" s="51"/>
      <c r="ER189" s="51"/>
      <c r="ES189" s="51"/>
      <c r="ET189" s="51"/>
      <c r="EU189" s="51"/>
      <c r="EV189" s="51"/>
      <c r="EW189" s="64"/>
      <c r="EX189" s="50"/>
      <c r="EY189" s="51"/>
      <c r="EZ189" s="51"/>
      <c r="FA189" s="51"/>
      <c r="FB189" s="51"/>
      <c r="FC189" s="51"/>
      <c r="FD189" s="51"/>
      <c r="FE189" s="51"/>
      <c r="FF189" s="51"/>
      <c r="FG189" s="51"/>
      <c r="FH189" s="51"/>
      <c r="FI189" s="52"/>
    </row>
    <row r="190" spans="1:165" ht="12.75">
      <c r="A190" s="59" t="s">
        <v>231</v>
      </c>
      <c r="B190" s="60"/>
      <c r="C190" s="60"/>
      <c r="D190" s="60"/>
      <c r="E190" s="60"/>
      <c r="F190" s="60"/>
      <c r="G190" s="61"/>
      <c r="H190" s="53" t="s">
        <v>214</v>
      </c>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63" t="s">
        <v>232</v>
      </c>
      <c r="CM190" s="60"/>
      <c r="CN190" s="60"/>
      <c r="CO190" s="60"/>
      <c r="CP190" s="60"/>
      <c r="CQ190" s="60"/>
      <c r="CR190" s="60"/>
      <c r="CS190" s="61"/>
      <c r="CT190" s="59" t="s">
        <v>45</v>
      </c>
      <c r="CU190" s="60"/>
      <c r="CV190" s="60"/>
      <c r="CW190" s="60"/>
      <c r="CX190" s="60"/>
      <c r="CY190" s="60"/>
      <c r="CZ190" s="60"/>
      <c r="DA190" s="61"/>
      <c r="DB190" s="59"/>
      <c r="DC190" s="60"/>
      <c r="DD190" s="60"/>
      <c r="DE190" s="60"/>
      <c r="DF190" s="60"/>
      <c r="DG190" s="60"/>
      <c r="DH190" s="60"/>
      <c r="DI190" s="60"/>
      <c r="DJ190" s="60"/>
      <c r="DK190" s="60"/>
      <c r="DL190" s="60"/>
      <c r="DM190" s="61"/>
      <c r="DN190" s="50"/>
      <c r="DO190" s="51"/>
      <c r="DP190" s="51"/>
      <c r="DQ190" s="51"/>
      <c r="DR190" s="51"/>
      <c r="DS190" s="51"/>
      <c r="DT190" s="51"/>
      <c r="DU190" s="51"/>
      <c r="DV190" s="51"/>
      <c r="DW190" s="51"/>
      <c r="DX190" s="51"/>
      <c r="DY190" s="64"/>
      <c r="DZ190" s="50"/>
      <c r="EA190" s="51"/>
      <c r="EB190" s="51"/>
      <c r="EC190" s="51"/>
      <c r="ED190" s="51"/>
      <c r="EE190" s="51"/>
      <c r="EF190" s="51"/>
      <c r="EG190" s="51"/>
      <c r="EH190" s="51"/>
      <c r="EI190" s="51"/>
      <c r="EJ190" s="51"/>
      <c r="EK190" s="64"/>
      <c r="EL190" s="50"/>
      <c r="EM190" s="51"/>
      <c r="EN190" s="51"/>
      <c r="EO190" s="51"/>
      <c r="EP190" s="51"/>
      <c r="EQ190" s="51"/>
      <c r="ER190" s="51"/>
      <c r="ES190" s="51"/>
      <c r="ET190" s="51"/>
      <c r="EU190" s="51"/>
      <c r="EV190" s="51"/>
      <c r="EW190" s="64"/>
      <c r="EX190" s="50"/>
      <c r="EY190" s="51"/>
      <c r="EZ190" s="51"/>
      <c r="FA190" s="51"/>
      <c r="FB190" s="51"/>
      <c r="FC190" s="51"/>
      <c r="FD190" s="51"/>
      <c r="FE190" s="51"/>
      <c r="FF190" s="51"/>
      <c r="FG190" s="51"/>
      <c r="FH190" s="51"/>
      <c r="FI190" s="52"/>
    </row>
    <row r="191" spans="1:165" ht="12.75">
      <c r="A191" s="59" t="s">
        <v>233</v>
      </c>
      <c r="B191" s="60"/>
      <c r="C191" s="60"/>
      <c r="D191" s="60"/>
      <c r="E191" s="60"/>
      <c r="F191" s="60"/>
      <c r="G191" s="61"/>
      <c r="H191" s="225" t="s">
        <v>234</v>
      </c>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6"/>
      <c r="BR191" s="226"/>
      <c r="BS191" s="226"/>
      <c r="BT191" s="226"/>
      <c r="BU191" s="226"/>
      <c r="BV191" s="226"/>
      <c r="BW191" s="226"/>
      <c r="BX191" s="226"/>
      <c r="BY191" s="226"/>
      <c r="BZ191" s="226"/>
      <c r="CA191" s="226"/>
      <c r="CB191" s="226"/>
      <c r="CC191" s="226"/>
      <c r="CD191" s="226"/>
      <c r="CE191" s="226"/>
      <c r="CF191" s="226"/>
      <c r="CG191" s="226"/>
      <c r="CH191" s="226"/>
      <c r="CI191" s="226"/>
      <c r="CJ191" s="226"/>
      <c r="CK191" s="226"/>
      <c r="CL191" s="63" t="s">
        <v>235</v>
      </c>
      <c r="CM191" s="60"/>
      <c r="CN191" s="60"/>
      <c r="CO191" s="60"/>
      <c r="CP191" s="60"/>
      <c r="CQ191" s="60"/>
      <c r="CR191" s="60"/>
      <c r="CS191" s="61"/>
      <c r="CT191" s="59" t="s">
        <v>45</v>
      </c>
      <c r="CU191" s="60"/>
      <c r="CV191" s="60"/>
      <c r="CW191" s="60"/>
      <c r="CX191" s="60"/>
      <c r="CY191" s="60"/>
      <c r="CZ191" s="60"/>
      <c r="DA191" s="61"/>
      <c r="DB191" s="59"/>
      <c r="DC191" s="60"/>
      <c r="DD191" s="60"/>
      <c r="DE191" s="60"/>
      <c r="DF191" s="60"/>
      <c r="DG191" s="60"/>
      <c r="DH191" s="60"/>
      <c r="DI191" s="60"/>
      <c r="DJ191" s="60"/>
      <c r="DK191" s="60"/>
      <c r="DL191" s="60"/>
      <c r="DM191" s="61"/>
      <c r="DN191" s="50"/>
      <c r="DO191" s="51"/>
      <c r="DP191" s="51"/>
      <c r="DQ191" s="51"/>
      <c r="DR191" s="51"/>
      <c r="DS191" s="51"/>
      <c r="DT191" s="51"/>
      <c r="DU191" s="51"/>
      <c r="DV191" s="51"/>
      <c r="DW191" s="51"/>
      <c r="DX191" s="51"/>
      <c r="DY191" s="64"/>
      <c r="DZ191" s="50"/>
      <c r="EA191" s="51"/>
      <c r="EB191" s="51"/>
      <c r="EC191" s="51"/>
      <c r="ED191" s="51"/>
      <c r="EE191" s="51"/>
      <c r="EF191" s="51"/>
      <c r="EG191" s="51"/>
      <c r="EH191" s="51"/>
      <c r="EI191" s="51"/>
      <c r="EJ191" s="51"/>
      <c r="EK191" s="64"/>
      <c r="EL191" s="50"/>
      <c r="EM191" s="51"/>
      <c r="EN191" s="51"/>
      <c r="EO191" s="51"/>
      <c r="EP191" s="51"/>
      <c r="EQ191" s="51"/>
      <c r="ER191" s="51"/>
      <c r="ES191" s="51"/>
      <c r="ET191" s="51"/>
      <c r="EU191" s="51"/>
      <c r="EV191" s="51"/>
      <c r="EW191" s="64"/>
      <c r="EX191" s="50"/>
      <c r="EY191" s="51"/>
      <c r="EZ191" s="51"/>
      <c r="FA191" s="51"/>
      <c r="FB191" s="51"/>
      <c r="FC191" s="51"/>
      <c r="FD191" s="51"/>
      <c r="FE191" s="51"/>
      <c r="FF191" s="51"/>
      <c r="FG191" s="51"/>
      <c r="FH191" s="51"/>
      <c r="FI191" s="52"/>
    </row>
    <row r="192" spans="1:165" ht="12.75">
      <c r="A192" s="59" t="s">
        <v>236</v>
      </c>
      <c r="B192" s="60"/>
      <c r="C192" s="60"/>
      <c r="D192" s="60"/>
      <c r="E192" s="60"/>
      <c r="F192" s="60"/>
      <c r="G192" s="61"/>
      <c r="H192" s="53" t="s">
        <v>211</v>
      </c>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63" t="s">
        <v>237</v>
      </c>
      <c r="CM192" s="60"/>
      <c r="CN192" s="60"/>
      <c r="CO192" s="60"/>
      <c r="CP192" s="60"/>
      <c r="CQ192" s="60"/>
      <c r="CR192" s="60"/>
      <c r="CS192" s="61"/>
      <c r="CT192" s="59" t="s">
        <v>45</v>
      </c>
      <c r="CU192" s="60"/>
      <c r="CV192" s="60"/>
      <c r="CW192" s="60"/>
      <c r="CX192" s="60"/>
      <c r="CY192" s="60"/>
      <c r="CZ192" s="60"/>
      <c r="DA192" s="61"/>
      <c r="DB192" s="59"/>
      <c r="DC192" s="60"/>
      <c r="DD192" s="60"/>
      <c r="DE192" s="60"/>
      <c r="DF192" s="60"/>
      <c r="DG192" s="60"/>
      <c r="DH192" s="60"/>
      <c r="DI192" s="60"/>
      <c r="DJ192" s="60"/>
      <c r="DK192" s="60"/>
      <c r="DL192" s="60"/>
      <c r="DM192" s="61"/>
      <c r="DN192" s="50"/>
      <c r="DO192" s="51"/>
      <c r="DP192" s="51"/>
      <c r="DQ192" s="51"/>
      <c r="DR192" s="51"/>
      <c r="DS192" s="51"/>
      <c r="DT192" s="51"/>
      <c r="DU192" s="51"/>
      <c r="DV192" s="51"/>
      <c r="DW192" s="51"/>
      <c r="DX192" s="51"/>
      <c r="DY192" s="64"/>
      <c r="DZ192" s="50"/>
      <c r="EA192" s="51"/>
      <c r="EB192" s="51"/>
      <c r="EC192" s="51"/>
      <c r="ED192" s="51"/>
      <c r="EE192" s="51"/>
      <c r="EF192" s="51"/>
      <c r="EG192" s="51"/>
      <c r="EH192" s="51"/>
      <c r="EI192" s="51"/>
      <c r="EJ192" s="51"/>
      <c r="EK192" s="64"/>
      <c r="EL192" s="50"/>
      <c r="EM192" s="51"/>
      <c r="EN192" s="51"/>
      <c r="EO192" s="51"/>
      <c r="EP192" s="51"/>
      <c r="EQ192" s="51"/>
      <c r="ER192" s="51"/>
      <c r="ES192" s="51"/>
      <c r="ET192" s="51"/>
      <c r="EU192" s="51"/>
      <c r="EV192" s="51"/>
      <c r="EW192" s="64"/>
      <c r="EX192" s="50"/>
      <c r="EY192" s="51"/>
      <c r="EZ192" s="51"/>
      <c r="FA192" s="51"/>
      <c r="FB192" s="51"/>
      <c r="FC192" s="51"/>
      <c r="FD192" s="51"/>
      <c r="FE192" s="51"/>
      <c r="FF192" s="51"/>
      <c r="FG192" s="51"/>
      <c r="FH192" s="51"/>
      <c r="FI192" s="52"/>
    </row>
    <row r="193" spans="1:165" ht="12.75">
      <c r="A193" s="59"/>
      <c r="B193" s="60"/>
      <c r="C193" s="60"/>
      <c r="D193" s="60"/>
      <c r="E193" s="60"/>
      <c r="F193" s="60"/>
      <c r="G193" s="61"/>
      <c r="H193" s="292" t="s">
        <v>296</v>
      </c>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4"/>
      <c r="CL193" s="63" t="s">
        <v>302</v>
      </c>
      <c r="CM193" s="60"/>
      <c r="CN193" s="60"/>
      <c r="CO193" s="60"/>
      <c r="CP193" s="60"/>
      <c r="CQ193" s="60"/>
      <c r="CR193" s="60"/>
      <c r="CS193" s="61"/>
      <c r="CT193" s="59"/>
      <c r="CU193" s="60"/>
      <c r="CV193" s="60"/>
      <c r="CW193" s="60"/>
      <c r="CX193" s="60"/>
      <c r="CY193" s="60"/>
      <c r="CZ193" s="60"/>
      <c r="DA193" s="61"/>
      <c r="DB193" s="59"/>
      <c r="DC193" s="60"/>
      <c r="DD193" s="60"/>
      <c r="DE193" s="60"/>
      <c r="DF193" s="60"/>
      <c r="DG193" s="60"/>
      <c r="DH193" s="60"/>
      <c r="DI193" s="60"/>
      <c r="DJ193" s="60"/>
      <c r="DK193" s="60"/>
      <c r="DL193" s="60"/>
      <c r="DM193" s="61"/>
      <c r="DN193" s="50"/>
      <c r="DO193" s="51"/>
      <c r="DP193" s="51"/>
      <c r="DQ193" s="51"/>
      <c r="DR193" s="51"/>
      <c r="DS193" s="51"/>
      <c r="DT193" s="51"/>
      <c r="DU193" s="51"/>
      <c r="DV193" s="51"/>
      <c r="DW193" s="51"/>
      <c r="DX193" s="51"/>
      <c r="DY193" s="64"/>
      <c r="DZ193" s="50"/>
      <c r="EA193" s="51"/>
      <c r="EB193" s="51"/>
      <c r="EC193" s="51"/>
      <c r="ED193" s="51"/>
      <c r="EE193" s="51"/>
      <c r="EF193" s="51"/>
      <c r="EG193" s="51"/>
      <c r="EH193" s="51"/>
      <c r="EI193" s="51"/>
      <c r="EJ193" s="51"/>
      <c r="EK193" s="64"/>
      <c r="EL193" s="50"/>
      <c r="EM193" s="51"/>
      <c r="EN193" s="51"/>
      <c r="EO193" s="51"/>
      <c r="EP193" s="51"/>
      <c r="EQ193" s="51"/>
      <c r="ER193" s="51"/>
      <c r="ES193" s="51"/>
      <c r="ET193" s="51"/>
      <c r="EU193" s="51"/>
      <c r="EV193" s="51"/>
      <c r="EW193" s="64"/>
      <c r="EX193" s="50"/>
      <c r="EY193" s="51"/>
      <c r="EZ193" s="51"/>
      <c r="FA193" s="51"/>
      <c r="FB193" s="51"/>
      <c r="FC193" s="51"/>
      <c r="FD193" s="51"/>
      <c r="FE193" s="51"/>
      <c r="FF193" s="51"/>
      <c r="FG193" s="51"/>
      <c r="FH193" s="51"/>
      <c r="FI193" s="52"/>
    </row>
    <row r="194" spans="1:165" ht="12.75">
      <c r="A194" s="59" t="s">
        <v>238</v>
      </c>
      <c r="B194" s="60"/>
      <c r="C194" s="60"/>
      <c r="D194" s="60"/>
      <c r="E194" s="60"/>
      <c r="F194" s="60"/>
      <c r="G194" s="61"/>
      <c r="H194" s="53" t="s">
        <v>239</v>
      </c>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63" t="s">
        <v>240</v>
      </c>
      <c r="CM194" s="60"/>
      <c r="CN194" s="60"/>
      <c r="CO194" s="60"/>
      <c r="CP194" s="60"/>
      <c r="CQ194" s="60"/>
      <c r="CR194" s="60"/>
      <c r="CS194" s="61"/>
      <c r="CT194" s="59" t="s">
        <v>45</v>
      </c>
      <c r="CU194" s="60"/>
      <c r="CV194" s="60"/>
      <c r="CW194" s="60"/>
      <c r="CX194" s="60"/>
      <c r="CY194" s="60"/>
      <c r="CZ194" s="60"/>
      <c r="DA194" s="61"/>
      <c r="DB194" s="59"/>
      <c r="DC194" s="60"/>
      <c r="DD194" s="60"/>
      <c r="DE194" s="60"/>
      <c r="DF194" s="60"/>
      <c r="DG194" s="60"/>
      <c r="DH194" s="60"/>
      <c r="DI194" s="60"/>
      <c r="DJ194" s="60"/>
      <c r="DK194" s="60"/>
      <c r="DL194" s="60"/>
      <c r="DM194" s="61"/>
      <c r="DN194" s="50"/>
      <c r="DO194" s="51"/>
      <c r="DP194" s="51"/>
      <c r="DQ194" s="51"/>
      <c r="DR194" s="51"/>
      <c r="DS194" s="51"/>
      <c r="DT194" s="51"/>
      <c r="DU194" s="51"/>
      <c r="DV194" s="51"/>
      <c r="DW194" s="51"/>
      <c r="DX194" s="51"/>
      <c r="DY194" s="64"/>
      <c r="DZ194" s="50"/>
      <c r="EA194" s="51"/>
      <c r="EB194" s="51"/>
      <c r="EC194" s="51"/>
      <c r="ED194" s="51"/>
      <c r="EE194" s="51"/>
      <c r="EF194" s="51"/>
      <c r="EG194" s="51"/>
      <c r="EH194" s="51"/>
      <c r="EI194" s="51"/>
      <c r="EJ194" s="51"/>
      <c r="EK194" s="64"/>
      <c r="EL194" s="50"/>
      <c r="EM194" s="51"/>
      <c r="EN194" s="51"/>
      <c r="EO194" s="51"/>
      <c r="EP194" s="51"/>
      <c r="EQ194" s="51"/>
      <c r="ER194" s="51"/>
      <c r="ES194" s="51"/>
      <c r="ET194" s="51"/>
      <c r="EU194" s="51"/>
      <c r="EV194" s="51"/>
      <c r="EW194" s="64"/>
      <c r="EX194" s="50"/>
      <c r="EY194" s="51"/>
      <c r="EZ194" s="51"/>
      <c r="FA194" s="51"/>
      <c r="FB194" s="51"/>
      <c r="FC194" s="51"/>
      <c r="FD194" s="51"/>
      <c r="FE194" s="51"/>
      <c r="FF194" s="51"/>
      <c r="FG194" s="51"/>
      <c r="FH194" s="51"/>
      <c r="FI194" s="52"/>
    </row>
    <row r="195" spans="1:165" ht="12.75">
      <c r="A195" s="59" t="s">
        <v>12</v>
      </c>
      <c r="B195" s="60"/>
      <c r="C195" s="60"/>
      <c r="D195" s="60"/>
      <c r="E195" s="60"/>
      <c r="F195" s="60"/>
      <c r="G195" s="61"/>
      <c r="H195" s="295" t="s">
        <v>241</v>
      </c>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63" t="s">
        <v>242</v>
      </c>
      <c r="CM195" s="60"/>
      <c r="CN195" s="60"/>
      <c r="CO195" s="60"/>
      <c r="CP195" s="60"/>
      <c r="CQ195" s="60"/>
      <c r="CR195" s="60"/>
      <c r="CS195" s="61"/>
      <c r="CT195" s="59" t="s">
        <v>45</v>
      </c>
      <c r="CU195" s="60"/>
      <c r="CV195" s="60"/>
      <c r="CW195" s="60"/>
      <c r="CX195" s="60"/>
      <c r="CY195" s="60"/>
      <c r="CZ195" s="60"/>
      <c r="DA195" s="61"/>
      <c r="DB195" s="59"/>
      <c r="DC195" s="60"/>
      <c r="DD195" s="60"/>
      <c r="DE195" s="60"/>
      <c r="DF195" s="60"/>
      <c r="DG195" s="60"/>
      <c r="DH195" s="60"/>
      <c r="DI195" s="60"/>
      <c r="DJ195" s="60"/>
      <c r="DK195" s="60"/>
      <c r="DL195" s="60"/>
      <c r="DM195" s="61"/>
      <c r="DN195" s="50"/>
      <c r="DO195" s="51"/>
      <c r="DP195" s="51"/>
      <c r="DQ195" s="51"/>
      <c r="DR195" s="51"/>
      <c r="DS195" s="51"/>
      <c r="DT195" s="51"/>
      <c r="DU195" s="51"/>
      <c r="DV195" s="51"/>
      <c r="DW195" s="51"/>
      <c r="DX195" s="51"/>
      <c r="DY195" s="64"/>
      <c r="DZ195" s="50"/>
      <c r="EA195" s="51"/>
      <c r="EB195" s="51"/>
      <c r="EC195" s="51"/>
      <c r="ED195" s="51"/>
      <c r="EE195" s="51"/>
      <c r="EF195" s="51"/>
      <c r="EG195" s="51"/>
      <c r="EH195" s="51"/>
      <c r="EI195" s="51"/>
      <c r="EJ195" s="51"/>
      <c r="EK195" s="64"/>
      <c r="EL195" s="50"/>
      <c r="EM195" s="51"/>
      <c r="EN195" s="51"/>
      <c r="EO195" s="51"/>
      <c r="EP195" s="51"/>
      <c r="EQ195" s="51"/>
      <c r="ER195" s="51"/>
      <c r="ES195" s="51"/>
      <c r="ET195" s="51"/>
      <c r="EU195" s="51"/>
      <c r="EV195" s="51"/>
      <c r="EW195" s="64"/>
      <c r="EX195" s="50"/>
      <c r="EY195" s="51"/>
      <c r="EZ195" s="51"/>
      <c r="FA195" s="51"/>
      <c r="FB195" s="51"/>
      <c r="FC195" s="51"/>
      <c r="FD195" s="51"/>
      <c r="FE195" s="51"/>
      <c r="FF195" s="51"/>
      <c r="FG195" s="51"/>
      <c r="FH195" s="51"/>
      <c r="FI195" s="52"/>
    </row>
    <row r="196" spans="1:165" ht="8.4" customHeight="1">
      <c r="A196" s="208"/>
      <c r="B196" s="206"/>
      <c r="C196" s="206"/>
      <c r="D196" s="206"/>
      <c r="E196" s="206"/>
      <c r="F196" s="206"/>
      <c r="G196" s="207"/>
      <c r="H196" s="296" t="s">
        <v>243</v>
      </c>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5"/>
      <c r="AM196" s="275"/>
      <c r="AN196" s="275"/>
      <c r="AO196" s="275"/>
      <c r="AP196" s="275"/>
      <c r="AQ196" s="275"/>
      <c r="AR196" s="275"/>
      <c r="AS196" s="275"/>
      <c r="AT196" s="275"/>
      <c r="AU196" s="275"/>
      <c r="AV196" s="275"/>
      <c r="AW196" s="275"/>
      <c r="AX196" s="275"/>
      <c r="AY196" s="275"/>
      <c r="AZ196" s="275"/>
      <c r="BA196" s="275"/>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97"/>
      <c r="CL196" s="205" t="s">
        <v>244</v>
      </c>
      <c r="CM196" s="206"/>
      <c r="CN196" s="206"/>
      <c r="CO196" s="206"/>
      <c r="CP196" s="206"/>
      <c r="CQ196" s="206"/>
      <c r="CR196" s="206"/>
      <c r="CS196" s="207"/>
      <c r="CT196" s="208"/>
      <c r="CU196" s="206"/>
      <c r="CV196" s="206"/>
      <c r="CW196" s="206"/>
      <c r="CX196" s="206"/>
      <c r="CY196" s="206"/>
      <c r="CZ196" s="206"/>
      <c r="DA196" s="207"/>
      <c r="DB196" s="208"/>
      <c r="DC196" s="206"/>
      <c r="DD196" s="206"/>
      <c r="DE196" s="206"/>
      <c r="DF196" s="206"/>
      <c r="DG196" s="206"/>
      <c r="DH196" s="206"/>
      <c r="DI196" s="206"/>
      <c r="DJ196" s="206"/>
      <c r="DK196" s="206"/>
      <c r="DL196" s="206"/>
      <c r="DM196" s="207"/>
      <c r="DN196" s="209"/>
      <c r="DO196" s="210"/>
      <c r="DP196" s="210"/>
      <c r="DQ196" s="210"/>
      <c r="DR196" s="210"/>
      <c r="DS196" s="210"/>
      <c r="DT196" s="210"/>
      <c r="DU196" s="210"/>
      <c r="DV196" s="210"/>
      <c r="DW196" s="210"/>
      <c r="DX196" s="210"/>
      <c r="DY196" s="211"/>
      <c r="DZ196" s="209"/>
      <c r="EA196" s="210"/>
      <c r="EB196" s="210"/>
      <c r="EC196" s="210"/>
      <c r="ED196" s="210"/>
      <c r="EE196" s="210"/>
      <c r="EF196" s="210"/>
      <c r="EG196" s="210"/>
      <c r="EH196" s="210"/>
      <c r="EI196" s="210"/>
      <c r="EJ196" s="210"/>
      <c r="EK196" s="211"/>
      <c r="EL196" s="209"/>
      <c r="EM196" s="210"/>
      <c r="EN196" s="210"/>
      <c r="EO196" s="210"/>
      <c r="EP196" s="210"/>
      <c r="EQ196" s="210"/>
      <c r="ER196" s="210"/>
      <c r="ES196" s="210"/>
      <c r="ET196" s="210"/>
      <c r="EU196" s="210"/>
      <c r="EV196" s="210"/>
      <c r="EW196" s="211"/>
      <c r="EX196" s="209"/>
      <c r="EY196" s="210"/>
      <c r="EZ196" s="210"/>
      <c r="FA196" s="210"/>
      <c r="FB196" s="210"/>
      <c r="FC196" s="210"/>
      <c r="FD196" s="210"/>
      <c r="FE196" s="210"/>
      <c r="FF196" s="210"/>
      <c r="FG196" s="210"/>
      <c r="FH196" s="210"/>
      <c r="FI196" s="215"/>
    </row>
    <row r="197" spans="1:165" ht="14.4" customHeight="1">
      <c r="A197" s="58"/>
      <c r="B197" s="56"/>
      <c r="C197" s="56"/>
      <c r="D197" s="56"/>
      <c r="E197" s="56"/>
      <c r="F197" s="56"/>
      <c r="G197" s="57"/>
      <c r="H197" s="298"/>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299"/>
      <c r="AO197" s="299"/>
      <c r="AP197" s="299"/>
      <c r="AQ197" s="299"/>
      <c r="AR197" s="299"/>
      <c r="AS197" s="299"/>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299"/>
      <c r="BS197" s="299"/>
      <c r="BT197" s="299"/>
      <c r="BU197" s="299"/>
      <c r="BV197" s="299"/>
      <c r="BW197" s="299"/>
      <c r="BX197" s="299"/>
      <c r="BY197" s="299"/>
      <c r="BZ197" s="299"/>
      <c r="CA197" s="299"/>
      <c r="CB197" s="299"/>
      <c r="CC197" s="299"/>
      <c r="CD197" s="299"/>
      <c r="CE197" s="299"/>
      <c r="CF197" s="299"/>
      <c r="CG197" s="299"/>
      <c r="CH197" s="299"/>
      <c r="CI197" s="299"/>
      <c r="CJ197" s="299"/>
      <c r="CK197" s="299"/>
      <c r="CL197" s="55"/>
      <c r="CM197" s="56"/>
      <c r="CN197" s="56"/>
      <c r="CO197" s="56"/>
      <c r="CP197" s="56"/>
      <c r="CQ197" s="56"/>
      <c r="CR197" s="56"/>
      <c r="CS197" s="57"/>
      <c r="CT197" s="58"/>
      <c r="CU197" s="56"/>
      <c r="CV197" s="56"/>
      <c r="CW197" s="56"/>
      <c r="CX197" s="56"/>
      <c r="CY197" s="56"/>
      <c r="CZ197" s="56"/>
      <c r="DA197" s="57"/>
      <c r="DB197" s="58"/>
      <c r="DC197" s="56"/>
      <c r="DD197" s="56"/>
      <c r="DE197" s="56"/>
      <c r="DF197" s="56"/>
      <c r="DG197" s="56"/>
      <c r="DH197" s="56"/>
      <c r="DI197" s="56"/>
      <c r="DJ197" s="56"/>
      <c r="DK197" s="56"/>
      <c r="DL197" s="56"/>
      <c r="DM197" s="57"/>
      <c r="DN197" s="212"/>
      <c r="DO197" s="213"/>
      <c r="DP197" s="213"/>
      <c r="DQ197" s="213"/>
      <c r="DR197" s="213"/>
      <c r="DS197" s="213"/>
      <c r="DT197" s="213"/>
      <c r="DU197" s="213"/>
      <c r="DV197" s="213"/>
      <c r="DW197" s="213"/>
      <c r="DX197" s="213"/>
      <c r="DY197" s="214"/>
      <c r="DZ197" s="212"/>
      <c r="EA197" s="213"/>
      <c r="EB197" s="213"/>
      <c r="EC197" s="213"/>
      <c r="ED197" s="213"/>
      <c r="EE197" s="213"/>
      <c r="EF197" s="213"/>
      <c r="EG197" s="213"/>
      <c r="EH197" s="213"/>
      <c r="EI197" s="213"/>
      <c r="EJ197" s="213"/>
      <c r="EK197" s="214"/>
      <c r="EL197" s="212"/>
      <c r="EM197" s="213"/>
      <c r="EN197" s="213"/>
      <c r="EO197" s="213"/>
      <c r="EP197" s="213"/>
      <c r="EQ197" s="213"/>
      <c r="ER197" s="213"/>
      <c r="ES197" s="213"/>
      <c r="ET197" s="213"/>
      <c r="EU197" s="213"/>
      <c r="EV197" s="213"/>
      <c r="EW197" s="214"/>
      <c r="EX197" s="212"/>
      <c r="EY197" s="213"/>
      <c r="EZ197" s="213"/>
      <c r="FA197" s="213"/>
      <c r="FB197" s="213"/>
      <c r="FC197" s="213"/>
      <c r="FD197" s="213"/>
      <c r="FE197" s="213"/>
      <c r="FF197" s="213"/>
      <c r="FG197" s="213"/>
      <c r="FH197" s="213"/>
      <c r="FI197" s="216"/>
    </row>
    <row r="198" spans="1:165" ht="12.75">
      <c r="A198" s="59" t="s">
        <v>13</v>
      </c>
      <c r="B198" s="60"/>
      <c r="C198" s="60"/>
      <c r="D198" s="60"/>
      <c r="E198" s="60"/>
      <c r="F198" s="60"/>
      <c r="G198" s="61"/>
      <c r="H198" s="295" t="s">
        <v>245</v>
      </c>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63" t="s">
        <v>246</v>
      </c>
      <c r="CM198" s="60"/>
      <c r="CN198" s="60"/>
      <c r="CO198" s="60"/>
      <c r="CP198" s="60"/>
      <c r="CQ198" s="60"/>
      <c r="CR198" s="60"/>
      <c r="CS198" s="61"/>
      <c r="CT198" s="59" t="s">
        <v>45</v>
      </c>
      <c r="CU198" s="60"/>
      <c r="CV198" s="60"/>
      <c r="CW198" s="60"/>
      <c r="CX198" s="60"/>
      <c r="CY198" s="60"/>
      <c r="CZ198" s="60"/>
      <c r="DA198" s="61"/>
      <c r="DB198" s="59"/>
      <c r="DC198" s="60"/>
      <c r="DD198" s="60"/>
      <c r="DE198" s="60"/>
      <c r="DF198" s="60"/>
      <c r="DG198" s="60"/>
      <c r="DH198" s="60"/>
      <c r="DI198" s="60"/>
      <c r="DJ198" s="60"/>
      <c r="DK198" s="60"/>
      <c r="DL198" s="60"/>
      <c r="DM198" s="61"/>
      <c r="DN198" s="50">
        <f>DN166</f>
        <v>9675930.65</v>
      </c>
      <c r="DO198" s="51"/>
      <c r="DP198" s="51"/>
      <c r="DQ198" s="51"/>
      <c r="DR198" s="51"/>
      <c r="DS198" s="51"/>
      <c r="DT198" s="51"/>
      <c r="DU198" s="51"/>
      <c r="DV198" s="51"/>
      <c r="DW198" s="51"/>
      <c r="DX198" s="51"/>
      <c r="DY198" s="64"/>
      <c r="DZ198" s="50">
        <f aca="true" t="shared" si="16" ref="DZ198:EW198">DZ166</f>
        <v>9090308.24</v>
      </c>
      <c r="EA198" s="51"/>
      <c r="EB198" s="51"/>
      <c r="EC198" s="51"/>
      <c r="ED198" s="51"/>
      <c r="EE198" s="51"/>
      <c r="EF198" s="51"/>
      <c r="EG198" s="51"/>
      <c r="EH198" s="51"/>
      <c r="EI198" s="51"/>
      <c r="EJ198" s="51"/>
      <c r="EK198" s="64"/>
      <c r="EL198" s="50">
        <f aca="true" t="shared" si="17" ref="EL198:EW198">EL166</f>
        <v>9454558.61</v>
      </c>
      <c r="EM198" s="51"/>
      <c r="EN198" s="51"/>
      <c r="EO198" s="51"/>
      <c r="EP198" s="51"/>
      <c r="EQ198" s="51"/>
      <c r="ER198" s="51"/>
      <c r="ES198" s="51"/>
      <c r="ET198" s="51"/>
      <c r="EU198" s="51"/>
      <c r="EV198" s="51"/>
      <c r="EW198" s="64"/>
      <c r="EX198" s="50"/>
      <c r="EY198" s="51"/>
      <c r="EZ198" s="51"/>
      <c r="FA198" s="51"/>
      <c r="FB198" s="51"/>
      <c r="FC198" s="51"/>
      <c r="FD198" s="51"/>
      <c r="FE198" s="51"/>
      <c r="FF198" s="51"/>
      <c r="FG198" s="51"/>
      <c r="FH198" s="51"/>
      <c r="FI198" s="52"/>
    </row>
    <row r="199" spans="1:165" ht="12.75">
      <c r="A199" s="208"/>
      <c r="B199" s="206"/>
      <c r="C199" s="206"/>
      <c r="D199" s="206"/>
      <c r="E199" s="206"/>
      <c r="F199" s="206"/>
      <c r="G199" s="207"/>
      <c r="H199" s="296" t="s">
        <v>243</v>
      </c>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5"/>
      <c r="AJ199" s="275"/>
      <c r="AK199" s="275"/>
      <c r="AL199" s="275"/>
      <c r="AM199" s="275"/>
      <c r="AN199" s="275"/>
      <c r="AO199" s="275"/>
      <c r="AP199" s="275"/>
      <c r="AQ199" s="275"/>
      <c r="AR199" s="275"/>
      <c r="AS199" s="275"/>
      <c r="AT199" s="275"/>
      <c r="AU199" s="275"/>
      <c r="AV199" s="275"/>
      <c r="AW199" s="275"/>
      <c r="AX199" s="275"/>
      <c r="AY199" s="275"/>
      <c r="AZ199" s="275"/>
      <c r="BA199" s="275"/>
      <c r="BB199" s="275"/>
      <c r="BC199" s="275"/>
      <c r="BD199" s="275"/>
      <c r="BE199" s="275"/>
      <c r="BF199" s="275"/>
      <c r="BG199" s="275"/>
      <c r="BH199" s="275"/>
      <c r="BI199" s="275"/>
      <c r="BJ199" s="275"/>
      <c r="BK199" s="275"/>
      <c r="BL199" s="275"/>
      <c r="BM199" s="275"/>
      <c r="BN199" s="275"/>
      <c r="BO199" s="275"/>
      <c r="BP199" s="275"/>
      <c r="BQ199" s="275"/>
      <c r="BR199" s="275"/>
      <c r="BS199" s="275"/>
      <c r="BT199" s="275"/>
      <c r="BU199" s="275"/>
      <c r="BV199" s="275"/>
      <c r="BW199" s="275"/>
      <c r="BX199" s="275"/>
      <c r="BY199" s="275"/>
      <c r="BZ199" s="275"/>
      <c r="CA199" s="275"/>
      <c r="CB199" s="275"/>
      <c r="CC199" s="275"/>
      <c r="CD199" s="275"/>
      <c r="CE199" s="275"/>
      <c r="CF199" s="275"/>
      <c r="CG199" s="275"/>
      <c r="CH199" s="275"/>
      <c r="CI199" s="275"/>
      <c r="CJ199" s="275"/>
      <c r="CK199" s="297"/>
      <c r="CL199" s="205" t="s">
        <v>247</v>
      </c>
      <c r="CM199" s="206"/>
      <c r="CN199" s="206"/>
      <c r="CO199" s="206"/>
      <c r="CP199" s="206"/>
      <c r="CQ199" s="206"/>
      <c r="CR199" s="206"/>
      <c r="CS199" s="207"/>
      <c r="CT199" s="208"/>
      <c r="CU199" s="206"/>
      <c r="CV199" s="206"/>
      <c r="CW199" s="206"/>
      <c r="CX199" s="206"/>
      <c r="CY199" s="206"/>
      <c r="CZ199" s="206"/>
      <c r="DA199" s="207"/>
      <c r="DB199" s="208"/>
      <c r="DC199" s="206"/>
      <c r="DD199" s="206"/>
      <c r="DE199" s="206"/>
      <c r="DF199" s="206"/>
      <c r="DG199" s="206"/>
      <c r="DH199" s="206"/>
      <c r="DI199" s="206"/>
      <c r="DJ199" s="206"/>
      <c r="DK199" s="206"/>
      <c r="DL199" s="206"/>
      <c r="DM199" s="207"/>
      <c r="DN199" s="209">
        <f>DN198</f>
        <v>9675930.65</v>
      </c>
      <c r="DO199" s="210"/>
      <c r="DP199" s="210"/>
      <c r="DQ199" s="210"/>
      <c r="DR199" s="210"/>
      <c r="DS199" s="210"/>
      <c r="DT199" s="210"/>
      <c r="DU199" s="210"/>
      <c r="DV199" s="210"/>
      <c r="DW199" s="210"/>
      <c r="DX199" s="210"/>
      <c r="DY199" s="211"/>
      <c r="DZ199" s="209">
        <f aca="true" t="shared" si="18" ref="DZ199">DZ198</f>
        <v>9090308.24</v>
      </c>
      <c r="EA199" s="210"/>
      <c r="EB199" s="210"/>
      <c r="EC199" s="210"/>
      <c r="ED199" s="210"/>
      <c r="EE199" s="210"/>
      <c r="EF199" s="210"/>
      <c r="EG199" s="210"/>
      <c r="EH199" s="210"/>
      <c r="EI199" s="210"/>
      <c r="EJ199" s="210"/>
      <c r="EK199" s="211"/>
      <c r="EL199" s="209">
        <f aca="true" t="shared" si="19" ref="EL199">EL198</f>
        <v>9454558.61</v>
      </c>
      <c r="EM199" s="210"/>
      <c r="EN199" s="210"/>
      <c r="EO199" s="210"/>
      <c r="EP199" s="210"/>
      <c r="EQ199" s="210"/>
      <c r="ER199" s="210"/>
      <c r="ES199" s="210"/>
      <c r="ET199" s="210"/>
      <c r="EU199" s="210"/>
      <c r="EV199" s="210"/>
      <c r="EW199" s="211"/>
      <c r="EX199" s="209"/>
      <c r="EY199" s="210"/>
      <c r="EZ199" s="210"/>
      <c r="FA199" s="210"/>
      <c r="FB199" s="210"/>
      <c r="FC199" s="210"/>
      <c r="FD199" s="210"/>
      <c r="FE199" s="210"/>
      <c r="FF199" s="210"/>
      <c r="FG199" s="210"/>
      <c r="FH199" s="210"/>
      <c r="FI199" s="215"/>
    </row>
    <row r="200" spans="1:165" ht="10.8" thickBot="1">
      <c r="A200" s="58"/>
      <c r="B200" s="56"/>
      <c r="C200" s="56"/>
      <c r="D200" s="56"/>
      <c r="E200" s="56"/>
      <c r="F200" s="56"/>
      <c r="G200" s="57"/>
      <c r="H200" s="298"/>
      <c r="I200" s="299"/>
      <c r="J200" s="299"/>
      <c r="K200" s="299"/>
      <c r="L200" s="299"/>
      <c r="M200" s="299"/>
      <c r="N200" s="299"/>
      <c r="O200" s="299"/>
      <c r="P200" s="299"/>
      <c r="Q200" s="299"/>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299"/>
      <c r="AY200" s="299"/>
      <c r="AZ200" s="299"/>
      <c r="BA200" s="299"/>
      <c r="BB200" s="299"/>
      <c r="BC200" s="299"/>
      <c r="BD200" s="299"/>
      <c r="BE200" s="299"/>
      <c r="BF200" s="299"/>
      <c r="BG200" s="299"/>
      <c r="BH200" s="299"/>
      <c r="BI200" s="299"/>
      <c r="BJ200" s="299"/>
      <c r="BK200" s="299"/>
      <c r="BL200" s="299"/>
      <c r="BM200" s="299"/>
      <c r="BN200" s="299"/>
      <c r="BO200" s="299"/>
      <c r="BP200" s="299"/>
      <c r="BQ200" s="299"/>
      <c r="BR200" s="299"/>
      <c r="BS200" s="299"/>
      <c r="BT200" s="299"/>
      <c r="BU200" s="299"/>
      <c r="BV200" s="299"/>
      <c r="BW200" s="299"/>
      <c r="BX200" s="299"/>
      <c r="BY200" s="299"/>
      <c r="BZ200" s="299"/>
      <c r="CA200" s="299"/>
      <c r="CB200" s="299"/>
      <c r="CC200" s="299"/>
      <c r="CD200" s="299"/>
      <c r="CE200" s="299"/>
      <c r="CF200" s="299"/>
      <c r="CG200" s="299"/>
      <c r="CH200" s="299"/>
      <c r="CI200" s="299"/>
      <c r="CJ200" s="299"/>
      <c r="CK200" s="299"/>
      <c r="CL200" s="300"/>
      <c r="CM200" s="301"/>
      <c r="CN200" s="301"/>
      <c r="CO200" s="301"/>
      <c r="CP200" s="301"/>
      <c r="CQ200" s="301"/>
      <c r="CR200" s="301"/>
      <c r="CS200" s="302"/>
      <c r="CT200" s="303"/>
      <c r="CU200" s="301"/>
      <c r="CV200" s="301"/>
      <c r="CW200" s="301"/>
      <c r="CX200" s="301"/>
      <c r="CY200" s="301"/>
      <c r="CZ200" s="301"/>
      <c r="DA200" s="302"/>
      <c r="DB200" s="303"/>
      <c r="DC200" s="301"/>
      <c r="DD200" s="301"/>
      <c r="DE200" s="301"/>
      <c r="DF200" s="301"/>
      <c r="DG200" s="301"/>
      <c r="DH200" s="301"/>
      <c r="DI200" s="301"/>
      <c r="DJ200" s="301"/>
      <c r="DK200" s="301"/>
      <c r="DL200" s="301"/>
      <c r="DM200" s="302"/>
      <c r="DN200" s="304"/>
      <c r="DO200" s="305"/>
      <c r="DP200" s="305"/>
      <c r="DQ200" s="305"/>
      <c r="DR200" s="305"/>
      <c r="DS200" s="305"/>
      <c r="DT200" s="305"/>
      <c r="DU200" s="305"/>
      <c r="DV200" s="305"/>
      <c r="DW200" s="305"/>
      <c r="DX200" s="305"/>
      <c r="DY200" s="306"/>
      <c r="DZ200" s="304"/>
      <c r="EA200" s="305"/>
      <c r="EB200" s="305"/>
      <c r="EC200" s="305"/>
      <c r="ED200" s="305"/>
      <c r="EE200" s="305"/>
      <c r="EF200" s="305"/>
      <c r="EG200" s="305"/>
      <c r="EH200" s="305"/>
      <c r="EI200" s="305"/>
      <c r="EJ200" s="305"/>
      <c r="EK200" s="306"/>
      <c r="EL200" s="304"/>
      <c r="EM200" s="305"/>
      <c r="EN200" s="305"/>
      <c r="EO200" s="305"/>
      <c r="EP200" s="305"/>
      <c r="EQ200" s="305"/>
      <c r="ER200" s="305"/>
      <c r="ES200" s="305"/>
      <c r="ET200" s="305"/>
      <c r="EU200" s="305"/>
      <c r="EV200" s="305"/>
      <c r="EW200" s="306"/>
      <c r="EX200" s="304"/>
      <c r="EY200" s="305"/>
      <c r="EZ200" s="305"/>
      <c r="FA200" s="305"/>
      <c r="FB200" s="305"/>
      <c r="FC200" s="305"/>
      <c r="FD200" s="305"/>
      <c r="FE200" s="305"/>
      <c r="FF200" s="305"/>
      <c r="FG200" s="305"/>
      <c r="FH200" s="305"/>
      <c r="FI200" s="307"/>
    </row>
    <row r="202" ht="12.75">
      <c r="I202" s="1" t="s">
        <v>248</v>
      </c>
    </row>
    <row r="203" spans="9:96" ht="12.75">
      <c r="I203" s="1" t="s">
        <v>249</v>
      </c>
      <c r="AQ203" s="213" t="s">
        <v>476</v>
      </c>
      <c r="AR203" s="213"/>
      <c r="AS203" s="213"/>
      <c r="AT203" s="213"/>
      <c r="AU203" s="213"/>
      <c r="AV203" s="213"/>
      <c r="AW203" s="213"/>
      <c r="AX203" s="213"/>
      <c r="AY203" s="213"/>
      <c r="AZ203" s="213"/>
      <c r="BA203" s="213"/>
      <c r="BB203" s="213"/>
      <c r="BC203" s="213"/>
      <c r="BD203" s="213"/>
      <c r="BE203" s="213"/>
      <c r="BF203" s="213"/>
      <c r="BG203" s="213"/>
      <c r="BH203" s="213"/>
      <c r="BK203" s="213"/>
      <c r="BL203" s="213"/>
      <c r="BM203" s="213"/>
      <c r="BN203" s="213"/>
      <c r="BO203" s="213"/>
      <c r="BP203" s="213"/>
      <c r="BQ203" s="213"/>
      <c r="BR203" s="213"/>
      <c r="BS203" s="213"/>
      <c r="BT203" s="213"/>
      <c r="BU203" s="213"/>
      <c r="BV203" s="213"/>
      <c r="BY203" s="213" t="s">
        <v>477</v>
      </c>
      <c r="BZ203" s="213"/>
      <c r="CA203" s="213"/>
      <c r="CB203" s="213"/>
      <c r="CC203" s="213"/>
      <c r="CD203" s="213"/>
      <c r="CE203" s="213"/>
      <c r="CF203" s="213"/>
      <c r="CG203" s="213"/>
      <c r="CH203" s="213"/>
      <c r="CI203" s="213"/>
      <c r="CJ203" s="213"/>
      <c r="CK203" s="213"/>
      <c r="CL203" s="213"/>
      <c r="CM203" s="213"/>
      <c r="CN203" s="213"/>
      <c r="CO203" s="213"/>
      <c r="CP203" s="213"/>
      <c r="CQ203" s="213"/>
      <c r="CR203" s="213"/>
    </row>
    <row r="204" spans="1:165"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308" t="s">
        <v>250</v>
      </c>
      <c r="AR204" s="308"/>
      <c r="AS204" s="308"/>
      <c r="AT204" s="308"/>
      <c r="AU204" s="308"/>
      <c r="AV204" s="308"/>
      <c r="AW204" s="308"/>
      <c r="AX204" s="308"/>
      <c r="AY204" s="308"/>
      <c r="AZ204" s="308"/>
      <c r="BA204" s="308"/>
      <c r="BB204" s="308"/>
      <c r="BC204" s="308"/>
      <c r="BD204" s="308"/>
      <c r="BE204" s="308"/>
      <c r="BF204" s="308"/>
      <c r="BG204" s="308"/>
      <c r="BH204" s="308"/>
      <c r="BI204" s="7"/>
      <c r="BJ204" s="7"/>
      <c r="BK204" s="308" t="s">
        <v>19</v>
      </c>
      <c r="BL204" s="308"/>
      <c r="BM204" s="308"/>
      <c r="BN204" s="308"/>
      <c r="BO204" s="308"/>
      <c r="BP204" s="308"/>
      <c r="BQ204" s="308"/>
      <c r="BR204" s="308"/>
      <c r="BS204" s="308"/>
      <c r="BT204" s="308"/>
      <c r="BU204" s="308"/>
      <c r="BV204" s="308"/>
      <c r="BW204" s="7"/>
      <c r="BX204" s="7"/>
      <c r="BY204" s="308" t="s">
        <v>20</v>
      </c>
      <c r="BZ204" s="308"/>
      <c r="CA204" s="308"/>
      <c r="CB204" s="308"/>
      <c r="CC204" s="308"/>
      <c r="CD204" s="308"/>
      <c r="CE204" s="308"/>
      <c r="CF204" s="308"/>
      <c r="CG204" s="308"/>
      <c r="CH204" s="308"/>
      <c r="CI204" s="308"/>
      <c r="CJ204" s="308"/>
      <c r="CK204" s="308"/>
      <c r="CL204" s="308"/>
      <c r="CM204" s="308"/>
      <c r="CN204" s="308"/>
      <c r="CO204" s="308"/>
      <c r="CP204" s="308"/>
      <c r="CQ204" s="308"/>
      <c r="CR204" s="308"/>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row>
    <row r="205" spans="9:96" ht="12.75">
      <c r="I205" s="1" t="s">
        <v>251</v>
      </c>
      <c r="AM205" s="213" t="s">
        <v>479</v>
      </c>
      <c r="AN205" s="213"/>
      <c r="AO205" s="213"/>
      <c r="AP205" s="213"/>
      <c r="AQ205" s="213"/>
      <c r="AR205" s="213"/>
      <c r="AS205" s="213"/>
      <c r="AT205" s="213"/>
      <c r="AU205" s="213"/>
      <c r="AV205" s="213"/>
      <c r="AW205" s="213"/>
      <c r="AX205" s="213"/>
      <c r="AY205" s="213"/>
      <c r="AZ205" s="213"/>
      <c r="BA205" s="213"/>
      <c r="BB205" s="213"/>
      <c r="BC205" s="213"/>
      <c r="BD205" s="213"/>
      <c r="BG205" s="213"/>
      <c r="BH205" s="213"/>
      <c r="BI205" s="213"/>
      <c r="BJ205" s="213"/>
      <c r="BK205" s="213"/>
      <c r="BL205" s="213"/>
      <c r="BM205" s="213"/>
      <c r="BN205" s="213"/>
      <c r="BO205" s="213"/>
      <c r="BP205" s="213"/>
      <c r="BQ205" s="213"/>
      <c r="BR205" s="213"/>
      <c r="BS205" s="213"/>
      <c r="BT205" s="213"/>
      <c r="BU205" s="213"/>
      <c r="BV205" s="213"/>
      <c r="BW205" s="213"/>
      <c r="BX205" s="213"/>
      <c r="CA205" s="56" t="s">
        <v>478</v>
      </c>
      <c r="CB205" s="56"/>
      <c r="CC205" s="56"/>
      <c r="CD205" s="56"/>
      <c r="CE205" s="56"/>
      <c r="CF205" s="56"/>
      <c r="CG205" s="56"/>
      <c r="CH205" s="56"/>
      <c r="CI205" s="56"/>
      <c r="CJ205" s="56"/>
      <c r="CK205" s="56"/>
      <c r="CL205" s="56"/>
      <c r="CM205" s="56"/>
      <c r="CN205" s="56"/>
      <c r="CO205" s="56"/>
      <c r="CP205" s="56"/>
      <c r="CQ205" s="56"/>
      <c r="CR205" s="56"/>
    </row>
    <row r="206" spans="1:165" ht="12.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308" t="s">
        <v>250</v>
      </c>
      <c r="AN206" s="308"/>
      <c r="AO206" s="308"/>
      <c r="AP206" s="308"/>
      <c r="AQ206" s="308"/>
      <c r="AR206" s="308"/>
      <c r="AS206" s="308"/>
      <c r="AT206" s="308"/>
      <c r="AU206" s="308"/>
      <c r="AV206" s="308"/>
      <c r="AW206" s="308"/>
      <c r="AX206" s="308"/>
      <c r="AY206" s="308"/>
      <c r="AZ206" s="308"/>
      <c r="BA206" s="308"/>
      <c r="BB206" s="308"/>
      <c r="BC206" s="308"/>
      <c r="BD206" s="308"/>
      <c r="BE206" s="7"/>
      <c r="BF206" s="7"/>
      <c r="BG206" s="308" t="s">
        <v>252</v>
      </c>
      <c r="BH206" s="308"/>
      <c r="BI206" s="308"/>
      <c r="BJ206" s="308"/>
      <c r="BK206" s="308"/>
      <c r="BL206" s="308"/>
      <c r="BM206" s="308"/>
      <c r="BN206" s="308"/>
      <c r="BO206" s="308"/>
      <c r="BP206" s="308"/>
      <c r="BQ206" s="308"/>
      <c r="BR206" s="308"/>
      <c r="BS206" s="308"/>
      <c r="BT206" s="308"/>
      <c r="BU206" s="308"/>
      <c r="BV206" s="308"/>
      <c r="BW206" s="308"/>
      <c r="BX206" s="308"/>
      <c r="BY206" s="7"/>
      <c r="BZ206" s="7"/>
      <c r="CA206" s="308" t="s">
        <v>253</v>
      </c>
      <c r="CB206" s="308"/>
      <c r="CC206" s="308"/>
      <c r="CD206" s="308"/>
      <c r="CE206" s="308"/>
      <c r="CF206" s="308"/>
      <c r="CG206" s="308"/>
      <c r="CH206" s="308"/>
      <c r="CI206" s="308"/>
      <c r="CJ206" s="308"/>
      <c r="CK206" s="308"/>
      <c r="CL206" s="308"/>
      <c r="CM206" s="308"/>
      <c r="CN206" s="308"/>
      <c r="CO206" s="308"/>
      <c r="CP206" s="308"/>
      <c r="CQ206" s="308"/>
      <c r="CR206" s="308"/>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row>
    <row r="207" spans="9:38" ht="12.75">
      <c r="I207" s="112" t="s">
        <v>21</v>
      </c>
      <c r="J207" s="112"/>
      <c r="K207" s="56"/>
      <c r="L207" s="56"/>
      <c r="M207" s="56"/>
      <c r="N207" s="95" t="s">
        <v>21</v>
      </c>
      <c r="O207" s="95"/>
      <c r="Q207" s="56"/>
      <c r="R207" s="56"/>
      <c r="S207" s="56"/>
      <c r="T207" s="56"/>
      <c r="U207" s="56"/>
      <c r="V207" s="56"/>
      <c r="W207" s="56"/>
      <c r="X207" s="56"/>
      <c r="Y207" s="56"/>
      <c r="Z207" s="56"/>
      <c r="AA207" s="56"/>
      <c r="AB207" s="56"/>
      <c r="AC207" s="56"/>
      <c r="AD207" s="56"/>
      <c r="AE207" s="56"/>
      <c r="AF207" s="112">
        <v>20</v>
      </c>
      <c r="AG207" s="112"/>
      <c r="AH207" s="112"/>
      <c r="AI207" s="157"/>
      <c r="AJ207" s="157"/>
      <c r="AK207" s="157"/>
      <c r="AL207" s="1" t="s">
        <v>5</v>
      </c>
    </row>
    <row r="208" ht="10.8" thickBot="1"/>
    <row r="209" spans="1:91" ht="12.7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5"/>
    </row>
    <row r="210" spans="1:91" ht="12.75">
      <c r="A210" s="16" t="s">
        <v>254</v>
      </c>
      <c r="CM210" s="17"/>
    </row>
    <row r="211" spans="1:91" ht="26.25" customHeight="1">
      <c r="A211" s="309" t="s">
        <v>480</v>
      </c>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310"/>
      <c r="BR211" s="310"/>
      <c r="BS211" s="310"/>
      <c r="BT211" s="310"/>
      <c r="BU211" s="310"/>
      <c r="BV211" s="310"/>
      <c r="BW211" s="310"/>
      <c r="BX211" s="310"/>
      <c r="BY211" s="310"/>
      <c r="BZ211" s="310"/>
      <c r="CA211" s="310"/>
      <c r="CB211" s="310"/>
      <c r="CC211" s="310"/>
      <c r="CD211" s="310"/>
      <c r="CE211" s="310"/>
      <c r="CF211" s="310"/>
      <c r="CG211" s="310"/>
      <c r="CH211" s="310"/>
      <c r="CI211" s="310"/>
      <c r="CJ211" s="310"/>
      <c r="CK211" s="310"/>
      <c r="CL211" s="310"/>
      <c r="CM211" s="311"/>
    </row>
    <row r="212" spans="1:165" ht="12.75">
      <c r="A212" s="312" t="s">
        <v>275</v>
      </c>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8"/>
      <c r="AK212" s="308"/>
      <c r="AL212" s="308"/>
      <c r="AM212" s="308"/>
      <c r="AN212" s="308"/>
      <c r="AO212" s="308"/>
      <c r="AP212" s="308"/>
      <c r="AQ212" s="308"/>
      <c r="AR212" s="308"/>
      <c r="AS212" s="308"/>
      <c r="AT212" s="308"/>
      <c r="AU212" s="308"/>
      <c r="AV212" s="308"/>
      <c r="AW212" s="308"/>
      <c r="AX212" s="308"/>
      <c r="AY212" s="308"/>
      <c r="AZ212" s="308"/>
      <c r="BA212" s="308"/>
      <c r="BB212" s="308"/>
      <c r="BC212" s="308"/>
      <c r="BD212" s="308"/>
      <c r="BE212" s="308"/>
      <c r="BF212" s="308"/>
      <c r="BG212" s="308"/>
      <c r="BH212" s="308"/>
      <c r="BI212" s="308"/>
      <c r="BJ212" s="308"/>
      <c r="BK212" s="308"/>
      <c r="BL212" s="308"/>
      <c r="BM212" s="308"/>
      <c r="BN212" s="308"/>
      <c r="BO212" s="308"/>
      <c r="BP212" s="308"/>
      <c r="BQ212" s="308"/>
      <c r="BR212" s="308"/>
      <c r="BS212" s="308"/>
      <c r="BT212" s="308"/>
      <c r="BU212" s="308"/>
      <c r="BV212" s="308"/>
      <c r="BW212" s="308"/>
      <c r="BX212" s="308"/>
      <c r="BY212" s="308"/>
      <c r="BZ212" s="308"/>
      <c r="CA212" s="308"/>
      <c r="CB212" s="308"/>
      <c r="CC212" s="308"/>
      <c r="CD212" s="308"/>
      <c r="CE212" s="308"/>
      <c r="CF212" s="308"/>
      <c r="CG212" s="308"/>
      <c r="CH212" s="308"/>
      <c r="CI212" s="308"/>
      <c r="CJ212" s="308"/>
      <c r="CK212" s="308"/>
      <c r="CL212" s="308"/>
      <c r="CM212" s="313"/>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row>
    <row r="213" spans="1:165" ht="12.75">
      <c r="A213" s="18"/>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20"/>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row>
    <row r="214" spans="1:91" ht="12.75">
      <c r="A214" s="314"/>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AH214" s="213" t="s">
        <v>481</v>
      </c>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315"/>
    </row>
    <row r="215" spans="1:165" ht="12.75">
      <c r="A215" s="312" t="s">
        <v>19</v>
      </c>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7"/>
      <c r="AA215" s="7"/>
      <c r="AB215" s="7"/>
      <c r="AC215" s="7"/>
      <c r="AD215" s="7"/>
      <c r="AE215" s="7"/>
      <c r="AF215" s="7"/>
      <c r="AG215" s="7"/>
      <c r="AH215" s="308" t="s">
        <v>20</v>
      </c>
      <c r="AI215" s="308"/>
      <c r="AJ215" s="308"/>
      <c r="AK215" s="308"/>
      <c r="AL215" s="308"/>
      <c r="AM215" s="308"/>
      <c r="AN215" s="308"/>
      <c r="AO215" s="308"/>
      <c r="AP215" s="308"/>
      <c r="AQ215" s="308"/>
      <c r="AR215" s="308"/>
      <c r="AS215" s="308"/>
      <c r="AT215" s="308"/>
      <c r="AU215" s="308"/>
      <c r="AV215" s="308"/>
      <c r="AW215" s="308"/>
      <c r="AX215" s="308"/>
      <c r="AY215" s="308"/>
      <c r="AZ215" s="308"/>
      <c r="BA215" s="308"/>
      <c r="BB215" s="308"/>
      <c r="BC215" s="308"/>
      <c r="BD215" s="308"/>
      <c r="BE215" s="308"/>
      <c r="BF215" s="308"/>
      <c r="BG215" s="308"/>
      <c r="BH215" s="308"/>
      <c r="BI215" s="308"/>
      <c r="BJ215" s="308"/>
      <c r="BK215" s="308"/>
      <c r="BL215" s="308"/>
      <c r="BM215" s="308"/>
      <c r="BN215" s="308"/>
      <c r="BO215" s="308"/>
      <c r="BP215" s="308"/>
      <c r="BQ215" s="308"/>
      <c r="BR215" s="308"/>
      <c r="BS215" s="308"/>
      <c r="BT215" s="308"/>
      <c r="BU215" s="308"/>
      <c r="BV215" s="308"/>
      <c r="BW215" s="308"/>
      <c r="BX215" s="308"/>
      <c r="BY215" s="308"/>
      <c r="BZ215" s="308"/>
      <c r="CA215" s="308"/>
      <c r="CB215" s="308"/>
      <c r="CC215" s="308"/>
      <c r="CD215" s="308"/>
      <c r="CE215" s="308"/>
      <c r="CF215" s="308"/>
      <c r="CG215" s="308"/>
      <c r="CH215" s="308"/>
      <c r="CI215" s="308"/>
      <c r="CJ215" s="308"/>
      <c r="CK215" s="308"/>
      <c r="CL215" s="308"/>
      <c r="CM215" s="313"/>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row>
    <row r="216" spans="1:91" ht="12.75">
      <c r="A216" s="16"/>
      <c r="CM216" s="17"/>
    </row>
    <row r="217" spans="1:91" ht="12.75">
      <c r="A217" s="316" t="s">
        <v>21</v>
      </c>
      <c r="B217" s="112"/>
      <c r="C217" s="56"/>
      <c r="D217" s="56"/>
      <c r="E217" s="56"/>
      <c r="F217" s="95" t="s">
        <v>21</v>
      </c>
      <c r="G217" s="95"/>
      <c r="I217" s="56"/>
      <c r="J217" s="56"/>
      <c r="K217" s="56"/>
      <c r="L217" s="56"/>
      <c r="M217" s="56"/>
      <c r="N217" s="56"/>
      <c r="O217" s="56"/>
      <c r="P217" s="56"/>
      <c r="Q217" s="56"/>
      <c r="R217" s="56"/>
      <c r="S217" s="56"/>
      <c r="T217" s="56"/>
      <c r="U217" s="56"/>
      <c r="V217" s="56"/>
      <c r="W217" s="56"/>
      <c r="X217" s="112">
        <v>20</v>
      </c>
      <c r="Y217" s="112"/>
      <c r="Z217" s="112"/>
      <c r="AA217" s="157"/>
      <c r="AB217" s="157"/>
      <c r="AC217" s="157"/>
      <c r="AD217" s="95" t="s">
        <v>5</v>
      </c>
      <c r="AE217" s="95"/>
      <c r="AF217" s="95"/>
      <c r="CM217" s="17"/>
    </row>
    <row r="218" spans="1:91" ht="10.8" thickBot="1">
      <c r="A218" s="21"/>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3"/>
    </row>
    <row r="219" spans="1:25" ht="12.7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row>
    <row r="220" spans="1:165" ht="10.8">
      <c r="A220" s="13" t="s">
        <v>304</v>
      </c>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row>
    <row r="221" spans="1:165" ht="12.75">
      <c r="A221" s="317" t="s">
        <v>305</v>
      </c>
      <c r="B221" s="318"/>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18"/>
      <c r="AU221" s="318"/>
      <c r="AV221" s="318"/>
      <c r="AW221" s="318"/>
      <c r="AX221" s="318"/>
      <c r="AY221" s="318"/>
      <c r="AZ221" s="318"/>
      <c r="BA221" s="318"/>
      <c r="BB221" s="318"/>
      <c r="BC221" s="318"/>
      <c r="BD221" s="318"/>
      <c r="BE221" s="318"/>
      <c r="BF221" s="318"/>
      <c r="BG221" s="318"/>
      <c r="BH221" s="318"/>
      <c r="BI221" s="318"/>
      <c r="BJ221" s="318"/>
      <c r="BK221" s="318"/>
      <c r="BL221" s="318"/>
      <c r="BM221" s="318"/>
      <c r="BN221" s="318"/>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318"/>
      <c r="CR221" s="318"/>
      <c r="CS221" s="318"/>
      <c r="CT221" s="318"/>
      <c r="CU221" s="318"/>
      <c r="CV221" s="318"/>
      <c r="CW221" s="318"/>
      <c r="CX221" s="318"/>
      <c r="CY221" s="318"/>
      <c r="CZ221" s="318"/>
      <c r="DA221" s="318"/>
      <c r="DB221" s="318"/>
      <c r="DC221" s="318"/>
      <c r="DD221" s="318"/>
      <c r="DE221" s="318"/>
      <c r="DF221" s="318"/>
      <c r="DG221" s="318"/>
      <c r="DH221" s="318"/>
      <c r="DI221" s="318"/>
      <c r="DJ221" s="318"/>
      <c r="DK221" s="318"/>
      <c r="DL221" s="318"/>
      <c r="DM221" s="318"/>
      <c r="DN221" s="318"/>
      <c r="DO221" s="318"/>
      <c r="DP221" s="318"/>
      <c r="DQ221" s="318"/>
      <c r="DR221" s="318"/>
      <c r="DS221" s="318"/>
      <c r="DT221" s="318"/>
      <c r="DU221" s="318"/>
      <c r="DV221" s="318"/>
      <c r="DW221" s="318"/>
      <c r="DX221" s="318"/>
      <c r="DY221" s="318"/>
      <c r="DZ221" s="318"/>
      <c r="EA221" s="318"/>
      <c r="EB221" s="318"/>
      <c r="EC221" s="318"/>
      <c r="ED221" s="318"/>
      <c r="EE221" s="318"/>
      <c r="EF221" s="318"/>
      <c r="EG221" s="318"/>
      <c r="EH221" s="318"/>
      <c r="EI221" s="318"/>
      <c r="EJ221" s="318"/>
      <c r="EK221" s="318"/>
      <c r="EL221" s="318"/>
      <c r="EM221" s="318"/>
      <c r="EN221" s="318"/>
      <c r="EO221" s="318"/>
      <c r="EP221" s="318"/>
      <c r="EQ221" s="318"/>
      <c r="ER221" s="318"/>
      <c r="ES221" s="318"/>
      <c r="ET221" s="318"/>
      <c r="EU221" s="318"/>
      <c r="EV221" s="318"/>
      <c r="EW221" s="318"/>
      <c r="EX221" s="318"/>
      <c r="EY221" s="318"/>
      <c r="EZ221" s="318"/>
      <c r="FA221" s="318"/>
      <c r="FB221" s="318"/>
      <c r="FC221" s="318"/>
      <c r="FD221" s="318"/>
      <c r="FE221" s="318"/>
      <c r="FF221" s="318"/>
      <c r="FG221" s="318"/>
      <c r="FH221" s="318"/>
      <c r="FI221" s="318"/>
    </row>
    <row r="222" spans="1:165" ht="12.75">
      <c r="A222" s="319" t="s">
        <v>269</v>
      </c>
      <c r="B222" s="320"/>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c r="AA222" s="320"/>
      <c r="AB222" s="320"/>
      <c r="AC222" s="320"/>
      <c r="AD222" s="320"/>
      <c r="AE222" s="320"/>
      <c r="AF222" s="320"/>
      <c r="AG222" s="320"/>
      <c r="AH222" s="320"/>
      <c r="AI222" s="320"/>
      <c r="AJ222" s="320"/>
      <c r="AK222" s="320"/>
      <c r="AL222" s="320"/>
      <c r="AM222" s="320"/>
      <c r="AN222" s="320"/>
      <c r="AO222" s="320"/>
      <c r="AP222" s="320"/>
      <c r="AQ222" s="320"/>
      <c r="AR222" s="320"/>
      <c r="AS222" s="320"/>
      <c r="AT222" s="320"/>
      <c r="AU222" s="320"/>
      <c r="AV222" s="320"/>
      <c r="AW222" s="320"/>
      <c r="AX222" s="320"/>
      <c r="AY222" s="320"/>
      <c r="AZ222" s="320"/>
      <c r="BA222" s="320"/>
      <c r="BB222" s="320"/>
      <c r="BC222" s="320"/>
      <c r="BD222" s="320"/>
      <c r="BE222" s="320"/>
      <c r="BF222" s="320"/>
      <c r="BG222" s="320"/>
      <c r="BH222" s="320"/>
      <c r="BI222" s="320"/>
      <c r="BJ222" s="320"/>
      <c r="BK222" s="320"/>
      <c r="BL222" s="320"/>
      <c r="BM222" s="320"/>
      <c r="BN222" s="320"/>
      <c r="BO222" s="320"/>
      <c r="BP222" s="320"/>
      <c r="BQ222" s="320"/>
      <c r="BR222" s="320"/>
      <c r="BS222" s="320"/>
      <c r="BT222" s="320"/>
      <c r="BU222" s="320"/>
      <c r="BV222" s="320"/>
      <c r="BW222" s="320"/>
      <c r="BX222" s="320"/>
      <c r="BY222" s="320"/>
      <c r="BZ222" s="320"/>
      <c r="CA222" s="320"/>
      <c r="CB222" s="320"/>
      <c r="CC222" s="320"/>
      <c r="CD222" s="320"/>
      <c r="CE222" s="320"/>
      <c r="CF222" s="320"/>
      <c r="CG222" s="320"/>
      <c r="CH222" s="320"/>
      <c r="CI222" s="320"/>
      <c r="CJ222" s="320"/>
      <c r="CK222" s="320"/>
      <c r="CL222" s="320"/>
      <c r="CM222" s="320"/>
      <c r="CN222" s="320"/>
      <c r="CO222" s="320"/>
      <c r="CP222" s="320"/>
      <c r="CQ222" s="320"/>
      <c r="CR222" s="320"/>
      <c r="CS222" s="320"/>
      <c r="CT222" s="320"/>
      <c r="CU222" s="320"/>
      <c r="CV222" s="320"/>
      <c r="CW222" s="320"/>
      <c r="CX222" s="320"/>
      <c r="CY222" s="320"/>
      <c r="CZ222" s="320"/>
      <c r="DA222" s="320"/>
      <c r="DB222" s="320"/>
      <c r="DC222" s="320"/>
      <c r="DD222" s="320"/>
      <c r="DE222" s="320"/>
      <c r="DF222" s="320"/>
      <c r="DG222" s="320"/>
      <c r="DH222" s="320"/>
      <c r="DI222" s="320"/>
      <c r="DJ222" s="320"/>
      <c r="DK222" s="320"/>
      <c r="DL222" s="320"/>
      <c r="DM222" s="320"/>
      <c r="DN222" s="320"/>
      <c r="DO222" s="320"/>
      <c r="DP222" s="320"/>
      <c r="DQ222" s="320"/>
      <c r="DR222" s="320"/>
      <c r="DS222" s="320"/>
      <c r="DT222" s="320"/>
      <c r="DU222" s="320"/>
      <c r="DV222" s="320"/>
      <c r="DW222" s="320"/>
      <c r="DX222" s="320"/>
      <c r="DY222" s="320"/>
      <c r="DZ222" s="320"/>
      <c r="EA222" s="320"/>
      <c r="EB222" s="320"/>
      <c r="EC222" s="320"/>
      <c r="ED222" s="320"/>
      <c r="EE222" s="320"/>
      <c r="EF222" s="320"/>
      <c r="EG222" s="320"/>
      <c r="EH222" s="320"/>
      <c r="EI222" s="320"/>
      <c r="EJ222" s="320"/>
      <c r="EK222" s="320"/>
      <c r="EL222" s="320"/>
      <c r="EM222" s="320"/>
      <c r="EN222" s="320"/>
      <c r="EO222" s="320"/>
      <c r="EP222" s="320"/>
      <c r="EQ222" s="320"/>
      <c r="ER222" s="320"/>
      <c r="ES222" s="320"/>
      <c r="ET222" s="320"/>
      <c r="EU222" s="320"/>
      <c r="EV222" s="320"/>
      <c r="EW222" s="320"/>
      <c r="EX222" s="320"/>
      <c r="EY222" s="320"/>
      <c r="EZ222" s="320"/>
      <c r="FA222" s="320"/>
      <c r="FB222" s="320"/>
      <c r="FC222" s="320"/>
      <c r="FD222" s="320"/>
      <c r="FE222" s="320"/>
      <c r="FF222" s="320"/>
      <c r="FG222" s="320"/>
      <c r="FH222" s="320"/>
      <c r="FI222" s="320"/>
    </row>
    <row r="223" spans="1:165" ht="12.75">
      <c r="A223" s="282" t="s">
        <v>270</v>
      </c>
      <c r="B223" s="282"/>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c r="BZ223" s="282"/>
      <c r="CA223" s="282"/>
      <c r="CB223" s="282"/>
      <c r="CC223" s="282"/>
      <c r="CD223" s="282"/>
      <c r="CE223" s="282"/>
      <c r="CF223" s="282"/>
      <c r="CG223" s="282"/>
      <c r="CH223" s="282"/>
      <c r="CI223" s="282"/>
      <c r="CJ223" s="282"/>
      <c r="CK223" s="282"/>
      <c r="CL223" s="282"/>
      <c r="CM223" s="282"/>
      <c r="CN223" s="282"/>
      <c r="CO223" s="282"/>
      <c r="CP223" s="282"/>
      <c r="CQ223" s="282"/>
      <c r="CR223" s="282"/>
      <c r="CS223" s="282"/>
      <c r="CT223" s="282"/>
      <c r="CU223" s="282"/>
      <c r="CV223" s="282"/>
      <c r="CW223" s="282"/>
      <c r="CX223" s="282"/>
      <c r="CY223" s="282"/>
      <c r="CZ223" s="282"/>
      <c r="DA223" s="282"/>
      <c r="DB223" s="282"/>
      <c r="DC223" s="282"/>
      <c r="DD223" s="282"/>
      <c r="DE223" s="282"/>
      <c r="DF223" s="282"/>
      <c r="DG223" s="282"/>
      <c r="DH223" s="282"/>
      <c r="DI223" s="282"/>
      <c r="DJ223" s="282"/>
      <c r="DK223" s="282"/>
      <c r="DL223" s="282"/>
      <c r="DM223" s="282"/>
      <c r="DN223" s="282"/>
      <c r="DO223" s="282"/>
      <c r="DP223" s="282"/>
      <c r="DQ223" s="282"/>
      <c r="DR223" s="282"/>
      <c r="DS223" s="282"/>
      <c r="DT223" s="282"/>
      <c r="DU223" s="282"/>
      <c r="DV223" s="282"/>
      <c r="DW223" s="282"/>
      <c r="DX223" s="282"/>
      <c r="DY223" s="282"/>
      <c r="DZ223" s="282"/>
      <c r="EA223" s="282"/>
      <c r="EB223" s="282"/>
      <c r="EC223" s="282"/>
      <c r="ED223" s="282"/>
      <c r="EE223" s="282"/>
      <c r="EF223" s="282"/>
      <c r="EG223" s="282"/>
      <c r="EH223" s="282"/>
      <c r="EI223" s="282"/>
      <c r="EJ223" s="282"/>
      <c r="EK223" s="282"/>
      <c r="EL223" s="282"/>
      <c r="EM223" s="282"/>
      <c r="EN223" s="282"/>
      <c r="EO223" s="282"/>
      <c r="EP223" s="282"/>
      <c r="EQ223" s="282"/>
      <c r="ER223" s="282"/>
      <c r="ES223" s="282"/>
      <c r="ET223" s="282"/>
      <c r="EU223" s="282"/>
      <c r="EV223" s="282"/>
      <c r="EW223" s="282"/>
      <c r="EX223" s="282"/>
      <c r="EY223" s="282"/>
      <c r="EZ223" s="282"/>
      <c r="FA223" s="282"/>
      <c r="FB223" s="282"/>
      <c r="FC223" s="282"/>
      <c r="FD223" s="282"/>
      <c r="FE223" s="282"/>
      <c r="FF223" s="282"/>
      <c r="FG223" s="282"/>
      <c r="FH223" s="282"/>
      <c r="FI223" s="282"/>
    </row>
    <row r="224" spans="1:165" ht="10.8">
      <c r="A224" s="13" t="s">
        <v>271</v>
      </c>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row>
    <row r="225" spans="1:165" ht="10.8">
      <c r="A225" s="13" t="s">
        <v>272</v>
      </c>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row>
    <row r="226" spans="1:165" ht="10.8">
      <c r="A226" s="13" t="s">
        <v>273</v>
      </c>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row>
    <row r="227" spans="1:165" ht="12.75">
      <c r="A227" s="317" t="s">
        <v>274</v>
      </c>
      <c r="B227" s="318"/>
      <c r="C227" s="318"/>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18"/>
      <c r="BJ227" s="318"/>
      <c r="BK227" s="318"/>
      <c r="BL227" s="318"/>
      <c r="BM227" s="318"/>
      <c r="BN227" s="318"/>
      <c r="BO227" s="318"/>
      <c r="BP227" s="318"/>
      <c r="BQ227" s="318"/>
      <c r="BR227" s="318"/>
      <c r="BS227" s="318"/>
      <c r="BT227" s="318"/>
      <c r="BU227" s="318"/>
      <c r="BV227" s="318"/>
      <c r="BW227" s="318"/>
      <c r="BX227" s="318"/>
      <c r="BY227" s="318"/>
      <c r="BZ227" s="318"/>
      <c r="CA227" s="318"/>
      <c r="CB227" s="318"/>
      <c r="CC227" s="318"/>
      <c r="CD227" s="318"/>
      <c r="CE227" s="318"/>
      <c r="CF227" s="318"/>
      <c r="CG227" s="318"/>
      <c r="CH227" s="318"/>
      <c r="CI227" s="318"/>
      <c r="CJ227" s="318"/>
      <c r="CK227" s="318"/>
      <c r="CL227" s="318"/>
      <c r="CM227" s="318"/>
      <c r="CN227" s="318"/>
      <c r="CO227" s="318"/>
      <c r="CP227" s="318"/>
      <c r="CQ227" s="318"/>
      <c r="CR227" s="318"/>
      <c r="CS227" s="318"/>
      <c r="CT227" s="318"/>
      <c r="CU227" s="318"/>
      <c r="CV227" s="318"/>
      <c r="CW227" s="318"/>
      <c r="CX227" s="318"/>
      <c r="CY227" s="318"/>
      <c r="CZ227" s="318"/>
      <c r="DA227" s="318"/>
      <c r="DB227" s="318"/>
      <c r="DC227" s="318"/>
      <c r="DD227" s="318"/>
      <c r="DE227" s="318"/>
      <c r="DF227" s="318"/>
      <c r="DG227" s="318"/>
      <c r="DH227" s="318"/>
      <c r="DI227" s="318"/>
      <c r="DJ227" s="318"/>
      <c r="DK227" s="318"/>
      <c r="DL227" s="318"/>
      <c r="DM227" s="318"/>
      <c r="DN227" s="318"/>
      <c r="DO227" s="318"/>
      <c r="DP227" s="318"/>
      <c r="DQ227" s="318"/>
      <c r="DR227" s="318"/>
      <c r="DS227" s="318"/>
      <c r="DT227" s="318"/>
      <c r="DU227" s="318"/>
      <c r="DV227" s="318"/>
      <c r="DW227" s="318"/>
      <c r="DX227" s="318"/>
      <c r="DY227" s="318"/>
      <c r="DZ227" s="318"/>
      <c r="EA227" s="318"/>
      <c r="EB227" s="318"/>
      <c r="EC227" s="318"/>
      <c r="ED227" s="318"/>
      <c r="EE227" s="318"/>
      <c r="EF227" s="318"/>
      <c r="EG227" s="318"/>
      <c r="EH227" s="318"/>
      <c r="EI227" s="318"/>
      <c r="EJ227" s="318"/>
      <c r="EK227" s="318"/>
      <c r="EL227" s="318"/>
      <c r="EM227" s="318"/>
      <c r="EN227" s="318"/>
      <c r="EO227" s="318"/>
      <c r="EP227" s="318"/>
      <c r="EQ227" s="318"/>
      <c r="ER227" s="318"/>
      <c r="ES227" s="318"/>
      <c r="ET227" s="318"/>
      <c r="EU227" s="318"/>
      <c r="EV227" s="318"/>
      <c r="EW227" s="318"/>
      <c r="EX227" s="318"/>
      <c r="EY227" s="318"/>
      <c r="EZ227" s="318"/>
      <c r="FA227" s="318"/>
      <c r="FB227" s="318"/>
      <c r="FC227" s="318"/>
      <c r="FD227" s="318"/>
      <c r="FE227" s="318"/>
      <c r="FF227" s="318"/>
      <c r="FG227" s="318"/>
      <c r="FH227" s="318"/>
      <c r="FI227" s="318"/>
    </row>
    <row r="229" spans="168:187" ht="14.25" customHeight="1">
      <c r="FL229" s="321" t="s">
        <v>410</v>
      </c>
      <c r="FM229" s="321"/>
      <c r="FN229" s="321"/>
      <c r="FO229" s="321"/>
      <c r="FP229" s="321"/>
      <c r="FQ229" s="321"/>
      <c r="FR229" s="321"/>
      <c r="FS229" s="321"/>
      <c r="FT229" s="321"/>
      <c r="FU229" s="321"/>
      <c r="FV229" s="321"/>
      <c r="FW229" s="321"/>
      <c r="FX229" s="321"/>
      <c r="FY229" s="321"/>
      <c r="FZ229" s="321"/>
      <c r="GA229" s="321"/>
      <c r="GB229" s="321"/>
      <c r="GC229" s="321"/>
      <c r="GD229" s="321"/>
      <c r="GE229" s="321"/>
    </row>
    <row r="231" spans="1:187" ht="12.75" customHeight="1">
      <c r="A231" s="321" t="s">
        <v>329</v>
      </c>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c r="AA231" s="321"/>
      <c r="AB231" s="321"/>
      <c r="AC231" s="321"/>
      <c r="AD231" s="321"/>
      <c r="AE231" s="321"/>
      <c r="AF231" s="321"/>
      <c r="AG231" s="321"/>
      <c r="AH231" s="321"/>
      <c r="AI231" s="321"/>
      <c r="AJ231" s="321"/>
      <c r="AK231" s="321"/>
      <c r="AL231" s="321"/>
      <c r="AM231" s="321"/>
      <c r="AN231" s="321"/>
      <c r="AO231" s="321"/>
      <c r="AP231" s="321"/>
      <c r="AQ231" s="321"/>
      <c r="AR231" s="321"/>
      <c r="AS231" s="321"/>
      <c r="AT231" s="321"/>
      <c r="AU231" s="321"/>
      <c r="AV231" s="321"/>
      <c r="AW231" s="321"/>
      <c r="AX231" s="321"/>
      <c r="AY231" s="321"/>
      <c r="AZ231" s="321"/>
      <c r="BA231" s="321"/>
      <c r="BB231" s="321"/>
      <c r="BC231" s="321"/>
      <c r="BD231" s="321"/>
      <c r="BE231" s="321"/>
      <c r="BF231" s="321"/>
      <c r="BG231" s="321"/>
      <c r="BH231" s="321"/>
      <c r="BI231" s="321"/>
      <c r="BJ231" s="321"/>
      <c r="BK231" s="321"/>
      <c r="BL231" s="321"/>
      <c r="BM231" s="321"/>
      <c r="BN231" s="321"/>
      <c r="BO231" s="321"/>
      <c r="BP231" s="321"/>
      <c r="BQ231" s="321"/>
      <c r="BR231" s="321"/>
      <c r="BS231" s="321"/>
      <c r="BT231" s="321"/>
      <c r="BU231" s="321"/>
      <c r="BV231" s="321"/>
      <c r="BW231" s="321"/>
      <c r="BX231" s="321"/>
      <c r="BY231" s="321"/>
      <c r="BZ231" s="321"/>
      <c r="CA231" s="321"/>
      <c r="CB231" s="321"/>
      <c r="CC231" s="321"/>
      <c r="CD231" s="321"/>
      <c r="CE231" s="321"/>
      <c r="CF231" s="321"/>
      <c r="CG231" s="321"/>
      <c r="CH231" s="321"/>
      <c r="CI231" s="321"/>
      <c r="CJ231" s="321"/>
      <c r="CK231" s="321"/>
      <c r="CL231" s="321"/>
      <c r="CM231" s="321"/>
      <c r="CN231" s="321"/>
      <c r="CO231" s="321"/>
      <c r="CP231" s="321"/>
      <c r="CQ231" s="321"/>
      <c r="CR231" s="321"/>
      <c r="CS231" s="321"/>
      <c r="CT231" s="321"/>
      <c r="CU231" s="321"/>
      <c r="CV231" s="321"/>
      <c r="CW231" s="321"/>
      <c r="CX231" s="321"/>
      <c r="CY231" s="321"/>
      <c r="CZ231" s="321"/>
      <c r="DA231" s="321"/>
      <c r="DB231" s="321"/>
      <c r="DC231" s="321"/>
      <c r="DD231" s="321"/>
      <c r="DE231" s="321"/>
      <c r="DF231" s="321"/>
      <c r="DG231" s="321"/>
      <c r="DH231" s="321"/>
      <c r="DI231" s="321"/>
      <c r="DJ231" s="321"/>
      <c r="DK231" s="321"/>
      <c r="DL231" s="321"/>
      <c r="DM231" s="321"/>
      <c r="DN231" s="321"/>
      <c r="DO231" s="321"/>
      <c r="DP231" s="321"/>
      <c r="DQ231" s="321"/>
      <c r="DR231" s="321"/>
      <c r="DS231" s="321"/>
      <c r="DT231" s="321"/>
      <c r="DU231" s="321"/>
      <c r="DV231" s="321"/>
      <c r="DW231" s="321"/>
      <c r="DX231" s="321"/>
      <c r="DY231" s="321"/>
      <c r="DZ231" s="321"/>
      <c r="EA231" s="321"/>
      <c r="EB231" s="321"/>
      <c r="EC231" s="321"/>
      <c r="ED231" s="321"/>
      <c r="EE231" s="321"/>
      <c r="EF231" s="321"/>
      <c r="EG231" s="321"/>
      <c r="EH231" s="321"/>
      <c r="EI231" s="321"/>
      <c r="EJ231" s="321"/>
      <c r="EK231" s="321"/>
      <c r="EL231" s="321"/>
      <c r="EM231" s="321"/>
      <c r="EN231" s="321"/>
      <c r="EO231" s="321"/>
      <c r="EP231" s="321"/>
      <c r="EQ231" s="321"/>
      <c r="ER231" s="321"/>
      <c r="ES231" s="321"/>
      <c r="ET231" s="321"/>
      <c r="EU231" s="321"/>
      <c r="EV231" s="321"/>
      <c r="EW231" s="321"/>
      <c r="EX231" s="321"/>
      <c r="EY231" s="321"/>
      <c r="EZ231" s="321"/>
      <c r="FA231" s="321"/>
      <c r="FB231" s="321"/>
      <c r="FC231" s="321"/>
      <c r="FD231" s="321"/>
      <c r="FE231" s="321"/>
      <c r="FF231" s="321"/>
      <c r="FG231" s="321"/>
      <c r="FH231" s="321"/>
      <c r="FI231" s="321"/>
      <c r="FJ231" s="321"/>
      <c r="FK231" s="321"/>
      <c r="FL231" s="321"/>
      <c r="FM231" s="321"/>
      <c r="FN231" s="321"/>
      <c r="FO231" s="321"/>
      <c r="FP231" s="321"/>
      <c r="FQ231" s="321"/>
      <c r="FR231" s="321"/>
      <c r="FS231" s="321"/>
      <c r="FT231" s="321"/>
      <c r="FU231" s="321"/>
      <c r="FV231" s="321"/>
      <c r="FW231" s="321"/>
      <c r="FX231" s="321"/>
      <c r="FY231" s="321"/>
      <c r="FZ231" s="321"/>
      <c r="GA231" s="321"/>
      <c r="GB231" s="321"/>
      <c r="GC231" s="321"/>
      <c r="GD231" s="321"/>
      <c r="GE231" s="321"/>
    </row>
    <row r="232" spans="1:187" ht="12.75" customHeight="1">
      <c r="A232" s="321" t="s">
        <v>310</v>
      </c>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1"/>
      <c r="AY232" s="321"/>
      <c r="AZ232" s="321"/>
      <c r="BA232" s="321"/>
      <c r="BB232" s="321"/>
      <c r="BC232" s="321"/>
      <c r="BD232" s="321"/>
      <c r="BE232" s="321"/>
      <c r="BF232" s="321"/>
      <c r="BG232" s="321"/>
      <c r="BH232" s="321"/>
      <c r="BI232" s="321"/>
      <c r="BJ232" s="321"/>
      <c r="BK232" s="321"/>
      <c r="BL232" s="321"/>
      <c r="BM232" s="321"/>
      <c r="BN232" s="321"/>
      <c r="BO232" s="321"/>
      <c r="BP232" s="321"/>
      <c r="BQ232" s="321"/>
      <c r="BR232" s="321"/>
      <c r="BS232" s="321"/>
      <c r="BT232" s="321"/>
      <c r="BU232" s="321"/>
      <c r="BV232" s="321"/>
      <c r="BW232" s="321"/>
      <c r="BX232" s="321"/>
      <c r="BY232" s="321"/>
      <c r="BZ232" s="321"/>
      <c r="CA232" s="321"/>
      <c r="CB232" s="321"/>
      <c r="CC232" s="321"/>
      <c r="CD232" s="321"/>
      <c r="CE232" s="321"/>
      <c r="CF232" s="321"/>
      <c r="CG232" s="321"/>
      <c r="CH232" s="321"/>
      <c r="CI232" s="321"/>
      <c r="CJ232" s="321"/>
      <c r="CK232" s="321"/>
      <c r="CL232" s="321"/>
      <c r="CM232" s="321"/>
      <c r="CN232" s="321"/>
      <c r="CO232" s="321"/>
      <c r="CP232" s="321"/>
      <c r="CQ232" s="321"/>
      <c r="CR232" s="321"/>
      <c r="CS232" s="321"/>
      <c r="CT232" s="321"/>
      <c r="CU232" s="321"/>
      <c r="CV232" s="321"/>
      <c r="CW232" s="321"/>
      <c r="CX232" s="321"/>
      <c r="CY232" s="321"/>
      <c r="CZ232" s="321"/>
      <c r="DA232" s="321"/>
      <c r="DB232" s="321"/>
      <c r="DC232" s="321"/>
      <c r="DD232" s="321"/>
      <c r="DE232" s="321"/>
      <c r="DF232" s="321"/>
      <c r="DG232" s="321"/>
      <c r="DH232" s="321"/>
      <c r="DI232" s="321"/>
      <c r="DJ232" s="321"/>
      <c r="DK232" s="321"/>
      <c r="DL232" s="321"/>
      <c r="DM232" s="321"/>
      <c r="DN232" s="321"/>
      <c r="DO232" s="321"/>
      <c r="DP232" s="321"/>
      <c r="DQ232" s="321"/>
      <c r="DR232" s="321"/>
      <c r="DS232" s="321"/>
      <c r="DT232" s="321"/>
      <c r="DU232" s="321"/>
      <c r="DV232" s="321"/>
      <c r="DW232" s="321"/>
      <c r="DX232" s="321"/>
      <c r="DY232" s="321"/>
      <c r="DZ232" s="321"/>
      <c r="EA232" s="321"/>
      <c r="EB232" s="321"/>
      <c r="EC232" s="321"/>
      <c r="ED232" s="321"/>
      <c r="EE232" s="321"/>
      <c r="EF232" s="321"/>
      <c r="EG232" s="321"/>
      <c r="EH232" s="321"/>
      <c r="EI232" s="321"/>
      <c r="EJ232" s="321"/>
      <c r="EK232" s="321"/>
      <c r="EL232" s="321"/>
      <c r="EM232" s="321"/>
      <c r="EN232" s="321"/>
      <c r="EO232" s="321"/>
      <c r="EP232" s="321"/>
      <c r="EQ232" s="321"/>
      <c r="ER232" s="321"/>
      <c r="ES232" s="321"/>
      <c r="ET232" s="321"/>
      <c r="EU232" s="321"/>
      <c r="EV232" s="321"/>
      <c r="EW232" s="321"/>
      <c r="EX232" s="321"/>
      <c r="EY232" s="321"/>
      <c r="EZ232" s="321"/>
      <c r="FA232" s="321"/>
      <c r="FB232" s="321"/>
      <c r="FC232" s="321"/>
      <c r="FD232" s="321"/>
      <c r="FE232" s="321"/>
      <c r="FF232" s="321"/>
      <c r="FG232" s="321"/>
      <c r="FH232" s="321"/>
      <c r="FI232" s="321"/>
      <c r="FJ232" s="321"/>
      <c r="FK232" s="321"/>
      <c r="FL232" s="321"/>
      <c r="FM232" s="321"/>
      <c r="FN232" s="321"/>
      <c r="FO232" s="321"/>
      <c r="FP232" s="321"/>
      <c r="FQ232" s="321"/>
      <c r="FR232" s="321"/>
      <c r="FS232" s="321"/>
      <c r="FT232" s="321"/>
      <c r="FU232" s="321"/>
      <c r="FV232" s="321"/>
      <c r="FW232" s="321"/>
      <c r="FX232" s="321"/>
      <c r="FY232" s="321"/>
      <c r="FZ232" s="321"/>
      <c r="GA232" s="321"/>
      <c r="GB232" s="321"/>
      <c r="GC232" s="321"/>
      <c r="GD232" s="321"/>
      <c r="GE232" s="321"/>
    </row>
    <row r="233" spans="1:187" ht="12.75" customHeight="1">
      <c r="A233" s="321" t="s">
        <v>311</v>
      </c>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c r="AB233" s="321"/>
      <c r="AC233" s="321"/>
      <c r="AD233" s="321"/>
      <c r="AE233" s="321"/>
      <c r="AF233" s="321"/>
      <c r="AG233" s="321"/>
      <c r="AH233" s="321"/>
      <c r="AI233" s="321"/>
      <c r="AJ233" s="321"/>
      <c r="AK233" s="321"/>
      <c r="AL233" s="321"/>
      <c r="AM233" s="321"/>
      <c r="AN233" s="321"/>
      <c r="AO233" s="321"/>
      <c r="AP233" s="321"/>
      <c r="AQ233" s="321"/>
      <c r="AR233" s="321"/>
      <c r="AS233" s="321"/>
      <c r="AT233" s="321"/>
      <c r="AU233" s="321"/>
      <c r="AV233" s="321"/>
      <c r="AW233" s="321"/>
      <c r="AX233" s="321"/>
      <c r="AY233" s="321"/>
      <c r="AZ233" s="321"/>
      <c r="BA233" s="321"/>
      <c r="BB233" s="321"/>
      <c r="BC233" s="321"/>
      <c r="BD233" s="321"/>
      <c r="BE233" s="321"/>
      <c r="BF233" s="321"/>
      <c r="BG233" s="321"/>
      <c r="BH233" s="321"/>
      <c r="BI233" s="321"/>
      <c r="BJ233" s="321"/>
      <c r="BK233" s="321"/>
      <c r="BL233" s="321"/>
      <c r="BM233" s="321"/>
      <c r="BN233" s="321"/>
      <c r="BO233" s="321"/>
      <c r="BP233" s="321"/>
      <c r="BQ233" s="321"/>
      <c r="BR233" s="321"/>
      <c r="BS233" s="321"/>
      <c r="BT233" s="321"/>
      <c r="BU233" s="321"/>
      <c r="BV233" s="321"/>
      <c r="BW233" s="321"/>
      <c r="BX233" s="321"/>
      <c r="BY233" s="321"/>
      <c r="BZ233" s="321"/>
      <c r="CA233" s="321"/>
      <c r="CB233" s="321"/>
      <c r="CC233" s="321"/>
      <c r="CD233" s="321"/>
      <c r="CE233" s="321"/>
      <c r="CF233" s="321"/>
      <c r="CG233" s="321"/>
      <c r="CH233" s="321"/>
      <c r="CI233" s="321"/>
      <c r="CJ233" s="321"/>
      <c r="CK233" s="321"/>
      <c r="CL233" s="321"/>
      <c r="CM233" s="321"/>
      <c r="CN233" s="321"/>
      <c r="CO233" s="321"/>
      <c r="CP233" s="321"/>
      <c r="CQ233" s="321"/>
      <c r="CR233" s="321"/>
      <c r="CS233" s="321"/>
      <c r="CT233" s="321"/>
      <c r="CU233" s="321"/>
      <c r="CV233" s="321"/>
      <c r="CW233" s="321"/>
      <c r="CX233" s="321"/>
      <c r="CY233" s="321"/>
      <c r="CZ233" s="321"/>
      <c r="DA233" s="321"/>
      <c r="DB233" s="321"/>
      <c r="DC233" s="321"/>
      <c r="DD233" s="321"/>
      <c r="DE233" s="321"/>
      <c r="DF233" s="321"/>
      <c r="DG233" s="321"/>
      <c r="DH233" s="321"/>
      <c r="DI233" s="321"/>
      <c r="DJ233" s="321"/>
      <c r="DK233" s="321"/>
      <c r="DL233" s="321"/>
      <c r="DM233" s="321"/>
      <c r="DN233" s="321"/>
      <c r="DO233" s="321"/>
      <c r="DP233" s="321"/>
      <c r="DQ233" s="321"/>
      <c r="DR233" s="321"/>
      <c r="DS233" s="321"/>
      <c r="DT233" s="321"/>
      <c r="DU233" s="321"/>
      <c r="DV233" s="321"/>
      <c r="DW233" s="321"/>
      <c r="DX233" s="321"/>
      <c r="DY233" s="321"/>
      <c r="DZ233" s="321"/>
      <c r="EA233" s="321"/>
      <c r="EB233" s="321"/>
      <c r="EC233" s="321"/>
      <c r="ED233" s="321"/>
      <c r="EE233" s="321"/>
      <c r="EF233" s="321"/>
      <c r="EG233" s="321"/>
      <c r="EH233" s="321"/>
      <c r="EI233" s="321"/>
      <c r="EJ233" s="321"/>
      <c r="EK233" s="321"/>
      <c r="EL233" s="321"/>
      <c r="EM233" s="321"/>
      <c r="EN233" s="321"/>
      <c r="EO233" s="321"/>
      <c r="EP233" s="321"/>
      <c r="EQ233" s="321"/>
      <c r="ER233" s="321"/>
      <c r="ES233" s="321"/>
      <c r="ET233" s="321"/>
      <c r="EU233" s="321"/>
      <c r="EV233" s="321"/>
      <c r="EW233" s="321"/>
      <c r="EX233" s="321"/>
      <c r="EY233" s="321"/>
      <c r="EZ233" s="321"/>
      <c r="FA233" s="321"/>
      <c r="FB233" s="321"/>
      <c r="FC233" s="321"/>
      <c r="FD233" s="321"/>
      <c r="FE233" s="321"/>
      <c r="FF233" s="321"/>
      <c r="FG233" s="321"/>
      <c r="FH233" s="321"/>
      <c r="FI233" s="321"/>
      <c r="FJ233" s="321"/>
      <c r="FK233" s="321"/>
      <c r="FL233" s="321"/>
      <c r="FM233" s="321"/>
      <c r="FN233" s="321"/>
      <c r="FO233" s="321"/>
      <c r="FP233" s="321"/>
      <c r="FQ233" s="321"/>
      <c r="FR233" s="321"/>
      <c r="FS233" s="321"/>
      <c r="FT233" s="321"/>
      <c r="FU233" s="321"/>
      <c r="FV233" s="321"/>
      <c r="FW233" s="321"/>
      <c r="FX233" s="321"/>
      <c r="FY233" s="321"/>
      <c r="FZ233" s="321"/>
      <c r="GA233" s="321"/>
      <c r="GB233" s="321"/>
      <c r="GC233" s="321"/>
      <c r="GD233" s="321"/>
      <c r="GE233" s="321"/>
    </row>
    <row r="235" spans="1:187" ht="37.5" customHeight="1">
      <c r="A235" s="70" t="s">
        <v>312</v>
      </c>
      <c r="B235" s="70"/>
      <c r="C235" s="70"/>
      <c r="D235" s="70"/>
      <c r="E235" s="70"/>
      <c r="F235" s="70" t="s">
        <v>313</v>
      </c>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t="s">
        <v>314</v>
      </c>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t="s">
        <v>315</v>
      </c>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t="s">
        <v>316</v>
      </c>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row>
    <row r="236" spans="1:187" ht="12.75">
      <c r="A236" s="70">
        <v>1</v>
      </c>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row>
    <row r="237" spans="1:187" ht="12.75">
      <c r="A237" s="70">
        <v>2</v>
      </c>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row>
    <row r="238" spans="1:187" ht="15" customHeight="1">
      <c r="A238" s="67" t="s">
        <v>317</v>
      </c>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9"/>
      <c r="CU238" s="70" t="s">
        <v>45</v>
      </c>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t="s">
        <v>45</v>
      </c>
      <c r="DU238" s="70"/>
      <c r="DV238" s="70"/>
      <c r="DW238" s="70"/>
      <c r="DX238" s="70"/>
      <c r="DY238" s="70"/>
      <c r="DZ238" s="70"/>
      <c r="EA238" s="70"/>
      <c r="EB238" s="70"/>
      <c r="EC238" s="70"/>
      <c r="ED238" s="70"/>
      <c r="EE238" s="70"/>
      <c r="EF238" s="70"/>
      <c r="EG238" s="70"/>
      <c r="EH238" s="70"/>
      <c r="EI238" s="70"/>
      <c r="EJ238" s="70"/>
      <c r="EK238" s="70"/>
      <c r="EL238" s="70"/>
      <c r="EM238" s="70"/>
      <c r="EN238" s="70"/>
      <c r="EO238" s="70"/>
      <c r="EP238" s="70"/>
      <c r="EQ238" s="70"/>
      <c r="ER238" s="70"/>
      <c r="ES238" s="70"/>
      <c r="ET238" s="70"/>
      <c r="EU238" s="70"/>
      <c r="EV238" s="70"/>
      <c r="EW238" s="70"/>
      <c r="EX238" s="70"/>
      <c r="EY238" s="70"/>
      <c r="EZ238" s="70"/>
      <c r="FA238" s="70"/>
      <c r="FB238" s="70"/>
      <c r="FC238" s="70"/>
      <c r="FD238" s="70"/>
      <c r="FE238" s="70"/>
      <c r="FF238" s="70"/>
      <c r="FG238" s="70"/>
      <c r="FH238" s="70"/>
      <c r="FI238" s="70"/>
      <c r="FJ238" s="70"/>
      <c r="FK238" s="70"/>
      <c r="FL238" s="70"/>
      <c r="FM238" s="70"/>
      <c r="FN238" s="70"/>
      <c r="FO238" s="70"/>
      <c r="FP238" s="70"/>
      <c r="FQ238" s="70"/>
      <c r="FR238" s="70"/>
      <c r="FS238" s="70"/>
      <c r="FT238" s="70"/>
      <c r="FU238" s="70"/>
      <c r="FV238" s="70"/>
      <c r="FW238" s="70"/>
      <c r="FX238" s="70"/>
      <c r="FY238" s="70"/>
      <c r="FZ238" s="70"/>
      <c r="GA238" s="70"/>
      <c r="GB238" s="70"/>
      <c r="GC238" s="70"/>
      <c r="GD238" s="70"/>
      <c r="GE238" s="70"/>
    </row>
    <row r="239" spans="1:187" ht="12.7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row>
    <row r="240" spans="1:187" ht="12.75" customHeight="1">
      <c r="A240" s="323" t="s">
        <v>318</v>
      </c>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c r="BR240" s="323"/>
      <c r="BS240" s="323"/>
      <c r="BT240" s="323"/>
      <c r="BU240" s="323"/>
      <c r="BV240" s="323"/>
      <c r="BW240" s="323"/>
      <c r="BX240" s="323"/>
      <c r="BY240" s="323"/>
      <c r="BZ240" s="323"/>
      <c r="CA240" s="323"/>
      <c r="CB240" s="323"/>
      <c r="CC240" s="323"/>
      <c r="CD240" s="323"/>
      <c r="CE240" s="323"/>
      <c r="CF240" s="323"/>
      <c r="CG240" s="323"/>
      <c r="CH240" s="323"/>
      <c r="CI240" s="323"/>
      <c r="CJ240" s="323"/>
      <c r="CK240" s="323"/>
      <c r="CL240" s="323"/>
      <c r="CM240" s="323"/>
      <c r="CN240" s="323"/>
      <c r="CO240" s="323"/>
      <c r="CP240" s="323"/>
      <c r="CQ240" s="323"/>
      <c r="CR240" s="323"/>
      <c r="CS240" s="323"/>
      <c r="CT240" s="323"/>
      <c r="CU240" s="323"/>
      <c r="CV240" s="323"/>
      <c r="CW240" s="323"/>
      <c r="CX240" s="323"/>
      <c r="CY240" s="323"/>
      <c r="CZ240" s="323"/>
      <c r="DA240" s="323"/>
      <c r="DB240" s="323"/>
      <c r="DC240" s="323"/>
      <c r="DD240" s="323"/>
      <c r="DE240" s="323"/>
      <c r="DF240" s="323"/>
      <c r="DG240" s="323"/>
      <c r="DH240" s="323"/>
      <c r="DI240" s="323"/>
      <c r="DJ240" s="323"/>
      <c r="DK240" s="323"/>
      <c r="DL240" s="323"/>
      <c r="DM240" s="323"/>
      <c r="DN240" s="323"/>
      <c r="DO240" s="323"/>
      <c r="DP240" s="323"/>
      <c r="DQ240" s="323"/>
      <c r="DR240" s="323"/>
      <c r="DS240" s="323"/>
      <c r="DT240" s="323"/>
      <c r="DU240" s="323"/>
      <c r="DV240" s="323"/>
      <c r="DW240" s="323"/>
      <c r="DX240" s="323"/>
      <c r="DY240" s="323"/>
      <c r="DZ240" s="323"/>
      <c r="EA240" s="323"/>
      <c r="EB240" s="323"/>
      <c r="EC240" s="323"/>
      <c r="ED240" s="323"/>
      <c r="EE240" s="323"/>
      <c r="EF240" s="323"/>
      <c r="EG240" s="323"/>
      <c r="EH240" s="323"/>
      <c r="EI240" s="323"/>
      <c r="EJ240" s="323"/>
      <c r="EK240" s="323"/>
      <c r="EL240" s="323"/>
      <c r="EM240" s="323"/>
      <c r="EN240" s="323"/>
      <c r="EO240" s="323"/>
      <c r="EP240" s="323"/>
      <c r="EQ240" s="323"/>
      <c r="ER240" s="323"/>
      <c r="ES240" s="323"/>
      <c r="ET240" s="323"/>
      <c r="EU240" s="323"/>
      <c r="EV240" s="323"/>
      <c r="EW240" s="323"/>
      <c r="EX240" s="323"/>
      <c r="EY240" s="323"/>
      <c r="EZ240" s="323"/>
      <c r="FA240" s="323"/>
      <c r="FB240" s="323"/>
      <c r="FC240" s="323"/>
      <c r="FD240" s="323"/>
      <c r="FE240" s="323"/>
      <c r="FF240" s="323"/>
      <c r="FG240" s="323"/>
      <c r="FH240" s="323"/>
      <c r="FI240" s="323"/>
      <c r="FJ240" s="323"/>
      <c r="FK240" s="323"/>
      <c r="FL240" s="323"/>
      <c r="FM240" s="323"/>
      <c r="FN240" s="323"/>
      <c r="FO240" s="323"/>
      <c r="FP240" s="323"/>
      <c r="FQ240" s="323"/>
      <c r="FR240" s="323"/>
      <c r="FS240" s="323"/>
      <c r="FT240" s="323"/>
      <c r="FU240" s="323"/>
      <c r="FV240" s="323"/>
      <c r="FW240" s="323"/>
      <c r="FX240" s="323"/>
      <c r="FY240" s="323"/>
      <c r="FZ240" s="323"/>
      <c r="GA240" s="323"/>
      <c r="GB240" s="323"/>
      <c r="GC240" s="323"/>
      <c r="GD240" s="323"/>
      <c r="GE240" s="323"/>
    </row>
    <row r="241" spans="1:187" ht="12.75">
      <c r="A241" s="323" t="s">
        <v>319</v>
      </c>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3"/>
      <c r="AQ241" s="323"/>
      <c r="AR241" s="323"/>
      <c r="AS241" s="323"/>
      <c r="AT241" s="323"/>
      <c r="AU241" s="323"/>
      <c r="AV241" s="323"/>
      <c r="AW241" s="323"/>
      <c r="AX241" s="323"/>
      <c r="AY241" s="323"/>
      <c r="AZ241" s="323"/>
      <c r="BA241" s="323"/>
      <c r="BB241" s="323"/>
      <c r="BC241" s="323"/>
      <c r="BD241" s="323"/>
      <c r="BE241" s="323"/>
      <c r="BF241" s="323"/>
      <c r="BG241" s="323"/>
      <c r="BH241" s="323"/>
      <c r="BI241" s="323"/>
      <c r="BJ241" s="323"/>
      <c r="BK241" s="323"/>
      <c r="BL241" s="323"/>
      <c r="BM241" s="323"/>
      <c r="BN241" s="323"/>
      <c r="BO241" s="323"/>
      <c r="BP241" s="323"/>
      <c r="BQ241" s="323"/>
      <c r="BR241" s="323"/>
      <c r="BS241" s="323"/>
      <c r="BT241" s="323"/>
      <c r="BU241" s="323"/>
      <c r="BV241" s="323"/>
      <c r="BW241" s="323"/>
      <c r="BX241" s="323"/>
      <c r="BY241" s="323"/>
      <c r="BZ241" s="323"/>
      <c r="CA241" s="323"/>
      <c r="CB241" s="323"/>
      <c r="CC241" s="323"/>
      <c r="CD241" s="323"/>
      <c r="CE241" s="323"/>
      <c r="CF241" s="323"/>
      <c r="CG241" s="323"/>
      <c r="CH241" s="323"/>
      <c r="CI241" s="323"/>
      <c r="CJ241" s="323"/>
      <c r="CK241" s="323"/>
      <c r="CL241" s="323"/>
      <c r="CM241" s="323"/>
      <c r="CN241" s="323"/>
      <c r="CO241" s="323"/>
      <c r="CP241" s="323"/>
      <c r="CQ241" s="323"/>
      <c r="CR241" s="323"/>
      <c r="CS241" s="323"/>
      <c r="CT241" s="323"/>
      <c r="CU241" s="323"/>
      <c r="CV241" s="323"/>
      <c r="CW241" s="323"/>
      <c r="CX241" s="323"/>
      <c r="CY241" s="323"/>
      <c r="CZ241" s="323"/>
      <c r="DA241" s="323"/>
      <c r="DB241" s="323"/>
      <c r="DC241" s="323"/>
      <c r="DD241" s="323"/>
      <c r="DE241" s="323"/>
      <c r="DF241" s="323"/>
      <c r="DG241" s="323"/>
      <c r="DH241" s="323"/>
      <c r="DI241" s="323"/>
      <c r="DJ241" s="323"/>
      <c r="DK241" s="323"/>
      <c r="DL241" s="323"/>
      <c r="DM241" s="323"/>
      <c r="DN241" s="323"/>
      <c r="DO241" s="323"/>
      <c r="DP241" s="323"/>
      <c r="DQ241" s="323"/>
      <c r="DR241" s="323"/>
      <c r="DS241" s="323"/>
      <c r="DT241" s="323"/>
      <c r="DU241" s="323"/>
      <c r="DV241" s="323"/>
      <c r="DW241" s="323"/>
      <c r="DX241" s="323"/>
      <c r="DY241" s="323"/>
      <c r="DZ241" s="323"/>
      <c r="EA241" s="323"/>
      <c r="EB241" s="323"/>
      <c r="EC241" s="323"/>
      <c r="ED241" s="323"/>
      <c r="EE241" s="323"/>
      <c r="EF241" s="323"/>
      <c r="EG241" s="323"/>
      <c r="EH241" s="323"/>
      <c r="EI241" s="323"/>
      <c r="EJ241" s="323"/>
      <c r="EK241" s="323"/>
      <c r="EL241" s="323"/>
      <c r="EM241" s="323"/>
      <c r="EN241" s="323"/>
      <c r="EO241" s="323"/>
      <c r="EP241" s="323"/>
      <c r="EQ241" s="323"/>
      <c r="ER241" s="323"/>
      <c r="ES241" s="323"/>
      <c r="ET241" s="323"/>
      <c r="EU241" s="323"/>
      <c r="EV241" s="323"/>
      <c r="EW241" s="323"/>
      <c r="EX241" s="323"/>
      <c r="EY241" s="323"/>
      <c r="EZ241" s="323"/>
      <c r="FA241" s="323"/>
      <c r="FB241" s="323"/>
      <c r="FC241" s="323"/>
      <c r="FD241" s="323"/>
      <c r="FE241" s="323"/>
      <c r="FF241" s="323"/>
      <c r="FG241" s="323"/>
      <c r="FH241" s="323"/>
      <c r="FI241" s="323"/>
      <c r="FJ241" s="323"/>
      <c r="FK241" s="323"/>
      <c r="FL241" s="323"/>
      <c r="FM241" s="323"/>
      <c r="FN241" s="323"/>
      <c r="FO241" s="323"/>
      <c r="FP241" s="323"/>
      <c r="FQ241" s="323"/>
      <c r="FR241" s="323"/>
      <c r="FS241" s="323"/>
      <c r="FT241" s="323"/>
      <c r="FU241" s="323"/>
      <c r="FV241" s="323"/>
      <c r="FW241" s="323"/>
      <c r="FX241" s="323"/>
      <c r="FY241" s="323"/>
      <c r="FZ241" s="323"/>
      <c r="GA241" s="323"/>
      <c r="GB241" s="323"/>
      <c r="GC241" s="323"/>
      <c r="GD241" s="323"/>
      <c r="GE241" s="323"/>
    </row>
    <row r="242" spans="1:187"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row>
    <row r="243" spans="1:187" ht="11.25" customHeight="1">
      <c r="A243" s="70" t="s">
        <v>312</v>
      </c>
      <c r="B243" s="70"/>
      <c r="C243" s="70"/>
      <c r="D243" s="70"/>
      <c r="E243" s="70"/>
      <c r="F243" s="70" t="s">
        <v>0</v>
      </c>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t="s">
        <v>316</v>
      </c>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row>
    <row r="244" spans="1:187" ht="32.25" customHeight="1">
      <c r="A244" s="70">
        <v>1</v>
      </c>
      <c r="B244" s="70"/>
      <c r="C244" s="70"/>
      <c r="D244" s="70"/>
      <c r="E244" s="70"/>
      <c r="F244" s="70" t="s">
        <v>482</v>
      </c>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70"/>
      <c r="EJ244" s="70"/>
      <c r="EK244" s="70"/>
      <c r="EL244" s="70"/>
      <c r="EM244" s="70"/>
      <c r="EN244" s="70"/>
      <c r="EO244" s="70"/>
      <c r="EP244" s="70"/>
      <c r="EQ244" s="70"/>
      <c r="ER244" s="70"/>
      <c r="ES244" s="67">
        <f>31575232-2400000</f>
        <v>29175232</v>
      </c>
      <c r="ET244" s="68"/>
      <c r="EU244" s="68"/>
      <c r="EV244" s="68"/>
      <c r="EW244" s="68"/>
      <c r="EX244" s="68"/>
      <c r="EY244" s="68"/>
      <c r="EZ244" s="68"/>
      <c r="FA244" s="68"/>
      <c r="FB244" s="68"/>
      <c r="FC244" s="68"/>
      <c r="FD244" s="68"/>
      <c r="FE244" s="68"/>
      <c r="FF244" s="68"/>
      <c r="FG244" s="68"/>
      <c r="FH244" s="68"/>
      <c r="FI244" s="68"/>
      <c r="FJ244" s="68"/>
      <c r="FK244" s="68"/>
      <c r="FL244" s="68"/>
      <c r="FM244" s="68"/>
      <c r="FN244" s="68"/>
      <c r="FO244" s="68"/>
      <c r="FP244" s="68"/>
      <c r="FQ244" s="68"/>
      <c r="FR244" s="68"/>
      <c r="FS244" s="68"/>
      <c r="FT244" s="68"/>
      <c r="FU244" s="68"/>
      <c r="FV244" s="68"/>
      <c r="FW244" s="68"/>
      <c r="FX244" s="68"/>
      <c r="FY244" s="68"/>
      <c r="FZ244" s="68"/>
      <c r="GA244" s="68"/>
      <c r="GB244" s="68"/>
      <c r="GC244" s="68"/>
      <c r="GD244" s="68"/>
      <c r="GE244" s="69"/>
    </row>
    <row r="245" spans="1:187" ht="27.75" customHeight="1">
      <c r="A245" s="70">
        <v>2</v>
      </c>
      <c r="B245" s="70"/>
      <c r="C245" s="70"/>
      <c r="D245" s="70"/>
      <c r="E245" s="70"/>
      <c r="F245" s="70" t="s">
        <v>425</v>
      </c>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70"/>
      <c r="EJ245" s="70"/>
      <c r="EK245" s="70"/>
      <c r="EL245" s="70"/>
      <c r="EM245" s="70"/>
      <c r="EN245" s="70"/>
      <c r="EO245" s="70"/>
      <c r="EP245" s="70"/>
      <c r="EQ245" s="70"/>
      <c r="ER245" s="70"/>
      <c r="ES245" s="67">
        <f>8549328+2400000</f>
        <v>10949328</v>
      </c>
      <c r="ET245" s="68"/>
      <c r="EU245" s="68"/>
      <c r="EV245" s="68"/>
      <c r="EW245" s="68"/>
      <c r="EX245" s="68"/>
      <c r="EY245" s="68"/>
      <c r="EZ245" s="68"/>
      <c r="FA245" s="68"/>
      <c r="FB245" s="68"/>
      <c r="FC245" s="68"/>
      <c r="FD245" s="68"/>
      <c r="FE245" s="68"/>
      <c r="FF245" s="68"/>
      <c r="FG245" s="68"/>
      <c r="FH245" s="68"/>
      <c r="FI245" s="68"/>
      <c r="FJ245" s="68"/>
      <c r="FK245" s="68"/>
      <c r="FL245" s="68"/>
      <c r="FM245" s="68"/>
      <c r="FN245" s="68"/>
      <c r="FO245" s="68"/>
      <c r="FP245" s="68"/>
      <c r="FQ245" s="68"/>
      <c r="FR245" s="68"/>
      <c r="FS245" s="68"/>
      <c r="FT245" s="68"/>
      <c r="FU245" s="68"/>
      <c r="FV245" s="68"/>
      <c r="FW245" s="68"/>
      <c r="FX245" s="68"/>
      <c r="FY245" s="68"/>
      <c r="FZ245" s="68"/>
      <c r="GA245" s="68"/>
      <c r="GB245" s="68"/>
      <c r="GC245" s="68"/>
      <c r="GD245" s="68"/>
      <c r="GE245" s="69"/>
    </row>
    <row r="246" spans="1:187" ht="11.25" customHeight="1">
      <c r="A246" s="70" t="s">
        <v>317</v>
      </c>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327">
        <f>SUM(ES244:ES245)</f>
        <v>40124560</v>
      </c>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4"/>
    </row>
    <row r="247" spans="1:187" ht="12.7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row>
    <row r="248" spans="1:187" ht="12.75">
      <c r="A248" s="323" t="s">
        <v>320</v>
      </c>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c r="BU248" s="323"/>
      <c r="BV248" s="323"/>
      <c r="BW248" s="323"/>
      <c r="BX248" s="323"/>
      <c r="BY248" s="323"/>
      <c r="BZ248" s="323"/>
      <c r="CA248" s="323"/>
      <c r="CB248" s="323"/>
      <c r="CC248" s="323"/>
      <c r="CD248" s="323"/>
      <c r="CE248" s="323"/>
      <c r="CF248" s="323"/>
      <c r="CG248" s="323"/>
      <c r="CH248" s="323"/>
      <c r="CI248" s="323"/>
      <c r="CJ248" s="323"/>
      <c r="CK248" s="323"/>
      <c r="CL248" s="323"/>
      <c r="CM248" s="323"/>
      <c r="CN248" s="323"/>
      <c r="CO248" s="323"/>
      <c r="CP248" s="323"/>
      <c r="CQ248" s="323"/>
      <c r="CR248" s="323"/>
      <c r="CS248" s="323"/>
      <c r="CT248" s="323"/>
      <c r="CU248" s="323"/>
      <c r="CV248" s="323"/>
      <c r="CW248" s="323"/>
      <c r="CX248" s="323"/>
      <c r="CY248" s="323"/>
      <c r="CZ248" s="323"/>
      <c r="DA248" s="323"/>
      <c r="DB248" s="323"/>
      <c r="DC248" s="323"/>
      <c r="DD248" s="323"/>
      <c r="DE248" s="323"/>
      <c r="DF248" s="323"/>
      <c r="DG248" s="323"/>
      <c r="DH248" s="323"/>
      <c r="DI248" s="323"/>
      <c r="DJ248" s="323"/>
      <c r="DK248" s="323"/>
      <c r="DL248" s="323"/>
      <c r="DM248" s="323"/>
      <c r="DN248" s="323"/>
      <c r="DO248" s="323"/>
      <c r="DP248" s="323"/>
      <c r="DQ248" s="323"/>
      <c r="DR248" s="323"/>
      <c r="DS248" s="323"/>
      <c r="DT248" s="323"/>
      <c r="DU248" s="323"/>
      <c r="DV248" s="323"/>
      <c r="DW248" s="323"/>
      <c r="DX248" s="323"/>
      <c r="DY248" s="323"/>
      <c r="DZ248" s="323"/>
      <c r="EA248" s="323"/>
      <c r="EB248" s="323"/>
      <c r="EC248" s="323"/>
      <c r="ED248" s="323"/>
      <c r="EE248" s="323"/>
      <c r="EF248" s="323"/>
      <c r="EG248" s="323"/>
      <c r="EH248" s="323"/>
      <c r="EI248" s="323"/>
      <c r="EJ248" s="323"/>
      <c r="EK248" s="323"/>
      <c r="EL248" s="323"/>
      <c r="EM248" s="323"/>
      <c r="EN248" s="323"/>
      <c r="EO248" s="323"/>
      <c r="EP248" s="323"/>
      <c r="EQ248" s="323"/>
      <c r="ER248" s="323"/>
      <c r="ES248" s="323"/>
      <c r="ET248" s="323"/>
      <c r="EU248" s="323"/>
      <c r="EV248" s="323"/>
      <c r="EW248" s="323"/>
      <c r="EX248" s="323"/>
      <c r="EY248" s="323"/>
      <c r="EZ248" s="323"/>
      <c r="FA248" s="323"/>
      <c r="FB248" s="323"/>
      <c r="FC248" s="323"/>
      <c r="FD248" s="323"/>
      <c r="FE248" s="323"/>
      <c r="FF248" s="323"/>
      <c r="FG248" s="323"/>
      <c r="FH248" s="323"/>
      <c r="FI248" s="323"/>
      <c r="FJ248" s="323"/>
      <c r="FK248" s="323"/>
      <c r="FL248" s="323"/>
      <c r="FM248" s="323"/>
      <c r="FN248" s="323"/>
      <c r="FO248" s="323"/>
      <c r="FP248" s="323"/>
      <c r="FQ248" s="323"/>
      <c r="FR248" s="323"/>
      <c r="FS248" s="323"/>
      <c r="FT248" s="323"/>
      <c r="FU248" s="323"/>
      <c r="FV248" s="323"/>
      <c r="FW248" s="323"/>
      <c r="FX248" s="323"/>
      <c r="FY248" s="323"/>
      <c r="FZ248" s="323"/>
      <c r="GA248" s="323"/>
      <c r="GB248" s="323"/>
      <c r="GC248" s="323"/>
      <c r="GD248" s="323"/>
      <c r="GE248" s="323"/>
    </row>
    <row r="249" spans="1:187" ht="12.7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row>
    <row r="250" spans="1:187" ht="51" customHeight="1">
      <c r="A250" s="70" t="s">
        <v>312</v>
      </c>
      <c r="B250" s="70"/>
      <c r="C250" s="70"/>
      <c r="D250" s="70"/>
      <c r="E250" s="70"/>
      <c r="F250" s="70" t="s">
        <v>0</v>
      </c>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t="s">
        <v>321</v>
      </c>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t="s">
        <v>322</v>
      </c>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t="s">
        <v>316</v>
      </c>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row>
    <row r="251" spans="1:187" ht="12.75">
      <c r="A251" s="70">
        <v>1</v>
      </c>
      <c r="B251" s="70"/>
      <c r="C251" s="70"/>
      <c r="D251" s="70"/>
      <c r="E251" s="70"/>
      <c r="F251" s="70" t="s">
        <v>483</v>
      </c>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c r="EH251" s="70"/>
      <c r="EI251" s="70"/>
      <c r="EJ251" s="70"/>
      <c r="EK251" s="70"/>
      <c r="EL251" s="70"/>
      <c r="EM251" s="70"/>
      <c r="EN251" s="70"/>
      <c r="EO251" s="70"/>
      <c r="EP251" s="70"/>
      <c r="EQ251" s="70"/>
      <c r="ER251" s="70"/>
      <c r="ES251" s="70">
        <v>700000</v>
      </c>
      <c r="ET251" s="70"/>
      <c r="EU251" s="70"/>
      <c r="EV251" s="70"/>
      <c r="EW251" s="70"/>
      <c r="EX251" s="70"/>
      <c r="EY251" s="70"/>
      <c r="EZ251" s="70"/>
      <c r="FA251" s="70"/>
      <c r="FB251" s="70"/>
      <c r="FC251" s="70"/>
      <c r="FD251" s="70"/>
      <c r="FE251" s="70"/>
      <c r="FF251" s="70"/>
      <c r="FG251" s="70"/>
      <c r="FH251" s="70"/>
      <c r="FI251" s="70"/>
      <c r="FJ251" s="70"/>
      <c r="FK251" s="70"/>
      <c r="FL251" s="70"/>
      <c r="FM251" s="70"/>
      <c r="FN251" s="70"/>
      <c r="FO251" s="70"/>
      <c r="FP251" s="70"/>
      <c r="FQ251" s="70"/>
      <c r="FR251" s="70"/>
      <c r="FS251" s="70"/>
      <c r="FT251" s="70"/>
      <c r="FU251" s="70"/>
      <c r="FV251" s="70"/>
      <c r="FW251" s="70"/>
      <c r="FX251" s="70"/>
      <c r="FY251" s="70"/>
      <c r="FZ251" s="70"/>
      <c r="GA251" s="70"/>
      <c r="GB251" s="70"/>
      <c r="GC251" s="70"/>
      <c r="GD251" s="70"/>
      <c r="GE251" s="70"/>
    </row>
    <row r="252" spans="1:187" ht="12.75">
      <c r="A252" s="70">
        <v>2</v>
      </c>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70"/>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0"/>
      <c r="FU252" s="70"/>
      <c r="FV252" s="70"/>
      <c r="FW252" s="70"/>
      <c r="FX252" s="70"/>
      <c r="FY252" s="70"/>
      <c r="FZ252" s="70"/>
      <c r="GA252" s="70"/>
      <c r="GB252" s="70"/>
      <c r="GC252" s="70"/>
      <c r="GD252" s="70"/>
      <c r="GE252" s="70"/>
    </row>
    <row r="253" spans="1:187" ht="12.75">
      <c r="A253" s="67" t="s">
        <v>317</v>
      </c>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9"/>
      <c r="CU253" s="70" t="s">
        <v>45</v>
      </c>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t="s">
        <v>45</v>
      </c>
      <c r="DU253" s="70"/>
      <c r="DV253" s="70"/>
      <c r="DW253" s="70"/>
      <c r="DX253" s="70"/>
      <c r="DY253" s="70"/>
      <c r="DZ253" s="70"/>
      <c r="EA253" s="70"/>
      <c r="EB253" s="70"/>
      <c r="EC253" s="70"/>
      <c r="ED253" s="70"/>
      <c r="EE253" s="70"/>
      <c r="EF253" s="70"/>
      <c r="EG253" s="70"/>
      <c r="EH253" s="70"/>
      <c r="EI253" s="70"/>
      <c r="EJ253" s="70"/>
      <c r="EK253" s="70"/>
      <c r="EL253" s="70"/>
      <c r="EM253" s="70"/>
      <c r="EN253" s="70"/>
      <c r="EO253" s="70"/>
      <c r="EP253" s="70"/>
      <c r="EQ253" s="70"/>
      <c r="ER253" s="70"/>
      <c r="ES253" s="322">
        <f>SUM(ES251:ES252)</f>
        <v>700000</v>
      </c>
      <c r="ET253" s="322"/>
      <c r="EU253" s="322"/>
      <c r="EV253" s="322"/>
      <c r="EW253" s="322"/>
      <c r="EX253" s="322"/>
      <c r="EY253" s="322"/>
      <c r="EZ253" s="322"/>
      <c r="FA253" s="322"/>
      <c r="FB253" s="322"/>
      <c r="FC253" s="322"/>
      <c r="FD253" s="322"/>
      <c r="FE253" s="322"/>
      <c r="FF253" s="322"/>
      <c r="FG253" s="322"/>
      <c r="FH253" s="322"/>
      <c r="FI253" s="322"/>
      <c r="FJ253" s="322"/>
      <c r="FK253" s="322"/>
      <c r="FL253" s="322"/>
      <c r="FM253" s="322"/>
      <c r="FN253" s="322"/>
      <c r="FO253" s="322"/>
      <c r="FP253" s="322"/>
      <c r="FQ253" s="322"/>
      <c r="FR253" s="322"/>
      <c r="FS253" s="322"/>
      <c r="FT253" s="322"/>
      <c r="FU253" s="322"/>
      <c r="FV253" s="322"/>
      <c r="FW253" s="322"/>
      <c r="FX253" s="322"/>
      <c r="FY253" s="322"/>
      <c r="FZ253" s="322"/>
      <c r="GA253" s="322"/>
      <c r="GB253" s="322"/>
      <c r="GC253" s="322"/>
      <c r="GD253" s="322"/>
      <c r="GE253" s="322"/>
    </row>
    <row r="254" spans="1:187"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row>
    <row r="255" spans="1:187" ht="12.75">
      <c r="A255" s="323" t="s">
        <v>406</v>
      </c>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3"/>
      <c r="AO255" s="323"/>
      <c r="AP255" s="323"/>
      <c r="AQ255" s="323"/>
      <c r="AR255" s="323"/>
      <c r="AS255" s="323"/>
      <c r="AT255" s="323"/>
      <c r="AU255" s="323"/>
      <c r="AV255" s="323"/>
      <c r="AW255" s="323"/>
      <c r="AX255" s="323"/>
      <c r="AY255" s="323"/>
      <c r="AZ255" s="323"/>
      <c r="BA255" s="323"/>
      <c r="BB255" s="323"/>
      <c r="BC255" s="323"/>
      <c r="BD255" s="323"/>
      <c r="BE255" s="323"/>
      <c r="BF255" s="323"/>
      <c r="BG255" s="323"/>
      <c r="BH255" s="323"/>
      <c r="BI255" s="323"/>
      <c r="BJ255" s="323"/>
      <c r="BK255" s="323"/>
      <c r="BL255" s="323"/>
      <c r="BM255" s="323"/>
      <c r="BN255" s="323"/>
      <c r="BO255" s="323"/>
      <c r="BP255" s="323"/>
      <c r="BQ255" s="323"/>
      <c r="BR255" s="323"/>
      <c r="BS255" s="323"/>
      <c r="BT255" s="323"/>
      <c r="BU255" s="323"/>
      <c r="BV255" s="323"/>
      <c r="BW255" s="323"/>
      <c r="BX255" s="323"/>
      <c r="BY255" s="323"/>
      <c r="BZ255" s="323"/>
      <c r="CA255" s="323"/>
      <c r="CB255" s="323"/>
      <c r="CC255" s="323"/>
      <c r="CD255" s="323"/>
      <c r="CE255" s="323"/>
      <c r="CF255" s="323"/>
      <c r="CG255" s="323"/>
      <c r="CH255" s="323"/>
      <c r="CI255" s="323"/>
      <c r="CJ255" s="323"/>
      <c r="CK255" s="323"/>
      <c r="CL255" s="323"/>
      <c r="CM255" s="323"/>
      <c r="CN255" s="323"/>
      <c r="CO255" s="323"/>
      <c r="CP255" s="323"/>
      <c r="CQ255" s="323"/>
      <c r="CR255" s="323"/>
      <c r="CS255" s="323"/>
      <c r="CT255" s="323"/>
      <c r="CU255" s="323"/>
      <c r="CV255" s="323"/>
      <c r="CW255" s="323"/>
      <c r="CX255" s="323"/>
      <c r="CY255" s="323"/>
      <c r="CZ255" s="323"/>
      <c r="DA255" s="323"/>
      <c r="DB255" s="323"/>
      <c r="DC255" s="323"/>
      <c r="DD255" s="323"/>
      <c r="DE255" s="323"/>
      <c r="DF255" s="323"/>
      <c r="DG255" s="323"/>
      <c r="DH255" s="323"/>
      <c r="DI255" s="323"/>
      <c r="DJ255" s="323"/>
      <c r="DK255" s="323"/>
      <c r="DL255" s="323"/>
      <c r="DM255" s="323"/>
      <c r="DN255" s="323"/>
      <c r="DO255" s="323"/>
      <c r="DP255" s="323"/>
      <c r="DQ255" s="323"/>
      <c r="DR255" s="323"/>
      <c r="DS255" s="323"/>
      <c r="DT255" s="323"/>
      <c r="DU255" s="323"/>
      <c r="DV255" s="323"/>
      <c r="DW255" s="323"/>
      <c r="DX255" s="323"/>
      <c r="DY255" s="323"/>
      <c r="DZ255" s="323"/>
      <c r="EA255" s="323"/>
      <c r="EB255" s="323"/>
      <c r="EC255" s="323"/>
      <c r="ED255" s="323"/>
      <c r="EE255" s="323"/>
      <c r="EF255" s="323"/>
      <c r="EG255" s="323"/>
      <c r="EH255" s="323"/>
      <c r="EI255" s="323"/>
      <c r="EJ255" s="323"/>
      <c r="EK255" s="323"/>
      <c r="EL255" s="323"/>
      <c r="EM255" s="323"/>
      <c r="EN255" s="323"/>
      <c r="EO255" s="323"/>
      <c r="EP255" s="323"/>
      <c r="EQ255" s="323"/>
      <c r="ER255" s="323"/>
      <c r="ES255" s="323"/>
      <c r="ET255" s="323"/>
      <c r="EU255" s="323"/>
      <c r="EV255" s="323"/>
      <c r="EW255" s="323"/>
      <c r="EX255" s="323"/>
      <c r="EY255" s="323"/>
      <c r="EZ255" s="323"/>
      <c r="FA255" s="323"/>
      <c r="FB255" s="323"/>
      <c r="FC255" s="323"/>
      <c r="FD255" s="323"/>
      <c r="FE255" s="323"/>
      <c r="FF255" s="323"/>
      <c r="FG255" s="323"/>
      <c r="FH255" s="323"/>
      <c r="FI255" s="323"/>
      <c r="FJ255" s="323"/>
      <c r="FK255" s="323"/>
      <c r="FL255" s="323"/>
      <c r="FM255" s="323"/>
      <c r="FN255" s="323"/>
      <c r="FO255" s="323"/>
      <c r="FP255" s="323"/>
      <c r="FQ255" s="323"/>
      <c r="FR255" s="323"/>
      <c r="FS255" s="323"/>
      <c r="FT255" s="323"/>
      <c r="FU255" s="323"/>
      <c r="FV255" s="323"/>
      <c r="FW255" s="323"/>
      <c r="FX255" s="323"/>
      <c r="FY255" s="323"/>
      <c r="FZ255" s="323"/>
      <c r="GA255" s="323"/>
      <c r="GB255" s="323"/>
      <c r="GC255" s="323"/>
      <c r="GD255" s="323"/>
      <c r="GE255" s="323"/>
    </row>
    <row r="256" spans="1:187"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row>
    <row r="257" spans="1:187" ht="12.75">
      <c r="A257" s="70" t="s">
        <v>312</v>
      </c>
      <c r="B257" s="70"/>
      <c r="C257" s="70"/>
      <c r="D257" s="70"/>
      <c r="E257" s="70"/>
      <c r="F257" s="70" t="s">
        <v>0</v>
      </c>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c r="EB257" s="70"/>
      <c r="EC257" s="70"/>
      <c r="ED257" s="70"/>
      <c r="EE257" s="70"/>
      <c r="EF257" s="70"/>
      <c r="EG257" s="70"/>
      <c r="EH257" s="70"/>
      <c r="EI257" s="70"/>
      <c r="EJ257" s="70"/>
      <c r="EK257" s="70"/>
      <c r="EL257" s="70"/>
      <c r="EM257" s="70"/>
      <c r="EN257" s="70"/>
      <c r="EO257" s="70"/>
      <c r="EP257" s="70"/>
      <c r="EQ257" s="70"/>
      <c r="ER257" s="70"/>
      <c r="ES257" s="70" t="s">
        <v>316</v>
      </c>
      <c r="ET257" s="70"/>
      <c r="EU257" s="70"/>
      <c r="EV257" s="70"/>
      <c r="EW257" s="70"/>
      <c r="EX257" s="70"/>
      <c r="EY257" s="70"/>
      <c r="EZ257" s="70"/>
      <c r="FA257" s="70"/>
      <c r="FB257" s="70"/>
      <c r="FC257" s="70"/>
      <c r="FD257" s="70"/>
      <c r="FE257" s="70"/>
      <c r="FF257" s="70"/>
      <c r="FG257" s="70"/>
      <c r="FH257" s="70"/>
      <c r="FI257" s="70"/>
      <c r="FJ257" s="70"/>
      <c r="FK257" s="70"/>
      <c r="FL257" s="70"/>
      <c r="FM257" s="70"/>
      <c r="FN257" s="70"/>
      <c r="FO257" s="70"/>
      <c r="FP257" s="70"/>
      <c r="FQ257" s="70"/>
      <c r="FR257" s="70"/>
      <c r="FS257" s="70"/>
      <c r="FT257" s="70"/>
      <c r="FU257" s="70"/>
      <c r="FV257" s="70"/>
      <c r="FW257" s="70"/>
      <c r="FX257" s="70"/>
      <c r="FY257" s="70"/>
      <c r="FZ257" s="70"/>
      <c r="GA257" s="70"/>
      <c r="GB257" s="70"/>
      <c r="GC257" s="70"/>
      <c r="GD257" s="70"/>
      <c r="GE257" s="70"/>
    </row>
    <row r="258" spans="1:187" ht="12.75">
      <c r="A258" s="70">
        <v>1</v>
      </c>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c r="EB258" s="70"/>
      <c r="EC258" s="70"/>
      <c r="ED258" s="70"/>
      <c r="EE258" s="70"/>
      <c r="EF258" s="70"/>
      <c r="EG258" s="70"/>
      <c r="EH258" s="70"/>
      <c r="EI258" s="70"/>
      <c r="EJ258" s="70"/>
      <c r="EK258" s="70"/>
      <c r="EL258" s="70"/>
      <c r="EM258" s="70"/>
      <c r="EN258" s="70"/>
      <c r="EO258" s="70"/>
      <c r="EP258" s="70"/>
      <c r="EQ258" s="70"/>
      <c r="ER258" s="70"/>
      <c r="ES258" s="69"/>
      <c r="ET258" s="70"/>
      <c r="EU258" s="70"/>
      <c r="EV258" s="70"/>
      <c r="EW258" s="70"/>
      <c r="EX258" s="70"/>
      <c r="EY258" s="70"/>
      <c r="EZ258" s="70"/>
      <c r="FA258" s="70"/>
      <c r="FB258" s="70"/>
      <c r="FC258" s="70"/>
      <c r="FD258" s="70"/>
      <c r="FE258" s="70"/>
      <c r="FF258" s="70"/>
      <c r="FG258" s="70"/>
      <c r="FH258" s="70"/>
      <c r="FI258" s="70"/>
      <c r="FJ258" s="70"/>
      <c r="FK258" s="70"/>
      <c r="FL258" s="70"/>
      <c r="FM258" s="70"/>
      <c r="FN258" s="70"/>
      <c r="FO258" s="70"/>
      <c r="FP258" s="70"/>
      <c r="FQ258" s="70"/>
      <c r="FR258" s="70"/>
      <c r="FS258" s="70"/>
      <c r="FT258" s="70"/>
      <c r="FU258" s="70"/>
      <c r="FV258" s="70"/>
      <c r="FW258" s="70"/>
      <c r="FX258" s="70"/>
      <c r="FY258" s="70"/>
      <c r="FZ258" s="70"/>
      <c r="GA258" s="70"/>
      <c r="GB258" s="70"/>
      <c r="GC258" s="70"/>
      <c r="GD258" s="70"/>
      <c r="GE258" s="70"/>
    </row>
    <row r="259" spans="1:187" ht="12.75">
      <c r="A259" s="70">
        <v>2</v>
      </c>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c r="EB259" s="70"/>
      <c r="EC259" s="70"/>
      <c r="ED259" s="70"/>
      <c r="EE259" s="70"/>
      <c r="EF259" s="70"/>
      <c r="EG259" s="70"/>
      <c r="EH259" s="70"/>
      <c r="EI259" s="70"/>
      <c r="EJ259" s="70"/>
      <c r="EK259" s="70"/>
      <c r="EL259" s="70"/>
      <c r="EM259" s="70"/>
      <c r="EN259" s="70"/>
      <c r="EO259" s="70"/>
      <c r="EP259" s="70"/>
      <c r="EQ259" s="70"/>
      <c r="ER259" s="70"/>
      <c r="ES259" s="69"/>
      <c r="ET259" s="70"/>
      <c r="EU259" s="70"/>
      <c r="EV259" s="70"/>
      <c r="EW259" s="70"/>
      <c r="EX259" s="70"/>
      <c r="EY259" s="70"/>
      <c r="EZ259" s="70"/>
      <c r="FA259" s="70"/>
      <c r="FB259" s="70"/>
      <c r="FC259" s="70"/>
      <c r="FD259" s="70"/>
      <c r="FE259" s="70"/>
      <c r="FF259" s="70"/>
      <c r="FG259" s="70"/>
      <c r="FH259" s="70"/>
      <c r="FI259" s="70"/>
      <c r="FJ259" s="70"/>
      <c r="FK259" s="70"/>
      <c r="FL259" s="70"/>
      <c r="FM259" s="70"/>
      <c r="FN259" s="70"/>
      <c r="FO259" s="70"/>
      <c r="FP259" s="70"/>
      <c r="FQ259" s="70"/>
      <c r="FR259" s="70"/>
      <c r="FS259" s="70"/>
      <c r="FT259" s="70"/>
      <c r="FU259" s="70"/>
      <c r="FV259" s="70"/>
      <c r="FW259" s="70"/>
      <c r="FX259" s="70"/>
      <c r="FY259" s="70"/>
      <c r="FZ259" s="70"/>
      <c r="GA259" s="70"/>
      <c r="GB259" s="70"/>
      <c r="GC259" s="70"/>
      <c r="GD259" s="70"/>
      <c r="GE259" s="70"/>
    </row>
    <row r="260" spans="1:187" ht="12.75">
      <c r="A260" s="70" t="s">
        <v>317</v>
      </c>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c r="EB260" s="70"/>
      <c r="EC260" s="70"/>
      <c r="ED260" s="70"/>
      <c r="EE260" s="70"/>
      <c r="EF260" s="70"/>
      <c r="EG260" s="70"/>
      <c r="EH260" s="70"/>
      <c r="EI260" s="70"/>
      <c r="EJ260" s="70"/>
      <c r="EK260" s="70"/>
      <c r="EL260" s="70"/>
      <c r="EM260" s="70"/>
      <c r="EN260" s="70"/>
      <c r="EO260" s="70"/>
      <c r="EP260" s="70"/>
      <c r="EQ260" s="70"/>
      <c r="ER260" s="70"/>
      <c r="ES260" s="70"/>
      <c r="ET260" s="70"/>
      <c r="EU260" s="70"/>
      <c r="EV260" s="70"/>
      <c r="EW260" s="70"/>
      <c r="EX260" s="70"/>
      <c r="EY260" s="70"/>
      <c r="EZ260" s="70"/>
      <c r="FA260" s="70"/>
      <c r="FB260" s="70"/>
      <c r="FC260" s="70"/>
      <c r="FD260" s="70"/>
      <c r="FE260" s="70"/>
      <c r="FF260" s="70"/>
      <c r="FG260" s="70"/>
      <c r="FH260" s="70"/>
      <c r="FI260" s="70"/>
      <c r="FJ260" s="70"/>
      <c r="FK260" s="70"/>
      <c r="FL260" s="70"/>
      <c r="FM260" s="70"/>
      <c r="FN260" s="70"/>
      <c r="FO260" s="70"/>
      <c r="FP260" s="70"/>
      <c r="FQ260" s="70"/>
      <c r="FR260" s="70"/>
      <c r="FS260" s="70"/>
      <c r="FT260" s="70"/>
      <c r="FU260" s="70"/>
      <c r="FV260" s="70"/>
      <c r="FW260" s="70"/>
      <c r="FX260" s="70"/>
      <c r="FY260" s="70"/>
      <c r="FZ260" s="70"/>
      <c r="GA260" s="70"/>
      <c r="GB260" s="70"/>
      <c r="GC260" s="70"/>
      <c r="GD260" s="70"/>
      <c r="GE260" s="70"/>
    </row>
    <row r="261" spans="1:187" ht="12.7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row>
    <row r="262" spans="1:187" ht="12.75">
      <c r="A262" s="323" t="s">
        <v>407</v>
      </c>
      <c r="B262" s="323"/>
      <c r="C262" s="323"/>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3"/>
      <c r="AK262" s="323"/>
      <c r="AL262" s="323"/>
      <c r="AM262" s="323"/>
      <c r="AN262" s="323"/>
      <c r="AO262" s="323"/>
      <c r="AP262" s="323"/>
      <c r="AQ262" s="323"/>
      <c r="AR262" s="323"/>
      <c r="AS262" s="323"/>
      <c r="AT262" s="323"/>
      <c r="AU262" s="323"/>
      <c r="AV262" s="323"/>
      <c r="AW262" s="323"/>
      <c r="AX262" s="323"/>
      <c r="AY262" s="323"/>
      <c r="AZ262" s="323"/>
      <c r="BA262" s="323"/>
      <c r="BB262" s="323"/>
      <c r="BC262" s="323"/>
      <c r="BD262" s="323"/>
      <c r="BE262" s="323"/>
      <c r="BF262" s="323"/>
      <c r="BG262" s="323"/>
      <c r="BH262" s="323"/>
      <c r="BI262" s="323"/>
      <c r="BJ262" s="323"/>
      <c r="BK262" s="323"/>
      <c r="BL262" s="323"/>
      <c r="BM262" s="323"/>
      <c r="BN262" s="323"/>
      <c r="BO262" s="323"/>
      <c r="BP262" s="323"/>
      <c r="BQ262" s="323"/>
      <c r="BR262" s="323"/>
      <c r="BS262" s="323"/>
      <c r="BT262" s="323"/>
      <c r="BU262" s="323"/>
      <c r="BV262" s="323"/>
      <c r="BW262" s="323"/>
      <c r="BX262" s="323"/>
      <c r="BY262" s="323"/>
      <c r="BZ262" s="323"/>
      <c r="CA262" s="323"/>
      <c r="CB262" s="323"/>
      <c r="CC262" s="323"/>
      <c r="CD262" s="323"/>
      <c r="CE262" s="323"/>
      <c r="CF262" s="323"/>
      <c r="CG262" s="323"/>
      <c r="CH262" s="323"/>
      <c r="CI262" s="323"/>
      <c r="CJ262" s="323"/>
      <c r="CK262" s="323"/>
      <c r="CL262" s="323"/>
      <c r="CM262" s="323"/>
      <c r="CN262" s="323"/>
      <c r="CO262" s="323"/>
      <c r="CP262" s="323"/>
      <c r="CQ262" s="323"/>
      <c r="CR262" s="323"/>
      <c r="CS262" s="323"/>
      <c r="CT262" s="323"/>
      <c r="CU262" s="323"/>
      <c r="CV262" s="323"/>
      <c r="CW262" s="323"/>
      <c r="CX262" s="323"/>
      <c r="CY262" s="323"/>
      <c r="CZ262" s="323"/>
      <c r="DA262" s="323"/>
      <c r="DB262" s="323"/>
      <c r="DC262" s="323"/>
      <c r="DD262" s="323"/>
      <c r="DE262" s="323"/>
      <c r="DF262" s="323"/>
      <c r="DG262" s="323"/>
      <c r="DH262" s="323"/>
      <c r="DI262" s="323"/>
      <c r="DJ262" s="323"/>
      <c r="DK262" s="323"/>
      <c r="DL262" s="323"/>
      <c r="DM262" s="323"/>
      <c r="DN262" s="323"/>
      <c r="DO262" s="323"/>
      <c r="DP262" s="323"/>
      <c r="DQ262" s="323"/>
      <c r="DR262" s="323"/>
      <c r="DS262" s="323"/>
      <c r="DT262" s="323"/>
      <c r="DU262" s="323"/>
      <c r="DV262" s="323"/>
      <c r="DW262" s="323"/>
      <c r="DX262" s="323"/>
      <c r="DY262" s="323"/>
      <c r="DZ262" s="323"/>
      <c r="EA262" s="323"/>
      <c r="EB262" s="323"/>
      <c r="EC262" s="323"/>
      <c r="ED262" s="323"/>
      <c r="EE262" s="323"/>
      <c r="EF262" s="323"/>
      <c r="EG262" s="323"/>
      <c r="EH262" s="323"/>
      <c r="EI262" s="323"/>
      <c r="EJ262" s="323"/>
      <c r="EK262" s="323"/>
      <c r="EL262" s="323"/>
      <c r="EM262" s="323"/>
      <c r="EN262" s="323"/>
      <c r="EO262" s="323"/>
      <c r="EP262" s="323"/>
      <c r="EQ262" s="323"/>
      <c r="ER262" s="323"/>
      <c r="ES262" s="323"/>
      <c r="ET262" s="323"/>
      <c r="EU262" s="323"/>
      <c r="EV262" s="323"/>
      <c r="EW262" s="323"/>
      <c r="EX262" s="323"/>
      <c r="EY262" s="323"/>
      <c r="EZ262" s="323"/>
      <c r="FA262" s="323"/>
      <c r="FB262" s="323"/>
      <c r="FC262" s="323"/>
      <c r="FD262" s="323"/>
      <c r="FE262" s="323"/>
      <c r="FF262" s="323"/>
      <c r="FG262" s="323"/>
      <c r="FH262" s="323"/>
      <c r="FI262" s="323"/>
      <c r="FJ262" s="323"/>
      <c r="FK262" s="323"/>
      <c r="FL262" s="323"/>
      <c r="FM262" s="323"/>
      <c r="FN262" s="323"/>
      <c r="FO262" s="323"/>
      <c r="FP262" s="323"/>
      <c r="FQ262" s="323"/>
      <c r="FR262" s="323"/>
      <c r="FS262" s="323"/>
      <c r="FT262" s="323"/>
      <c r="FU262" s="323"/>
      <c r="FV262" s="323"/>
      <c r="FW262" s="323"/>
      <c r="FX262" s="323"/>
      <c r="FY262" s="323"/>
      <c r="FZ262" s="323"/>
      <c r="GA262" s="323"/>
      <c r="GB262" s="323"/>
      <c r="GC262" s="323"/>
      <c r="GD262" s="323"/>
      <c r="GE262" s="323"/>
    </row>
    <row r="263" spans="1:187" ht="12.7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row>
    <row r="264" spans="1:187" ht="12.75">
      <c r="A264" s="70" t="s">
        <v>312</v>
      </c>
      <c r="B264" s="70"/>
      <c r="C264" s="70"/>
      <c r="D264" s="70"/>
      <c r="E264" s="70"/>
      <c r="F264" s="70" t="s">
        <v>0</v>
      </c>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67" t="s">
        <v>313</v>
      </c>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9"/>
      <c r="ES264" s="70" t="s">
        <v>316</v>
      </c>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0"/>
      <c r="FU264" s="70"/>
      <c r="FV264" s="70"/>
      <c r="FW264" s="70"/>
      <c r="FX264" s="70"/>
      <c r="FY264" s="70"/>
      <c r="FZ264" s="70"/>
      <c r="GA264" s="70"/>
      <c r="GB264" s="70"/>
      <c r="GC264" s="70"/>
      <c r="GD264" s="70"/>
      <c r="GE264" s="70"/>
    </row>
    <row r="265" spans="1:187" ht="12.75">
      <c r="A265" s="70">
        <v>1</v>
      </c>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67"/>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9"/>
      <c r="ES265" s="70"/>
      <c r="ET265" s="70"/>
      <c r="EU265" s="70"/>
      <c r="EV265" s="70"/>
      <c r="EW265" s="70"/>
      <c r="EX265" s="70"/>
      <c r="EY265" s="70"/>
      <c r="EZ265" s="70"/>
      <c r="FA265" s="70"/>
      <c r="FB265" s="70"/>
      <c r="FC265" s="70"/>
      <c r="FD265" s="70"/>
      <c r="FE265" s="70"/>
      <c r="FF265" s="70"/>
      <c r="FG265" s="70"/>
      <c r="FH265" s="70"/>
      <c r="FI265" s="70"/>
      <c r="FJ265" s="70"/>
      <c r="FK265" s="70"/>
      <c r="FL265" s="70"/>
      <c r="FM265" s="70"/>
      <c r="FN265" s="70"/>
      <c r="FO265" s="70"/>
      <c r="FP265" s="70"/>
      <c r="FQ265" s="70"/>
      <c r="FR265" s="70"/>
      <c r="FS265" s="70"/>
      <c r="FT265" s="70"/>
      <c r="FU265" s="70"/>
      <c r="FV265" s="70"/>
      <c r="FW265" s="70"/>
      <c r="FX265" s="70"/>
      <c r="FY265" s="70"/>
      <c r="FZ265" s="70"/>
      <c r="GA265" s="70"/>
      <c r="GB265" s="70"/>
      <c r="GC265" s="70"/>
      <c r="GD265" s="70"/>
      <c r="GE265" s="70"/>
    </row>
    <row r="266" spans="1:187" ht="12.75">
      <c r="A266" s="70">
        <v>2</v>
      </c>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67"/>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9"/>
      <c r="ES266" s="70"/>
      <c r="ET266" s="70"/>
      <c r="EU266" s="70"/>
      <c r="EV266" s="70"/>
      <c r="EW266" s="70"/>
      <c r="EX266" s="70"/>
      <c r="EY266" s="70"/>
      <c r="EZ266" s="70"/>
      <c r="FA266" s="70"/>
      <c r="FB266" s="70"/>
      <c r="FC266" s="70"/>
      <c r="FD266" s="70"/>
      <c r="FE266" s="70"/>
      <c r="FF266" s="70"/>
      <c r="FG266" s="70"/>
      <c r="FH266" s="70"/>
      <c r="FI266" s="70"/>
      <c r="FJ266" s="70"/>
      <c r="FK266" s="70"/>
      <c r="FL266" s="70"/>
      <c r="FM266" s="70"/>
      <c r="FN266" s="70"/>
      <c r="FO266" s="70"/>
      <c r="FP266" s="70"/>
      <c r="FQ266" s="70"/>
      <c r="FR266" s="70"/>
      <c r="FS266" s="70"/>
      <c r="FT266" s="70"/>
      <c r="FU266" s="70"/>
      <c r="FV266" s="70"/>
      <c r="FW266" s="70"/>
      <c r="FX266" s="70"/>
      <c r="FY266" s="70"/>
      <c r="FZ266" s="70"/>
      <c r="GA266" s="70"/>
      <c r="GB266" s="70"/>
      <c r="GC266" s="70"/>
      <c r="GD266" s="70"/>
      <c r="GE266" s="70"/>
    </row>
    <row r="267" spans="1:187" ht="12.75">
      <c r="A267" s="67" t="s">
        <v>317</v>
      </c>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9"/>
      <c r="CU267" s="67" t="s">
        <v>45</v>
      </c>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9"/>
      <c r="ES267" s="70"/>
      <c r="ET267" s="70"/>
      <c r="EU267" s="70"/>
      <c r="EV267" s="70"/>
      <c r="EW267" s="70"/>
      <c r="EX267" s="70"/>
      <c r="EY267" s="70"/>
      <c r="EZ267" s="70"/>
      <c r="FA267" s="70"/>
      <c r="FB267" s="70"/>
      <c r="FC267" s="70"/>
      <c r="FD267" s="70"/>
      <c r="FE267" s="70"/>
      <c r="FF267" s="70"/>
      <c r="FG267" s="70"/>
      <c r="FH267" s="70"/>
      <c r="FI267" s="70"/>
      <c r="FJ267" s="70"/>
      <c r="FK267" s="70"/>
      <c r="FL267" s="70"/>
      <c r="FM267" s="70"/>
      <c r="FN267" s="70"/>
      <c r="FO267" s="70"/>
      <c r="FP267" s="70"/>
      <c r="FQ267" s="70"/>
      <c r="FR267" s="70"/>
      <c r="FS267" s="70"/>
      <c r="FT267" s="70"/>
      <c r="FU267" s="70"/>
      <c r="FV267" s="70"/>
      <c r="FW267" s="70"/>
      <c r="FX267" s="70"/>
      <c r="FY267" s="70"/>
      <c r="FZ267" s="70"/>
      <c r="GA267" s="70"/>
      <c r="GB267" s="70"/>
      <c r="GC267" s="70"/>
      <c r="GD267" s="70"/>
      <c r="GE267" s="70"/>
    </row>
    <row r="268" spans="1:187"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row>
    <row r="269" spans="1:187" ht="12.75">
      <c r="A269" s="323" t="s">
        <v>323</v>
      </c>
      <c r="B269" s="323"/>
      <c r="C269" s="323"/>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3"/>
      <c r="AK269" s="323"/>
      <c r="AL269" s="323"/>
      <c r="AM269" s="323"/>
      <c r="AN269" s="323"/>
      <c r="AO269" s="323"/>
      <c r="AP269" s="323"/>
      <c r="AQ269" s="323"/>
      <c r="AR269" s="323"/>
      <c r="AS269" s="323"/>
      <c r="AT269" s="323"/>
      <c r="AU269" s="323"/>
      <c r="AV269" s="323"/>
      <c r="AW269" s="323"/>
      <c r="AX269" s="323"/>
      <c r="AY269" s="323"/>
      <c r="AZ269" s="323"/>
      <c r="BA269" s="323"/>
      <c r="BB269" s="323"/>
      <c r="BC269" s="323"/>
      <c r="BD269" s="323"/>
      <c r="BE269" s="323"/>
      <c r="BF269" s="323"/>
      <c r="BG269" s="323"/>
      <c r="BH269" s="323"/>
      <c r="BI269" s="323"/>
      <c r="BJ269" s="323"/>
      <c r="BK269" s="323"/>
      <c r="BL269" s="323"/>
      <c r="BM269" s="323"/>
      <c r="BN269" s="323"/>
      <c r="BO269" s="323"/>
      <c r="BP269" s="323"/>
      <c r="BQ269" s="323"/>
      <c r="BR269" s="323"/>
      <c r="BS269" s="323"/>
      <c r="BT269" s="323"/>
      <c r="BU269" s="323"/>
      <c r="BV269" s="323"/>
      <c r="BW269" s="323"/>
      <c r="BX269" s="323"/>
      <c r="BY269" s="323"/>
      <c r="BZ269" s="323"/>
      <c r="CA269" s="323"/>
      <c r="CB269" s="323"/>
      <c r="CC269" s="323"/>
      <c r="CD269" s="323"/>
      <c r="CE269" s="323"/>
      <c r="CF269" s="323"/>
      <c r="CG269" s="323"/>
      <c r="CH269" s="323"/>
      <c r="CI269" s="323"/>
      <c r="CJ269" s="323"/>
      <c r="CK269" s="323"/>
      <c r="CL269" s="323"/>
      <c r="CM269" s="323"/>
      <c r="CN269" s="323"/>
      <c r="CO269" s="323"/>
      <c r="CP269" s="323"/>
      <c r="CQ269" s="323"/>
      <c r="CR269" s="323"/>
      <c r="CS269" s="323"/>
      <c r="CT269" s="323"/>
      <c r="CU269" s="323"/>
      <c r="CV269" s="323"/>
      <c r="CW269" s="323"/>
      <c r="CX269" s="323"/>
      <c r="CY269" s="323"/>
      <c r="CZ269" s="323"/>
      <c r="DA269" s="323"/>
      <c r="DB269" s="323"/>
      <c r="DC269" s="323"/>
      <c r="DD269" s="323"/>
      <c r="DE269" s="323"/>
      <c r="DF269" s="323"/>
      <c r="DG269" s="323"/>
      <c r="DH269" s="323"/>
      <c r="DI269" s="323"/>
      <c r="DJ269" s="323"/>
      <c r="DK269" s="323"/>
      <c r="DL269" s="323"/>
      <c r="DM269" s="323"/>
      <c r="DN269" s="323"/>
      <c r="DO269" s="323"/>
      <c r="DP269" s="323"/>
      <c r="DQ269" s="323"/>
      <c r="DR269" s="323"/>
      <c r="DS269" s="323"/>
      <c r="DT269" s="323"/>
      <c r="DU269" s="323"/>
      <c r="DV269" s="323"/>
      <c r="DW269" s="323"/>
      <c r="DX269" s="323"/>
      <c r="DY269" s="323"/>
      <c r="DZ269" s="323"/>
      <c r="EA269" s="323"/>
      <c r="EB269" s="323"/>
      <c r="EC269" s="323"/>
      <c r="ED269" s="323"/>
      <c r="EE269" s="323"/>
      <c r="EF269" s="323"/>
      <c r="EG269" s="323"/>
      <c r="EH269" s="323"/>
      <c r="EI269" s="323"/>
      <c r="EJ269" s="323"/>
      <c r="EK269" s="323"/>
      <c r="EL269" s="323"/>
      <c r="EM269" s="323"/>
      <c r="EN269" s="323"/>
      <c r="EO269" s="323"/>
      <c r="EP269" s="323"/>
      <c r="EQ269" s="323"/>
      <c r="ER269" s="323"/>
      <c r="ES269" s="323"/>
      <c r="ET269" s="323"/>
      <c r="EU269" s="323"/>
      <c r="EV269" s="323"/>
      <c r="EW269" s="323"/>
      <c r="EX269" s="323"/>
      <c r="EY269" s="323"/>
      <c r="EZ269" s="323"/>
      <c r="FA269" s="323"/>
      <c r="FB269" s="323"/>
      <c r="FC269" s="323"/>
      <c r="FD269" s="323"/>
      <c r="FE269" s="323"/>
      <c r="FF269" s="323"/>
      <c r="FG269" s="323"/>
      <c r="FH269" s="323"/>
      <c r="FI269" s="323"/>
      <c r="FJ269" s="323"/>
      <c r="FK269" s="323"/>
      <c r="FL269" s="323"/>
      <c r="FM269" s="323"/>
      <c r="FN269" s="323"/>
      <c r="FO269" s="323"/>
      <c r="FP269" s="323"/>
      <c r="FQ269" s="323"/>
      <c r="FR269" s="323"/>
      <c r="FS269" s="323"/>
      <c r="FT269" s="323"/>
      <c r="FU269" s="323"/>
      <c r="FV269" s="323"/>
      <c r="FW269" s="323"/>
      <c r="FX269" s="323"/>
      <c r="FY269" s="323"/>
      <c r="FZ269" s="323"/>
      <c r="GA269" s="323"/>
      <c r="GB269" s="323"/>
      <c r="GC269" s="323"/>
      <c r="GD269" s="323"/>
      <c r="GE269" s="323"/>
    </row>
    <row r="270" spans="1:187"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row>
    <row r="271" spans="1:187" ht="11.25" customHeight="1">
      <c r="A271" s="70" t="s">
        <v>312</v>
      </c>
      <c r="B271" s="70"/>
      <c r="C271" s="70"/>
      <c r="D271" s="70"/>
      <c r="E271" s="70"/>
      <c r="F271" s="70" t="s">
        <v>0</v>
      </c>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t="s">
        <v>316</v>
      </c>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row>
    <row r="272" spans="1:187" ht="12.75">
      <c r="A272" s="70">
        <v>1</v>
      </c>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70"/>
      <c r="EJ272" s="70"/>
      <c r="EK272" s="70"/>
      <c r="EL272" s="70"/>
      <c r="EM272" s="70"/>
      <c r="EN272" s="70"/>
      <c r="EO272" s="70"/>
      <c r="EP272" s="70"/>
      <c r="EQ272" s="70"/>
      <c r="ER272" s="70"/>
      <c r="ES272" s="69"/>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0"/>
      <c r="FU272" s="70"/>
      <c r="FV272" s="70"/>
      <c r="FW272" s="70"/>
      <c r="FX272" s="70"/>
      <c r="FY272" s="70"/>
      <c r="FZ272" s="70"/>
      <c r="GA272" s="70"/>
      <c r="GB272" s="70"/>
      <c r="GC272" s="70"/>
      <c r="GD272" s="70"/>
      <c r="GE272" s="70"/>
    </row>
    <row r="273" spans="1:187" ht="12.75">
      <c r="A273" s="70">
        <v>2</v>
      </c>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69"/>
      <c r="ET273" s="70"/>
      <c r="EU273" s="70"/>
      <c r="EV273" s="70"/>
      <c r="EW273" s="70"/>
      <c r="EX273" s="70"/>
      <c r="EY273" s="70"/>
      <c r="EZ273" s="70"/>
      <c r="FA273" s="70"/>
      <c r="FB273" s="70"/>
      <c r="FC273" s="70"/>
      <c r="FD273" s="70"/>
      <c r="FE273" s="70"/>
      <c r="FF273" s="70"/>
      <c r="FG273" s="70"/>
      <c r="FH273" s="70"/>
      <c r="FI273" s="70"/>
      <c r="FJ273" s="70"/>
      <c r="FK273" s="70"/>
      <c r="FL273" s="70"/>
      <c r="FM273" s="70"/>
      <c r="FN273" s="70"/>
      <c r="FO273" s="70"/>
      <c r="FP273" s="70"/>
      <c r="FQ273" s="70"/>
      <c r="FR273" s="70"/>
      <c r="FS273" s="70"/>
      <c r="FT273" s="70"/>
      <c r="FU273" s="70"/>
      <c r="FV273" s="70"/>
      <c r="FW273" s="70"/>
      <c r="FX273" s="70"/>
      <c r="FY273" s="70"/>
      <c r="FZ273" s="70"/>
      <c r="GA273" s="70"/>
      <c r="GB273" s="70"/>
      <c r="GC273" s="70"/>
      <c r="GD273" s="70"/>
      <c r="GE273" s="70"/>
    </row>
    <row r="274" spans="1:187" ht="11.25" customHeight="1">
      <c r="A274" s="70" t="s">
        <v>317</v>
      </c>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c r="EB274" s="70"/>
      <c r="EC274" s="70"/>
      <c r="ED274" s="70"/>
      <c r="EE274" s="70"/>
      <c r="EF274" s="70"/>
      <c r="EG274" s="70"/>
      <c r="EH274" s="70"/>
      <c r="EI274" s="70"/>
      <c r="EJ274" s="70"/>
      <c r="EK274" s="70"/>
      <c r="EL274" s="70"/>
      <c r="EM274" s="70"/>
      <c r="EN274" s="70"/>
      <c r="EO274" s="70"/>
      <c r="EP274" s="70"/>
      <c r="EQ274" s="70"/>
      <c r="ER274" s="70"/>
      <c r="ES274" s="70"/>
      <c r="ET274" s="70"/>
      <c r="EU274" s="70"/>
      <c r="EV274" s="70"/>
      <c r="EW274" s="70"/>
      <c r="EX274" s="70"/>
      <c r="EY274" s="70"/>
      <c r="EZ274" s="70"/>
      <c r="FA274" s="70"/>
      <c r="FB274" s="70"/>
      <c r="FC274" s="70"/>
      <c r="FD274" s="70"/>
      <c r="FE274" s="70"/>
      <c r="FF274" s="70"/>
      <c r="FG274" s="70"/>
      <c r="FH274" s="70"/>
      <c r="FI274" s="70"/>
      <c r="FJ274" s="70"/>
      <c r="FK274" s="70"/>
      <c r="FL274" s="70"/>
      <c r="FM274" s="70"/>
      <c r="FN274" s="70"/>
      <c r="FO274" s="70"/>
      <c r="FP274" s="70"/>
      <c r="FQ274" s="70"/>
      <c r="FR274" s="70"/>
      <c r="FS274" s="70"/>
      <c r="FT274" s="70"/>
      <c r="FU274" s="70"/>
      <c r="FV274" s="70"/>
      <c r="FW274" s="70"/>
      <c r="FX274" s="70"/>
      <c r="FY274" s="70"/>
      <c r="FZ274" s="70"/>
      <c r="GA274" s="70"/>
      <c r="GB274" s="70"/>
      <c r="GC274" s="70"/>
      <c r="GD274" s="70"/>
      <c r="GE274" s="70"/>
    </row>
    <row r="275" spans="1:187" ht="1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row>
    <row r="276" spans="1:187" ht="12.75">
      <c r="A276" s="323" t="s">
        <v>324</v>
      </c>
      <c r="B276" s="323"/>
      <c r="C276" s="323"/>
      <c r="D276" s="323"/>
      <c r="E276" s="323"/>
      <c r="F276" s="323"/>
      <c r="G276" s="323"/>
      <c r="H276" s="323"/>
      <c r="I276" s="323"/>
      <c r="J276" s="323"/>
      <c r="K276" s="323"/>
      <c r="L276" s="323"/>
      <c r="M276" s="323"/>
      <c r="N276" s="323"/>
      <c r="O276" s="323"/>
      <c r="P276" s="323"/>
      <c r="Q276" s="323"/>
      <c r="R276" s="323"/>
      <c r="S276" s="323"/>
      <c r="T276" s="323"/>
      <c r="U276" s="323"/>
      <c r="V276" s="323"/>
      <c r="W276" s="323"/>
      <c r="X276" s="323"/>
      <c r="Y276" s="323"/>
      <c r="Z276" s="323"/>
      <c r="AA276" s="323"/>
      <c r="AB276" s="323"/>
      <c r="AC276" s="323"/>
      <c r="AD276" s="323"/>
      <c r="AE276" s="323"/>
      <c r="AF276" s="323"/>
      <c r="AG276" s="323"/>
      <c r="AH276" s="323"/>
      <c r="AI276" s="323"/>
      <c r="AJ276" s="323"/>
      <c r="AK276" s="323"/>
      <c r="AL276" s="323"/>
      <c r="AM276" s="323"/>
      <c r="AN276" s="323"/>
      <c r="AO276" s="323"/>
      <c r="AP276" s="323"/>
      <c r="AQ276" s="323"/>
      <c r="AR276" s="323"/>
      <c r="AS276" s="323"/>
      <c r="AT276" s="323"/>
      <c r="AU276" s="323"/>
      <c r="AV276" s="323"/>
      <c r="AW276" s="323"/>
      <c r="AX276" s="323"/>
      <c r="AY276" s="323"/>
      <c r="AZ276" s="323"/>
      <c r="BA276" s="323"/>
      <c r="BB276" s="323"/>
      <c r="BC276" s="323"/>
      <c r="BD276" s="323"/>
      <c r="BE276" s="323"/>
      <c r="BF276" s="323"/>
      <c r="BG276" s="323"/>
      <c r="BH276" s="323"/>
      <c r="BI276" s="323"/>
      <c r="BJ276" s="323"/>
      <c r="BK276" s="323"/>
      <c r="BL276" s="323"/>
      <c r="BM276" s="323"/>
      <c r="BN276" s="323"/>
      <c r="BO276" s="323"/>
      <c r="BP276" s="323"/>
      <c r="BQ276" s="323"/>
      <c r="BR276" s="323"/>
      <c r="BS276" s="323"/>
      <c r="BT276" s="323"/>
      <c r="BU276" s="323"/>
      <c r="BV276" s="323"/>
      <c r="BW276" s="323"/>
      <c r="BX276" s="323"/>
      <c r="BY276" s="323"/>
      <c r="BZ276" s="323"/>
      <c r="CA276" s="323"/>
      <c r="CB276" s="323"/>
      <c r="CC276" s="323"/>
      <c r="CD276" s="323"/>
      <c r="CE276" s="323"/>
      <c r="CF276" s="323"/>
      <c r="CG276" s="323"/>
      <c r="CH276" s="323"/>
      <c r="CI276" s="323"/>
      <c r="CJ276" s="323"/>
      <c r="CK276" s="323"/>
      <c r="CL276" s="323"/>
      <c r="CM276" s="323"/>
      <c r="CN276" s="323"/>
      <c r="CO276" s="323"/>
      <c r="CP276" s="323"/>
      <c r="CQ276" s="323"/>
      <c r="CR276" s="323"/>
      <c r="CS276" s="323"/>
      <c r="CT276" s="323"/>
      <c r="CU276" s="323"/>
      <c r="CV276" s="323"/>
      <c r="CW276" s="323"/>
      <c r="CX276" s="323"/>
      <c r="CY276" s="323"/>
      <c r="CZ276" s="323"/>
      <c r="DA276" s="323"/>
      <c r="DB276" s="323"/>
      <c r="DC276" s="323"/>
      <c r="DD276" s="323"/>
      <c r="DE276" s="323"/>
      <c r="DF276" s="323"/>
      <c r="DG276" s="323"/>
      <c r="DH276" s="323"/>
      <c r="DI276" s="323"/>
      <c r="DJ276" s="323"/>
      <c r="DK276" s="323"/>
      <c r="DL276" s="323"/>
      <c r="DM276" s="323"/>
      <c r="DN276" s="323"/>
      <c r="DO276" s="323"/>
      <c r="DP276" s="323"/>
      <c r="DQ276" s="323"/>
      <c r="DR276" s="323"/>
      <c r="DS276" s="323"/>
      <c r="DT276" s="323"/>
      <c r="DU276" s="323"/>
      <c r="DV276" s="323"/>
      <c r="DW276" s="323"/>
      <c r="DX276" s="323"/>
      <c r="DY276" s="323"/>
      <c r="DZ276" s="323"/>
      <c r="EA276" s="323"/>
      <c r="EB276" s="323"/>
      <c r="EC276" s="323"/>
      <c r="ED276" s="323"/>
      <c r="EE276" s="323"/>
      <c r="EF276" s="323"/>
      <c r="EG276" s="323"/>
      <c r="EH276" s="323"/>
      <c r="EI276" s="323"/>
      <c r="EJ276" s="323"/>
      <c r="EK276" s="323"/>
      <c r="EL276" s="323"/>
      <c r="EM276" s="323"/>
      <c r="EN276" s="323"/>
      <c r="EO276" s="323"/>
      <c r="EP276" s="323"/>
      <c r="EQ276" s="323"/>
      <c r="ER276" s="323"/>
      <c r="ES276" s="323"/>
      <c r="ET276" s="323"/>
      <c r="EU276" s="323"/>
      <c r="EV276" s="323"/>
      <c r="EW276" s="323"/>
      <c r="EX276" s="323"/>
      <c r="EY276" s="323"/>
      <c r="EZ276" s="323"/>
      <c r="FA276" s="323"/>
      <c r="FB276" s="323"/>
      <c r="FC276" s="323"/>
      <c r="FD276" s="323"/>
      <c r="FE276" s="323"/>
      <c r="FF276" s="323"/>
      <c r="FG276" s="323"/>
      <c r="FH276" s="323"/>
      <c r="FI276" s="323"/>
      <c r="FJ276" s="323"/>
      <c r="FK276" s="323"/>
      <c r="FL276" s="323"/>
      <c r="FM276" s="323"/>
      <c r="FN276" s="323"/>
      <c r="FO276" s="323"/>
      <c r="FP276" s="323"/>
      <c r="FQ276" s="323"/>
      <c r="FR276" s="323"/>
      <c r="FS276" s="323"/>
      <c r="FT276" s="323"/>
      <c r="FU276" s="323"/>
      <c r="FV276" s="323"/>
      <c r="FW276" s="323"/>
      <c r="FX276" s="323"/>
      <c r="FY276" s="323"/>
      <c r="FZ276" s="323"/>
      <c r="GA276" s="323"/>
      <c r="GB276" s="323"/>
      <c r="GC276" s="323"/>
      <c r="GD276" s="323"/>
      <c r="GE276" s="323"/>
    </row>
    <row r="277" spans="1:187" ht="12.75">
      <c r="A277" s="323" t="s">
        <v>325</v>
      </c>
      <c r="B277" s="323"/>
      <c r="C277" s="323"/>
      <c r="D277" s="323"/>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323"/>
      <c r="AA277" s="323"/>
      <c r="AB277" s="323"/>
      <c r="AC277" s="323"/>
      <c r="AD277" s="323"/>
      <c r="AE277" s="323"/>
      <c r="AF277" s="323"/>
      <c r="AG277" s="323"/>
      <c r="AH277" s="323"/>
      <c r="AI277" s="323"/>
      <c r="AJ277" s="323"/>
      <c r="AK277" s="323"/>
      <c r="AL277" s="323"/>
      <c r="AM277" s="323"/>
      <c r="AN277" s="323"/>
      <c r="AO277" s="323"/>
      <c r="AP277" s="323"/>
      <c r="AQ277" s="323"/>
      <c r="AR277" s="323"/>
      <c r="AS277" s="323"/>
      <c r="AT277" s="323"/>
      <c r="AU277" s="323"/>
      <c r="AV277" s="323"/>
      <c r="AW277" s="323"/>
      <c r="AX277" s="323"/>
      <c r="AY277" s="323"/>
      <c r="AZ277" s="323"/>
      <c r="BA277" s="323"/>
      <c r="BB277" s="323"/>
      <c r="BC277" s="323"/>
      <c r="BD277" s="323"/>
      <c r="BE277" s="323"/>
      <c r="BF277" s="323"/>
      <c r="BG277" s="323"/>
      <c r="BH277" s="323"/>
      <c r="BI277" s="323"/>
      <c r="BJ277" s="323"/>
      <c r="BK277" s="323"/>
      <c r="BL277" s="323"/>
      <c r="BM277" s="323"/>
      <c r="BN277" s="323"/>
      <c r="BO277" s="323"/>
      <c r="BP277" s="323"/>
      <c r="BQ277" s="323"/>
      <c r="BR277" s="323"/>
      <c r="BS277" s="323"/>
      <c r="BT277" s="323"/>
      <c r="BU277" s="323"/>
      <c r="BV277" s="323"/>
      <c r="BW277" s="323"/>
      <c r="BX277" s="323"/>
      <c r="BY277" s="323"/>
      <c r="BZ277" s="323"/>
      <c r="CA277" s="323"/>
      <c r="CB277" s="323"/>
      <c r="CC277" s="323"/>
      <c r="CD277" s="323"/>
      <c r="CE277" s="323"/>
      <c r="CF277" s="323"/>
      <c r="CG277" s="323"/>
      <c r="CH277" s="323"/>
      <c r="CI277" s="323"/>
      <c r="CJ277" s="323"/>
      <c r="CK277" s="323"/>
      <c r="CL277" s="323"/>
      <c r="CM277" s="323"/>
      <c r="CN277" s="323"/>
      <c r="CO277" s="323"/>
      <c r="CP277" s="323"/>
      <c r="CQ277" s="323"/>
      <c r="CR277" s="323"/>
      <c r="CS277" s="323"/>
      <c r="CT277" s="323"/>
      <c r="CU277" s="323"/>
      <c r="CV277" s="323"/>
      <c r="CW277" s="323"/>
      <c r="CX277" s="323"/>
      <c r="CY277" s="323"/>
      <c r="CZ277" s="323"/>
      <c r="DA277" s="323"/>
      <c r="DB277" s="323"/>
      <c r="DC277" s="323"/>
      <c r="DD277" s="323"/>
      <c r="DE277" s="323"/>
      <c r="DF277" s="323"/>
      <c r="DG277" s="323"/>
      <c r="DH277" s="323"/>
      <c r="DI277" s="323"/>
      <c r="DJ277" s="323"/>
      <c r="DK277" s="323"/>
      <c r="DL277" s="323"/>
      <c r="DM277" s="323"/>
      <c r="DN277" s="323"/>
      <c r="DO277" s="323"/>
      <c r="DP277" s="323"/>
      <c r="DQ277" s="323"/>
      <c r="DR277" s="323"/>
      <c r="DS277" s="323"/>
      <c r="DT277" s="323"/>
      <c r="DU277" s="323"/>
      <c r="DV277" s="323"/>
      <c r="DW277" s="323"/>
      <c r="DX277" s="323"/>
      <c r="DY277" s="323"/>
      <c r="DZ277" s="323"/>
      <c r="EA277" s="323"/>
      <c r="EB277" s="323"/>
      <c r="EC277" s="323"/>
      <c r="ED277" s="323"/>
      <c r="EE277" s="323"/>
      <c r="EF277" s="323"/>
      <c r="EG277" s="323"/>
      <c r="EH277" s="323"/>
      <c r="EI277" s="323"/>
      <c r="EJ277" s="323"/>
      <c r="EK277" s="323"/>
      <c r="EL277" s="323"/>
      <c r="EM277" s="323"/>
      <c r="EN277" s="323"/>
      <c r="EO277" s="323"/>
      <c r="EP277" s="323"/>
      <c r="EQ277" s="323"/>
      <c r="ER277" s="323"/>
      <c r="ES277" s="323"/>
      <c r="ET277" s="323"/>
      <c r="EU277" s="323"/>
      <c r="EV277" s="323"/>
      <c r="EW277" s="323"/>
      <c r="EX277" s="323"/>
      <c r="EY277" s="323"/>
      <c r="EZ277" s="323"/>
      <c r="FA277" s="323"/>
      <c r="FB277" s="323"/>
      <c r="FC277" s="323"/>
      <c r="FD277" s="323"/>
      <c r="FE277" s="323"/>
      <c r="FF277" s="323"/>
      <c r="FG277" s="323"/>
      <c r="FH277" s="323"/>
      <c r="FI277" s="323"/>
      <c r="FJ277" s="323"/>
      <c r="FK277" s="323"/>
      <c r="FL277" s="323"/>
      <c r="FM277" s="323"/>
      <c r="FN277" s="323"/>
      <c r="FO277" s="323"/>
      <c r="FP277" s="323"/>
      <c r="FQ277" s="323"/>
      <c r="FR277" s="323"/>
      <c r="FS277" s="323"/>
      <c r="FT277" s="323"/>
      <c r="FU277" s="323"/>
      <c r="FV277" s="323"/>
      <c r="FW277" s="323"/>
      <c r="FX277" s="323"/>
      <c r="FY277" s="323"/>
      <c r="FZ277" s="323"/>
      <c r="GA277" s="323"/>
      <c r="GB277" s="323"/>
      <c r="GC277" s="323"/>
      <c r="GD277" s="323"/>
      <c r="GE277" s="323"/>
    </row>
    <row r="278" spans="1:187"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row>
    <row r="279" spans="1:187" ht="12.75">
      <c r="A279" s="70" t="s">
        <v>312</v>
      </c>
      <c r="B279" s="70"/>
      <c r="C279" s="70"/>
      <c r="D279" s="70"/>
      <c r="E279" s="70"/>
      <c r="F279" s="70" t="s">
        <v>0</v>
      </c>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c r="EB279" s="70"/>
      <c r="EC279" s="70"/>
      <c r="ED279" s="70"/>
      <c r="EE279" s="70"/>
      <c r="EF279" s="70"/>
      <c r="EG279" s="70"/>
      <c r="EH279" s="70"/>
      <c r="EI279" s="70"/>
      <c r="EJ279" s="70"/>
      <c r="EK279" s="70"/>
      <c r="EL279" s="70"/>
      <c r="EM279" s="70"/>
      <c r="EN279" s="70"/>
      <c r="EO279" s="70"/>
      <c r="EP279" s="70"/>
      <c r="EQ279" s="70"/>
      <c r="ER279" s="70"/>
      <c r="ES279" s="70" t="s">
        <v>316</v>
      </c>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row>
    <row r="280" spans="1:187" ht="12.75">
      <c r="A280" s="70">
        <v>1</v>
      </c>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c r="EB280" s="70"/>
      <c r="EC280" s="70"/>
      <c r="ED280" s="70"/>
      <c r="EE280" s="70"/>
      <c r="EF280" s="70"/>
      <c r="EG280" s="70"/>
      <c r="EH280" s="70"/>
      <c r="EI280" s="70"/>
      <c r="EJ280" s="70"/>
      <c r="EK280" s="70"/>
      <c r="EL280" s="70"/>
      <c r="EM280" s="70"/>
      <c r="EN280" s="70"/>
      <c r="EO280" s="70"/>
      <c r="EP280" s="70"/>
      <c r="EQ280" s="70"/>
      <c r="ER280" s="70"/>
      <c r="ES280" s="69"/>
      <c r="ET280" s="70"/>
      <c r="EU280" s="70"/>
      <c r="EV280" s="70"/>
      <c r="EW280" s="70"/>
      <c r="EX280" s="70"/>
      <c r="EY280" s="70"/>
      <c r="EZ280" s="70"/>
      <c r="FA280" s="70"/>
      <c r="FB280" s="70"/>
      <c r="FC280" s="70"/>
      <c r="FD280" s="70"/>
      <c r="FE280" s="70"/>
      <c r="FF280" s="70"/>
      <c r="FG280" s="70"/>
      <c r="FH280" s="70"/>
      <c r="FI280" s="70"/>
      <c r="FJ280" s="70"/>
      <c r="FK280" s="70"/>
      <c r="FL280" s="70"/>
      <c r="FM280" s="70"/>
      <c r="FN280" s="70"/>
      <c r="FO280" s="70"/>
      <c r="FP280" s="70"/>
      <c r="FQ280" s="70"/>
      <c r="FR280" s="70"/>
      <c r="FS280" s="70"/>
      <c r="FT280" s="70"/>
      <c r="FU280" s="70"/>
      <c r="FV280" s="70"/>
      <c r="FW280" s="70"/>
      <c r="FX280" s="70"/>
      <c r="FY280" s="70"/>
      <c r="FZ280" s="70"/>
      <c r="GA280" s="70"/>
      <c r="GB280" s="70"/>
      <c r="GC280" s="70"/>
      <c r="GD280" s="70"/>
      <c r="GE280" s="70"/>
    </row>
    <row r="281" spans="1:187" ht="12.75">
      <c r="A281" s="70">
        <v>2</v>
      </c>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69"/>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row>
    <row r="282" spans="1:187" ht="12.75">
      <c r="A282" s="70" t="s">
        <v>317</v>
      </c>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c r="DX282" s="70"/>
      <c r="DY282" s="70"/>
      <c r="DZ282" s="70"/>
      <c r="EA282" s="70"/>
      <c r="EB282" s="70"/>
      <c r="EC282" s="70"/>
      <c r="ED282" s="70"/>
      <c r="EE282" s="70"/>
      <c r="EF282" s="70"/>
      <c r="EG282" s="70"/>
      <c r="EH282" s="70"/>
      <c r="EI282" s="70"/>
      <c r="EJ282" s="70"/>
      <c r="EK282" s="70"/>
      <c r="EL282" s="70"/>
      <c r="EM282" s="70"/>
      <c r="EN282" s="70"/>
      <c r="EO282" s="70"/>
      <c r="EP282" s="70"/>
      <c r="EQ282" s="70"/>
      <c r="ER282" s="70"/>
      <c r="ES282" s="70"/>
      <c r="ET282" s="70"/>
      <c r="EU282" s="70"/>
      <c r="EV282" s="70"/>
      <c r="EW282" s="70"/>
      <c r="EX282" s="70"/>
      <c r="EY282" s="70"/>
      <c r="EZ282" s="70"/>
      <c r="FA282" s="70"/>
      <c r="FB282" s="70"/>
      <c r="FC282" s="70"/>
      <c r="FD282" s="70"/>
      <c r="FE282" s="70"/>
      <c r="FF282" s="70"/>
      <c r="FG282" s="70"/>
      <c r="FH282" s="70"/>
      <c r="FI282" s="70"/>
      <c r="FJ282" s="70"/>
      <c r="FK282" s="70"/>
      <c r="FL282" s="70"/>
      <c r="FM282" s="70"/>
      <c r="FN282" s="70"/>
      <c r="FO282" s="70"/>
      <c r="FP282" s="70"/>
      <c r="FQ282" s="70"/>
      <c r="FR282" s="70"/>
      <c r="FS282" s="70"/>
      <c r="FT282" s="70"/>
      <c r="FU282" s="70"/>
      <c r="FV282" s="70"/>
      <c r="FW282" s="70"/>
      <c r="FX282" s="70"/>
      <c r="FY282" s="70"/>
      <c r="FZ282" s="70"/>
      <c r="GA282" s="70"/>
      <c r="GB282" s="70"/>
      <c r="GC282" s="70"/>
      <c r="GD282" s="70"/>
      <c r="GE282" s="70"/>
    </row>
    <row r="283" spans="1:187" ht="12.7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row>
    <row r="284" spans="1:187" ht="12.75">
      <c r="A284" s="323" t="s">
        <v>326</v>
      </c>
      <c r="B284" s="323"/>
      <c r="C284" s="323"/>
      <c r="D284" s="323"/>
      <c r="E284" s="323"/>
      <c r="F284" s="323"/>
      <c r="G284" s="323"/>
      <c r="H284" s="323"/>
      <c r="I284" s="323"/>
      <c r="J284" s="323"/>
      <c r="K284" s="323"/>
      <c r="L284" s="323"/>
      <c r="M284" s="323"/>
      <c r="N284" s="323"/>
      <c r="O284" s="323"/>
      <c r="P284" s="323"/>
      <c r="Q284" s="323"/>
      <c r="R284" s="323"/>
      <c r="S284" s="323"/>
      <c r="T284" s="323"/>
      <c r="U284" s="323"/>
      <c r="V284" s="323"/>
      <c r="W284" s="323"/>
      <c r="X284" s="323"/>
      <c r="Y284" s="323"/>
      <c r="Z284" s="323"/>
      <c r="AA284" s="323"/>
      <c r="AB284" s="323"/>
      <c r="AC284" s="323"/>
      <c r="AD284" s="323"/>
      <c r="AE284" s="323"/>
      <c r="AF284" s="323"/>
      <c r="AG284" s="323"/>
      <c r="AH284" s="323"/>
      <c r="AI284" s="323"/>
      <c r="AJ284" s="323"/>
      <c r="AK284" s="323"/>
      <c r="AL284" s="323"/>
      <c r="AM284" s="323"/>
      <c r="AN284" s="323"/>
      <c r="AO284" s="323"/>
      <c r="AP284" s="323"/>
      <c r="AQ284" s="323"/>
      <c r="AR284" s="323"/>
      <c r="AS284" s="323"/>
      <c r="AT284" s="323"/>
      <c r="AU284" s="323"/>
      <c r="AV284" s="323"/>
      <c r="AW284" s="323"/>
      <c r="AX284" s="323"/>
      <c r="AY284" s="323"/>
      <c r="AZ284" s="323"/>
      <c r="BA284" s="323"/>
      <c r="BB284" s="323"/>
      <c r="BC284" s="323"/>
      <c r="BD284" s="323"/>
      <c r="BE284" s="323"/>
      <c r="BF284" s="323"/>
      <c r="BG284" s="323"/>
      <c r="BH284" s="323"/>
      <c r="BI284" s="323"/>
      <c r="BJ284" s="323"/>
      <c r="BK284" s="323"/>
      <c r="BL284" s="323"/>
      <c r="BM284" s="323"/>
      <c r="BN284" s="323"/>
      <c r="BO284" s="323"/>
      <c r="BP284" s="323"/>
      <c r="BQ284" s="323"/>
      <c r="BR284" s="323"/>
      <c r="BS284" s="323"/>
      <c r="BT284" s="323"/>
      <c r="BU284" s="323"/>
      <c r="BV284" s="323"/>
      <c r="BW284" s="323"/>
      <c r="BX284" s="323"/>
      <c r="BY284" s="323"/>
      <c r="BZ284" s="323"/>
      <c r="CA284" s="323"/>
      <c r="CB284" s="323"/>
      <c r="CC284" s="323"/>
      <c r="CD284" s="323"/>
      <c r="CE284" s="323"/>
      <c r="CF284" s="323"/>
      <c r="CG284" s="323"/>
      <c r="CH284" s="323"/>
      <c r="CI284" s="323"/>
      <c r="CJ284" s="323"/>
      <c r="CK284" s="323"/>
      <c r="CL284" s="323"/>
      <c r="CM284" s="323"/>
      <c r="CN284" s="323"/>
      <c r="CO284" s="323"/>
      <c r="CP284" s="323"/>
      <c r="CQ284" s="323"/>
      <c r="CR284" s="323"/>
      <c r="CS284" s="323"/>
      <c r="CT284" s="323"/>
      <c r="CU284" s="323"/>
      <c r="CV284" s="323"/>
      <c r="CW284" s="323"/>
      <c r="CX284" s="323"/>
      <c r="CY284" s="323"/>
      <c r="CZ284" s="323"/>
      <c r="DA284" s="323"/>
      <c r="DB284" s="323"/>
      <c r="DC284" s="323"/>
      <c r="DD284" s="323"/>
      <c r="DE284" s="323"/>
      <c r="DF284" s="323"/>
      <c r="DG284" s="323"/>
      <c r="DH284" s="323"/>
      <c r="DI284" s="323"/>
      <c r="DJ284" s="323"/>
      <c r="DK284" s="323"/>
      <c r="DL284" s="323"/>
      <c r="DM284" s="323"/>
      <c r="DN284" s="323"/>
      <c r="DO284" s="323"/>
      <c r="DP284" s="323"/>
      <c r="DQ284" s="323"/>
      <c r="DR284" s="323"/>
      <c r="DS284" s="323"/>
      <c r="DT284" s="323"/>
      <c r="DU284" s="323"/>
      <c r="DV284" s="323"/>
      <c r="DW284" s="323"/>
      <c r="DX284" s="323"/>
      <c r="DY284" s="323"/>
      <c r="DZ284" s="323"/>
      <c r="EA284" s="323"/>
      <c r="EB284" s="323"/>
      <c r="EC284" s="323"/>
      <c r="ED284" s="323"/>
      <c r="EE284" s="323"/>
      <c r="EF284" s="323"/>
      <c r="EG284" s="323"/>
      <c r="EH284" s="323"/>
      <c r="EI284" s="323"/>
      <c r="EJ284" s="323"/>
      <c r="EK284" s="323"/>
      <c r="EL284" s="323"/>
      <c r="EM284" s="323"/>
      <c r="EN284" s="323"/>
      <c r="EO284" s="323"/>
      <c r="EP284" s="323"/>
      <c r="EQ284" s="323"/>
      <c r="ER284" s="323"/>
      <c r="ES284" s="323"/>
      <c r="ET284" s="323"/>
      <c r="EU284" s="323"/>
      <c r="EV284" s="323"/>
      <c r="EW284" s="323"/>
      <c r="EX284" s="323"/>
      <c r="EY284" s="323"/>
      <c r="EZ284" s="323"/>
      <c r="FA284" s="323"/>
      <c r="FB284" s="323"/>
      <c r="FC284" s="323"/>
      <c r="FD284" s="323"/>
      <c r="FE284" s="323"/>
      <c r="FF284" s="323"/>
      <c r="FG284" s="323"/>
      <c r="FH284" s="323"/>
      <c r="FI284" s="323"/>
      <c r="FJ284" s="323"/>
      <c r="FK284" s="323"/>
      <c r="FL284" s="323"/>
      <c r="FM284" s="323"/>
      <c r="FN284" s="323"/>
      <c r="FO284" s="323"/>
      <c r="FP284" s="323"/>
      <c r="FQ284" s="323"/>
      <c r="FR284" s="323"/>
      <c r="FS284" s="323"/>
      <c r="FT284" s="323"/>
      <c r="FU284" s="323"/>
      <c r="FV284" s="323"/>
      <c r="FW284" s="323"/>
      <c r="FX284" s="323"/>
      <c r="FY284" s="323"/>
      <c r="FZ284" s="323"/>
      <c r="GA284" s="323"/>
      <c r="GB284" s="323"/>
      <c r="GC284" s="323"/>
      <c r="GD284" s="323"/>
      <c r="GE284" s="323"/>
    </row>
    <row r="285" spans="1:187" ht="12.7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row>
    <row r="286" spans="1:187" ht="12.75">
      <c r="A286" s="70" t="s">
        <v>312</v>
      </c>
      <c r="B286" s="70"/>
      <c r="C286" s="70"/>
      <c r="D286" s="70"/>
      <c r="E286" s="70"/>
      <c r="F286" s="70" t="s">
        <v>0</v>
      </c>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c r="EB286" s="70"/>
      <c r="EC286" s="70"/>
      <c r="ED286" s="70"/>
      <c r="EE286" s="70"/>
      <c r="EF286" s="70"/>
      <c r="EG286" s="70"/>
      <c r="EH286" s="70"/>
      <c r="EI286" s="70"/>
      <c r="EJ286" s="70"/>
      <c r="EK286" s="70"/>
      <c r="EL286" s="70"/>
      <c r="EM286" s="70"/>
      <c r="EN286" s="70"/>
      <c r="EO286" s="70"/>
      <c r="EP286" s="70"/>
      <c r="EQ286" s="70"/>
      <c r="ER286" s="70"/>
      <c r="ES286" s="70" t="s">
        <v>316</v>
      </c>
      <c r="ET286" s="70"/>
      <c r="EU286" s="70"/>
      <c r="EV286" s="70"/>
      <c r="EW286" s="70"/>
      <c r="EX286" s="70"/>
      <c r="EY286" s="70"/>
      <c r="EZ286" s="70"/>
      <c r="FA286" s="70"/>
      <c r="FB286" s="70"/>
      <c r="FC286" s="70"/>
      <c r="FD286" s="70"/>
      <c r="FE286" s="70"/>
      <c r="FF286" s="70"/>
      <c r="FG286" s="70"/>
      <c r="FH286" s="70"/>
      <c r="FI286" s="70"/>
      <c r="FJ286" s="70"/>
      <c r="FK286" s="70"/>
      <c r="FL286" s="70"/>
      <c r="FM286" s="70"/>
      <c r="FN286" s="70"/>
      <c r="FO286" s="70"/>
      <c r="FP286" s="70"/>
      <c r="FQ286" s="70"/>
      <c r="FR286" s="70"/>
      <c r="FS286" s="70"/>
      <c r="FT286" s="70"/>
      <c r="FU286" s="70"/>
      <c r="FV286" s="70"/>
      <c r="FW286" s="70"/>
      <c r="FX286" s="70"/>
      <c r="FY286" s="70"/>
      <c r="FZ286" s="70"/>
      <c r="GA286" s="70"/>
      <c r="GB286" s="70"/>
      <c r="GC286" s="70"/>
      <c r="GD286" s="70"/>
      <c r="GE286" s="70"/>
    </row>
    <row r="287" spans="1:187" ht="34.5" customHeight="1">
      <c r="A287" s="70">
        <v>1</v>
      </c>
      <c r="B287" s="70"/>
      <c r="C287" s="70"/>
      <c r="D287" s="70"/>
      <c r="E287" s="70"/>
      <c r="F287" s="324" t="s">
        <v>614</v>
      </c>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c r="AG287" s="325"/>
      <c r="AH287" s="325"/>
      <c r="AI287" s="325"/>
      <c r="AJ287" s="325"/>
      <c r="AK287" s="325"/>
      <c r="AL287" s="325"/>
      <c r="AM287" s="325"/>
      <c r="AN287" s="325"/>
      <c r="AO287" s="325"/>
      <c r="AP287" s="325"/>
      <c r="AQ287" s="325"/>
      <c r="AR287" s="325"/>
      <c r="AS287" s="325"/>
      <c r="AT287" s="325"/>
      <c r="AU287" s="325"/>
      <c r="AV287" s="325"/>
      <c r="AW287" s="325"/>
      <c r="AX287" s="325"/>
      <c r="AY287" s="325"/>
      <c r="AZ287" s="325"/>
      <c r="BA287" s="325"/>
      <c r="BB287" s="325"/>
      <c r="BC287" s="325"/>
      <c r="BD287" s="325"/>
      <c r="BE287" s="325"/>
      <c r="BF287" s="325"/>
      <c r="BG287" s="325"/>
      <c r="BH287" s="325"/>
      <c r="BI287" s="325"/>
      <c r="BJ287" s="325"/>
      <c r="BK287" s="325"/>
      <c r="BL287" s="325"/>
      <c r="BM287" s="325"/>
      <c r="BN287" s="325"/>
      <c r="BO287" s="325"/>
      <c r="BP287" s="325"/>
      <c r="BQ287" s="325"/>
      <c r="BR287" s="325"/>
      <c r="BS287" s="325"/>
      <c r="BT287" s="325"/>
      <c r="BU287" s="325"/>
      <c r="BV287" s="325"/>
      <c r="BW287" s="325"/>
      <c r="BX287" s="325"/>
      <c r="BY287" s="325"/>
      <c r="BZ287" s="325"/>
      <c r="CA287" s="325"/>
      <c r="CB287" s="325"/>
      <c r="CC287" s="325"/>
      <c r="CD287" s="325"/>
      <c r="CE287" s="325"/>
      <c r="CF287" s="325"/>
      <c r="CG287" s="325"/>
      <c r="CH287" s="325"/>
      <c r="CI287" s="325"/>
      <c r="CJ287" s="325"/>
      <c r="CK287" s="325"/>
      <c r="CL287" s="325"/>
      <c r="CM287" s="325"/>
      <c r="CN287" s="325"/>
      <c r="CO287" s="325"/>
      <c r="CP287" s="325"/>
      <c r="CQ287" s="325"/>
      <c r="CR287" s="325"/>
      <c r="CS287" s="325"/>
      <c r="CT287" s="325"/>
      <c r="CU287" s="325"/>
      <c r="CV287" s="325"/>
      <c r="CW287" s="325"/>
      <c r="CX287" s="325"/>
      <c r="CY287" s="325"/>
      <c r="CZ287" s="325"/>
      <c r="DA287" s="325"/>
      <c r="DB287" s="325"/>
      <c r="DC287" s="325"/>
      <c r="DD287" s="325"/>
      <c r="DE287" s="325"/>
      <c r="DF287" s="325"/>
      <c r="DG287" s="325"/>
      <c r="DH287" s="325"/>
      <c r="DI287" s="325"/>
      <c r="DJ287" s="325"/>
      <c r="DK287" s="325"/>
      <c r="DL287" s="325"/>
      <c r="DM287" s="325"/>
      <c r="DN287" s="325"/>
      <c r="DO287" s="325"/>
      <c r="DP287" s="325"/>
      <c r="DQ287" s="325"/>
      <c r="DR287" s="325"/>
      <c r="DS287" s="325"/>
      <c r="DT287" s="325"/>
      <c r="DU287" s="325"/>
      <c r="DV287" s="325"/>
      <c r="DW287" s="325"/>
      <c r="DX287" s="325"/>
      <c r="DY287" s="325"/>
      <c r="DZ287" s="325"/>
      <c r="EA287" s="325"/>
      <c r="EB287" s="325"/>
      <c r="EC287" s="325"/>
      <c r="ED287" s="325"/>
      <c r="EE287" s="325"/>
      <c r="EF287" s="325"/>
      <c r="EG287" s="325"/>
      <c r="EH287" s="325"/>
      <c r="EI287" s="325"/>
      <c r="EJ287" s="325"/>
      <c r="EK287" s="325"/>
      <c r="EL287" s="325"/>
      <c r="EM287" s="325"/>
      <c r="EN287" s="325"/>
      <c r="EO287" s="325"/>
      <c r="EP287" s="325"/>
      <c r="EQ287" s="325"/>
      <c r="ER287" s="326"/>
      <c r="ES287" s="69">
        <v>68000</v>
      </c>
      <c r="ET287" s="70"/>
      <c r="EU287" s="70"/>
      <c r="EV287" s="70"/>
      <c r="EW287" s="70"/>
      <c r="EX287" s="70"/>
      <c r="EY287" s="70"/>
      <c r="EZ287" s="70"/>
      <c r="FA287" s="70"/>
      <c r="FB287" s="70"/>
      <c r="FC287" s="70"/>
      <c r="FD287" s="70"/>
      <c r="FE287" s="70"/>
      <c r="FF287" s="70"/>
      <c r="FG287" s="70"/>
      <c r="FH287" s="70"/>
      <c r="FI287" s="70"/>
      <c r="FJ287" s="70"/>
      <c r="FK287" s="70"/>
      <c r="FL287" s="70"/>
      <c r="FM287" s="70"/>
      <c r="FN287" s="70"/>
      <c r="FO287" s="70"/>
      <c r="FP287" s="70"/>
      <c r="FQ287" s="70"/>
      <c r="FR287" s="70"/>
      <c r="FS287" s="70"/>
      <c r="FT287" s="70"/>
      <c r="FU287" s="70"/>
      <c r="FV287" s="70"/>
      <c r="FW287" s="70"/>
      <c r="FX287" s="70"/>
      <c r="FY287" s="70"/>
      <c r="FZ287" s="70"/>
      <c r="GA287" s="70"/>
      <c r="GB287" s="70"/>
      <c r="GC287" s="70"/>
      <c r="GD287" s="70"/>
      <c r="GE287" s="70"/>
    </row>
    <row r="288" spans="1:187" s="41" customFormat="1" ht="24.75" customHeight="1">
      <c r="A288" s="70">
        <v>2</v>
      </c>
      <c r="B288" s="70"/>
      <c r="C288" s="70"/>
      <c r="D288" s="70"/>
      <c r="E288" s="70"/>
      <c r="F288" s="324" t="s">
        <v>615</v>
      </c>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5"/>
      <c r="AG288" s="325"/>
      <c r="AH288" s="325"/>
      <c r="AI288" s="325"/>
      <c r="AJ288" s="325"/>
      <c r="AK288" s="325"/>
      <c r="AL288" s="325"/>
      <c r="AM288" s="325"/>
      <c r="AN288" s="325"/>
      <c r="AO288" s="325"/>
      <c r="AP288" s="325"/>
      <c r="AQ288" s="325"/>
      <c r="AR288" s="325"/>
      <c r="AS288" s="325"/>
      <c r="AT288" s="325"/>
      <c r="AU288" s="325"/>
      <c r="AV288" s="325"/>
      <c r="AW288" s="325"/>
      <c r="AX288" s="325"/>
      <c r="AY288" s="325"/>
      <c r="AZ288" s="325"/>
      <c r="BA288" s="325"/>
      <c r="BB288" s="325"/>
      <c r="BC288" s="325"/>
      <c r="BD288" s="325"/>
      <c r="BE288" s="325"/>
      <c r="BF288" s="325"/>
      <c r="BG288" s="325"/>
      <c r="BH288" s="325"/>
      <c r="BI288" s="325"/>
      <c r="BJ288" s="325"/>
      <c r="BK288" s="325"/>
      <c r="BL288" s="325"/>
      <c r="BM288" s="325"/>
      <c r="BN288" s="325"/>
      <c r="BO288" s="325"/>
      <c r="BP288" s="325"/>
      <c r="BQ288" s="325"/>
      <c r="BR288" s="325"/>
      <c r="BS288" s="325"/>
      <c r="BT288" s="325"/>
      <c r="BU288" s="325"/>
      <c r="BV288" s="325"/>
      <c r="BW288" s="325"/>
      <c r="BX288" s="325"/>
      <c r="BY288" s="325"/>
      <c r="BZ288" s="325"/>
      <c r="CA288" s="325"/>
      <c r="CB288" s="325"/>
      <c r="CC288" s="325"/>
      <c r="CD288" s="325"/>
      <c r="CE288" s="325"/>
      <c r="CF288" s="325"/>
      <c r="CG288" s="325"/>
      <c r="CH288" s="325"/>
      <c r="CI288" s="325"/>
      <c r="CJ288" s="325"/>
      <c r="CK288" s="325"/>
      <c r="CL288" s="325"/>
      <c r="CM288" s="325"/>
      <c r="CN288" s="325"/>
      <c r="CO288" s="325"/>
      <c r="CP288" s="325"/>
      <c r="CQ288" s="325"/>
      <c r="CR288" s="325"/>
      <c r="CS288" s="325"/>
      <c r="CT288" s="325"/>
      <c r="CU288" s="325"/>
      <c r="CV288" s="325"/>
      <c r="CW288" s="325"/>
      <c r="CX288" s="325"/>
      <c r="CY288" s="325"/>
      <c r="CZ288" s="325"/>
      <c r="DA288" s="325"/>
      <c r="DB288" s="325"/>
      <c r="DC288" s="325"/>
      <c r="DD288" s="325"/>
      <c r="DE288" s="325"/>
      <c r="DF288" s="325"/>
      <c r="DG288" s="325"/>
      <c r="DH288" s="325"/>
      <c r="DI288" s="325"/>
      <c r="DJ288" s="325"/>
      <c r="DK288" s="325"/>
      <c r="DL288" s="325"/>
      <c r="DM288" s="325"/>
      <c r="DN288" s="325"/>
      <c r="DO288" s="325"/>
      <c r="DP288" s="325"/>
      <c r="DQ288" s="325"/>
      <c r="DR288" s="325"/>
      <c r="DS288" s="325"/>
      <c r="DT288" s="325"/>
      <c r="DU288" s="325"/>
      <c r="DV288" s="325"/>
      <c r="DW288" s="325"/>
      <c r="DX288" s="325"/>
      <c r="DY288" s="325"/>
      <c r="DZ288" s="325"/>
      <c r="EA288" s="325"/>
      <c r="EB288" s="325"/>
      <c r="EC288" s="325"/>
      <c r="ED288" s="325"/>
      <c r="EE288" s="325"/>
      <c r="EF288" s="325"/>
      <c r="EG288" s="325"/>
      <c r="EH288" s="325"/>
      <c r="EI288" s="325"/>
      <c r="EJ288" s="325"/>
      <c r="EK288" s="325"/>
      <c r="EL288" s="325"/>
      <c r="EM288" s="325"/>
      <c r="EN288" s="325"/>
      <c r="EO288" s="325"/>
      <c r="EP288" s="325"/>
      <c r="EQ288" s="325"/>
      <c r="ER288" s="326"/>
      <c r="ES288" s="69">
        <v>18000</v>
      </c>
      <c r="ET288" s="70"/>
      <c r="EU288" s="70"/>
      <c r="EV288" s="70"/>
      <c r="EW288" s="70"/>
      <c r="EX288" s="70"/>
      <c r="EY288" s="70"/>
      <c r="EZ288" s="70"/>
      <c r="FA288" s="70"/>
      <c r="FB288" s="70"/>
      <c r="FC288" s="70"/>
      <c r="FD288" s="70"/>
      <c r="FE288" s="70"/>
      <c r="FF288" s="70"/>
      <c r="FG288" s="70"/>
      <c r="FH288" s="70"/>
      <c r="FI288" s="70"/>
      <c r="FJ288" s="70"/>
      <c r="FK288" s="70"/>
      <c r="FL288" s="70"/>
      <c r="FM288" s="70"/>
      <c r="FN288" s="70"/>
      <c r="FO288" s="70"/>
      <c r="FP288" s="70"/>
      <c r="FQ288" s="70"/>
      <c r="FR288" s="70"/>
      <c r="FS288" s="70"/>
      <c r="FT288" s="70"/>
      <c r="FU288" s="70"/>
      <c r="FV288" s="70"/>
      <c r="FW288" s="70"/>
      <c r="FX288" s="70"/>
      <c r="FY288" s="70"/>
      <c r="FZ288" s="70"/>
      <c r="GA288" s="70"/>
      <c r="GB288" s="70"/>
      <c r="GC288" s="70"/>
      <c r="GD288" s="70"/>
      <c r="GE288" s="70"/>
    </row>
    <row r="289" spans="1:187" s="41" customFormat="1" ht="30.75" customHeight="1">
      <c r="A289" s="70">
        <v>3</v>
      </c>
      <c r="B289" s="70"/>
      <c r="C289" s="70"/>
      <c r="D289" s="70"/>
      <c r="E289" s="70"/>
      <c r="F289" s="324" t="s">
        <v>616</v>
      </c>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5"/>
      <c r="AG289" s="325"/>
      <c r="AH289" s="325"/>
      <c r="AI289" s="325"/>
      <c r="AJ289" s="325"/>
      <c r="AK289" s="325"/>
      <c r="AL289" s="325"/>
      <c r="AM289" s="325"/>
      <c r="AN289" s="325"/>
      <c r="AO289" s="325"/>
      <c r="AP289" s="325"/>
      <c r="AQ289" s="325"/>
      <c r="AR289" s="325"/>
      <c r="AS289" s="325"/>
      <c r="AT289" s="325"/>
      <c r="AU289" s="325"/>
      <c r="AV289" s="325"/>
      <c r="AW289" s="325"/>
      <c r="AX289" s="325"/>
      <c r="AY289" s="325"/>
      <c r="AZ289" s="325"/>
      <c r="BA289" s="325"/>
      <c r="BB289" s="325"/>
      <c r="BC289" s="325"/>
      <c r="BD289" s="325"/>
      <c r="BE289" s="325"/>
      <c r="BF289" s="325"/>
      <c r="BG289" s="325"/>
      <c r="BH289" s="325"/>
      <c r="BI289" s="325"/>
      <c r="BJ289" s="325"/>
      <c r="BK289" s="325"/>
      <c r="BL289" s="325"/>
      <c r="BM289" s="325"/>
      <c r="BN289" s="325"/>
      <c r="BO289" s="325"/>
      <c r="BP289" s="325"/>
      <c r="BQ289" s="325"/>
      <c r="BR289" s="325"/>
      <c r="BS289" s="325"/>
      <c r="BT289" s="325"/>
      <c r="BU289" s="325"/>
      <c r="BV289" s="325"/>
      <c r="BW289" s="325"/>
      <c r="BX289" s="325"/>
      <c r="BY289" s="325"/>
      <c r="BZ289" s="325"/>
      <c r="CA289" s="325"/>
      <c r="CB289" s="325"/>
      <c r="CC289" s="325"/>
      <c r="CD289" s="325"/>
      <c r="CE289" s="325"/>
      <c r="CF289" s="325"/>
      <c r="CG289" s="325"/>
      <c r="CH289" s="325"/>
      <c r="CI289" s="325"/>
      <c r="CJ289" s="325"/>
      <c r="CK289" s="325"/>
      <c r="CL289" s="325"/>
      <c r="CM289" s="325"/>
      <c r="CN289" s="325"/>
      <c r="CO289" s="325"/>
      <c r="CP289" s="325"/>
      <c r="CQ289" s="325"/>
      <c r="CR289" s="325"/>
      <c r="CS289" s="325"/>
      <c r="CT289" s="325"/>
      <c r="CU289" s="325"/>
      <c r="CV289" s="325"/>
      <c r="CW289" s="325"/>
      <c r="CX289" s="325"/>
      <c r="CY289" s="325"/>
      <c r="CZ289" s="325"/>
      <c r="DA289" s="325"/>
      <c r="DB289" s="325"/>
      <c r="DC289" s="325"/>
      <c r="DD289" s="325"/>
      <c r="DE289" s="325"/>
      <c r="DF289" s="325"/>
      <c r="DG289" s="325"/>
      <c r="DH289" s="325"/>
      <c r="DI289" s="325"/>
      <c r="DJ289" s="325"/>
      <c r="DK289" s="325"/>
      <c r="DL289" s="325"/>
      <c r="DM289" s="325"/>
      <c r="DN289" s="325"/>
      <c r="DO289" s="325"/>
      <c r="DP289" s="325"/>
      <c r="DQ289" s="325"/>
      <c r="DR289" s="325"/>
      <c r="DS289" s="325"/>
      <c r="DT289" s="325"/>
      <c r="DU289" s="325"/>
      <c r="DV289" s="325"/>
      <c r="DW289" s="325"/>
      <c r="DX289" s="325"/>
      <c r="DY289" s="325"/>
      <c r="DZ289" s="325"/>
      <c r="EA289" s="325"/>
      <c r="EB289" s="325"/>
      <c r="EC289" s="325"/>
      <c r="ED289" s="325"/>
      <c r="EE289" s="325"/>
      <c r="EF289" s="325"/>
      <c r="EG289" s="325"/>
      <c r="EH289" s="325"/>
      <c r="EI289" s="325"/>
      <c r="EJ289" s="325"/>
      <c r="EK289" s="325"/>
      <c r="EL289" s="325"/>
      <c r="EM289" s="325"/>
      <c r="EN289" s="325"/>
      <c r="EO289" s="325"/>
      <c r="EP289" s="325"/>
      <c r="EQ289" s="325"/>
      <c r="ER289" s="326"/>
      <c r="ES289" s="69">
        <v>820000</v>
      </c>
      <c r="ET289" s="70"/>
      <c r="EU289" s="70"/>
      <c r="EV289" s="70"/>
      <c r="EW289" s="70"/>
      <c r="EX289" s="70"/>
      <c r="EY289" s="70"/>
      <c r="EZ289" s="70"/>
      <c r="FA289" s="70"/>
      <c r="FB289" s="70"/>
      <c r="FC289" s="70"/>
      <c r="FD289" s="70"/>
      <c r="FE289" s="70"/>
      <c r="FF289" s="70"/>
      <c r="FG289" s="70"/>
      <c r="FH289" s="70"/>
      <c r="FI289" s="70"/>
      <c r="FJ289" s="70"/>
      <c r="FK289" s="70"/>
      <c r="FL289" s="70"/>
      <c r="FM289" s="70"/>
      <c r="FN289" s="70"/>
      <c r="FO289" s="70"/>
      <c r="FP289" s="70"/>
      <c r="FQ289" s="70"/>
      <c r="FR289" s="70"/>
      <c r="FS289" s="70"/>
      <c r="FT289" s="70"/>
      <c r="FU289" s="70"/>
      <c r="FV289" s="70"/>
      <c r="FW289" s="70"/>
      <c r="FX289" s="70"/>
      <c r="FY289" s="70"/>
      <c r="FZ289" s="70"/>
      <c r="GA289" s="70"/>
      <c r="GB289" s="70"/>
      <c r="GC289" s="70"/>
      <c r="GD289" s="70"/>
      <c r="GE289" s="70"/>
    </row>
    <row r="290" spans="1:187" s="41" customFormat="1" ht="12.75">
      <c r="A290" s="70">
        <v>4</v>
      </c>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c r="DX290" s="70"/>
      <c r="DY290" s="70"/>
      <c r="DZ290" s="70"/>
      <c r="EA290" s="70"/>
      <c r="EB290" s="70"/>
      <c r="EC290" s="70"/>
      <c r="ED290" s="70"/>
      <c r="EE290" s="70"/>
      <c r="EF290" s="70"/>
      <c r="EG290" s="70"/>
      <c r="EH290" s="70"/>
      <c r="EI290" s="70"/>
      <c r="EJ290" s="70"/>
      <c r="EK290" s="70"/>
      <c r="EL290" s="70"/>
      <c r="EM290" s="70"/>
      <c r="EN290" s="70"/>
      <c r="EO290" s="70"/>
      <c r="EP290" s="70"/>
      <c r="EQ290" s="70"/>
      <c r="ER290" s="70"/>
      <c r="ES290" s="69"/>
      <c r="ET290" s="70"/>
      <c r="EU290" s="70"/>
      <c r="EV290" s="70"/>
      <c r="EW290" s="70"/>
      <c r="EX290" s="70"/>
      <c r="EY290" s="70"/>
      <c r="EZ290" s="70"/>
      <c r="FA290" s="70"/>
      <c r="FB290" s="70"/>
      <c r="FC290" s="70"/>
      <c r="FD290" s="70"/>
      <c r="FE290" s="70"/>
      <c r="FF290" s="70"/>
      <c r="FG290" s="70"/>
      <c r="FH290" s="70"/>
      <c r="FI290" s="70"/>
      <c r="FJ290" s="70"/>
      <c r="FK290" s="70"/>
      <c r="FL290" s="70"/>
      <c r="FM290" s="70"/>
      <c r="FN290" s="70"/>
      <c r="FO290" s="70"/>
      <c r="FP290" s="70"/>
      <c r="FQ290" s="70"/>
      <c r="FR290" s="70"/>
      <c r="FS290" s="70"/>
      <c r="FT290" s="70"/>
      <c r="FU290" s="70"/>
      <c r="FV290" s="70"/>
      <c r="FW290" s="70"/>
      <c r="FX290" s="70"/>
      <c r="FY290" s="70"/>
      <c r="FZ290" s="70"/>
      <c r="GA290" s="70"/>
      <c r="GB290" s="70"/>
      <c r="GC290" s="70"/>
      <c r="GD290" s="70"/>
      <c r="GE290" s="70"/>
    </row>
    <row r="291" spans="1:187" ht="12.7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c r="EH291" s="70"/>
      <c r="EI291" s="70"/>
      <c r="EJ291" s="70"/>
      <c r="EK291" s="70"/>
      <c r="EL291" s="70"/>
      <c r="EM291" s="70"/>
      <c r="EN291" s="70"/>
      <c r="EO291" s="70"/>
      <c r="EP291" s="70"/>
      <c r="EQ291" s="70"/>
      <c r="ER291" s="70"/>
      <c r="ES291" s="69"/>
      <c r="ET291" s="70"/>
      <c r="EU291" s="70"/>
      <c r="EV291" s="70"/>
      <c r="EW291" s="70"/>
      <c r="EX291" s="70"/>
      <c r="EY291" s="70"/>
      <c r="EZ291" s="70"/>
      <c r="FA291" s="70"/>
      <c r="FB291" s="70"/>
      <c r="FC291" s="70"/>
      <c r="FD291" s="70"/>
      <c r="FE291" s="70"/>
      <c r="FF291" s="70"/>
      <c r="FG291" s="70"/>
      <c r="FH291" s="70"/>
      <c r="FI291" s="70"/>
      <c r="FJ291" s="70"/>
      <c r="FK291" s="70"/>
      <c r="FL291" s="70"/>
      <c r="FM291" s="70"/>
      <c r="FN291" s="70"/>
      <c r="FO291" s="70"/>
      <c r="FP291" s="70"/>
      <c r="FQ291" s="70"/>
      <c r="FR291" s="70"/>
      <c r="FS291" s="70"/>
      <c r="FT291" s="70"/>
      <c r="FU291" s="70"/>
      <c r="FV291" s="70"/>
      <c r="FW291" s="70"/>
      <c r="FX291" s="70"/>
      <c r="FY291" s="70"/>
      <c r="FZ291" s="70"/>
      <c r="GA291" s="70"/>
      <c r="GB291" s="70"/>
      <c r="GC291" s="70"/>
      <c r="GD291" s="70"/>
      <c r="GE291" s="70"/>
    </row>
    <row r="292" spans="1:187" ht="11.25" customHeight="1">
      <c r="A292" s="67" t="s">
        <v>317</v>
      </c>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68"/>
      <c r="BY292" s="68"/>
      <c r="BZ292" s="68"/>
      <c r="CA292" s="68"/>
      <c r="CB292" s="68"/>
      <c r="CC292" s="68"/>
      <c r="CD292" s="68"/>
      <c r="CE292" s="68"/>
      <c r="CF292" s="68"/>
      <c r="CG292" s="68"/>
      <c r="CH292" s="68"/>
      <c r="CI292" s="68"/>
      <c r="CJ292" s="68"/>
      <c r="CK292" s="68"/>
      <c r="CL292" s="68"/>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c r="DJ292" s="68"/>
      <c r="DK292" s="68"/>
      <c r="DL292" s="68"/>
      <c r="DM292" s="68"/>
      <c r="DN292" s="68"/>
      <c r="DO292" s="68"/>
      <c r="DP292" s="68"/>
      <c r="DQ292" s="68"/>
      <c r="DR292" s="68"/>
      <c r="DS292" s="68"/>
      <c r="DT292" s="68"/>
      <c r="DU292" s="68"/>
      <c r="DV292" s="68"/>
      <c r="DW292" s="68"/>
      <c r="DX292" s="68"/>
      <c r="DY292" s="68"/>
      <c r="DZ292" s="68"/>
      <c r="EA292" s="68"/>
      <c r="EB292" s="68"/>
      <c r="EC292" s="68"/>
      <c r="ED292" s="68"/>
      <c r="EE292" s="68"/>
      <c r="EF292" s="68"/>
      <c r="EG292" s="68"/>
      <c r="EH292" s="68"/>
      <c r="EI292" s="68"/>
      <c r="EJ292" s="68"/>
      <c r="EK292" s="68"/>
      <c r="EL292" s="68"/>
      <c r="EM292" s="68"/>
      <c r="EN292" s="68"/>
      <c r="EO292" s="68"/>
      <c r="EP292" s="68"/>
      <c r="EQ292" s="68"/>
      <c r="ER292" s="69"/>
      <c r="ES292" s="322">
        <f>SUM(ES287:ES291)</f>
        <v>906000</v>
      </c>
      <c r="ET292" s="322"/>
      <c r="EU292" s="322"/>
      <c r="EV292" s="322"/>
      <c r="EW292" s="322"/>
      <c r="EX292" s="322"/>
      <c r="EY292" s="322"/>
      <c r="EZ292" s="322"/>
      <c r="FA292" s="322"/>
      <c r="FB292" s="322"/>
      <c r="FC292" s="322"/>
      <c r="FD292" s="322"/>
      <c r="FE292" s="322"/>
      <c r="FF292" s="322"/>
      <c r="FG292" s="322"/>
      <c r="FH292" s="322"/>
      <c r="FI292" s="322"/>
      <c r="FJ292" s="322"/>
      <c r="FK292" s="322"/>
      <c r="FL292" s="322"/>
      <c r="FM292" s="322"/>
      <c r="FN292" s="322"/>
      <c r="FO292" s="322"/>
      <c r="FP292" s="322"/>
      <c r="FQ292" s="322"/>
      <c r="FR292" s="322"/>
      <c r="FS292" s="322"/>
      <c r="FT292" s="322"/>
      <c r="FU292" s="322"/>
      <c r="FV292" s="322"/>
      <c r="FW292" s="322"/>
      <c r="FX292" s="322"/>
      <c r="FY292" s="322"/>
      <c r="FZ292" s="322"/>
      <c r="GA292" s="322"/>
      <c r="GB292" s="322"/>
      <c r="GC292" s="322"/>
      <c r="GD292" s="322"/>
      <c r="GE292" s="322"/>
    </row>
    <row r="293" spans="1:187" ht="12.7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row>
    <row r="294" spans="1:187" ht="12.75">
      <c r="A294" s="323" t="s">
        <v>327</v>
      </c>
      <c r="B294" s="323"/>
      <c r="C294" s="323"/>
      <c r="D294" s="323"/>
      <c r="E294" s="323"/>
      <c r="F294" s="323"/>
      <c r="G294" s="323"/>
      <c r="H294" s="323"/>
      <c r="I294" s="323"/>
      <c r="J294" s="323"/>
      <c r="K294" s="323"/>
      <c r="L294" s="323"/>
      <c r="M294" s="323"/>
      <c r="N294" s="323"/>
      <c r="O294" s="323"/>
      <c r="P294" s="323"/>
      <c r="Q294" s="323"/>
      <c r="R294" s="323"/>
      <c r="S294" s="323"/>
      <c r="T294" s="323"/>
      <c r="U294" s="323"/>
      <c r="V294" s="323"/>
      <c r="W294" s="323"/>
      <c r="X294" s="323"/>
      <c r="Y294" s="323"/>
      <c r="Z294" s="323"/>
      <c r="AA294" s="323"/>
      <c r="AB294" s="323"/>
      <c r="AC294" s="323"/>
      <c r="AD294" s="323"/>
      <c r="AE294" s="323"/>
      <c r="AF294" s="323"/>
      <c r="AG294" s="323"/>
      <c r="AH294" s="323"/>
      <c r="AI294" s="323"/>
      <c r="AJ294" s="323"/>
      <c r="AK294" s="323"/>
      <c r="AL294" s="323"/>
      <c r="AM294" s="323"/>
      <c r="AN294" s="323"/>
      <c r="AO294" s="323"/>
      <c r="AP294" s="323"/>
      <c r="AQ294" s="323"/>
      <c r="AR294" s="323"/>
      <c r="AS294" s="323"/>
      <c r="AT294" s="323"/>
      <c r="AU294" s="323"/>
      <c r="AV294" s="323"/>
      <c r="AW294" s="323"/>
      <c r="AX294" s="323"/>
      <c r="AY294" s="323"/>
      <c r="AZ294" s="323"/>
      <c r="BA294" s="323"/>
      <c r="BB294" s="323"/>
      <c r="BC294" s="323"/>
      <c r="BD294" s="323"/>
      <c r="BE294" s="323"/>
      <c r="BF294" s="323"/>
      <c r="BG294" s="323"/>
      <c r="BH294" s="323"/>
      <c r="BI294" s="323"/>
      <c r="BJ294" s="323"/>
      <c r="BK294" s="323"/>
      <c r="BL294" s="323"/>
      <c r="BM294" s="323"/>
      <c r="BN294" s="323"/>
      <c r="BO294" s="323"/>
      <c r="BP294" s="323"/>
      <c r="BQ294" s="323"/>
      <c r="BR294" s="323"/>
      <c r="BS294" s="323"/>
      <c r="BT294" s="323"/>
      <c r="BU294" s="323"/>
      <c r="BV294" s="323"/>
      <c r="BW294" s="323"/>
      <c r="BX294" s="323"/>
      <c r="BY294" s="323"/>
      <c r="BZ294" s="323"/>
      <c r="CA294" s="323"/>
      <c r="CB294" s="323"/>
      <c r="CC294" s="323"/>
      <c r="CD294" s="323"/>
      <c r="CE294" s="323"/>
      <c r="CF294" s="323"/>
      <c r="CG294" s="323"/>
      <c r="CH294" s="323"/>
      <c r="CI294" s="323"/>
      <c r="CJ294" s="323"/>
      <c r="CK294" s="323"/>
      <c r="CL294" s="323"/>
      <c r="CM294" s="323"/>
      <c r="CN294" s="323"/>
      <c r="CO294" s="323"/>
      <c r="CP294" s="323"/>
      <c r="CQ294" s="323"/>
      <c r="CR294" s="323"/>
      <c r="CS294" s="323"/>
      <c r="CT294" s="323"/>
      <c r="CU294" s="323"/>
      <c r="CV294" s="323"/>
      <c r="CW294" s="323"/>
      <c r="CX294" s="323"/>
      <c r="CY294" s="323"/>
      <c r="CZ294" s="323"/>
      <c r="DA294" s="323"/>
      <c r="DB294" s="323"/>
      <c r="DC294" s="323"/>
      <c r="DD294" s="323"/>
      <c r="DE294" s="323"/>
      <c r="DF294" s="323"/>
      <c r="DG294" s="323"/>
      <c r="DH294" s="323"/>
      <c r="DI294" s="323"/>
      <c r="DJ294" s="323"/>
      <c r="DK294" s="323"/>
      <c r="DL294" s="323"/>
      <c r="DM294" s="323"/>
      <c r="DN294" s="323"/>
      <c r="DO294" s="323"/>
      <c r="DP294" s="323"/>
      <c r="DQ294" s="323"/>
      <c r="DR294" s="323"/>
      <c r="DS294" s="323"/>
      <c r="DT294" s="323"/>
      <c r="DU294" s="323"/>
      <c r="DV294" s="323"/>
      <c r="DW294" s="323"/>
      <c r="DX294" s="323"/>
      <c r="DY294" s="323"/>
      <c r="DZ294" s="323"/>
      <c r="EA294" s="323"/>
      <c r="EB294" s="323"/>
      <c r="EC294" s="323"/>
      <c r="ED294" s="323"/>
      <c r="EE294" s="323"/>
      <c r="EF294" s="323"/>
      <c r="EG294" s="323"/>
      <c r="EH294" s="323"/>
      <c r="EI294" s="323"/>
      <c r="EJ294" s="323"/>
      <c r="EK294" s="323"/>
      <c r="EL294" s="323"/>
      <c r="EM294" s="323"/>
      <c r="EN294" s="323"/>
      <c r="EO294" s="323"/>
      <c r="EP294" s="323"/>
      <c r="EQ294" s="323"/>
      <c r="ER294" s="323"/>
      <c r="ES294" s="323"/>
      <c r="ET294" s="323"/>
      <c r="EU294" s="323"/>
      <c r="EV294" s="323"/>
      <c r="EW294" s="323"/>
      <c r="EX294" s="323"/>
      <c r="EY294" s="323"/>
      <c r="EZ294" s="323"/>
      <c r="FA294" s="323"/>
      <c r="FB294" s="323"/>
      <c r="FC294" s="323"/>
      <c r="FD294" s="323"/>
      <c r="FE294" s="323"/>
      <c r="FF294" s="323"/>
      <c r="FG294" s="323"/>
      <c r="FH294" s="323"/>
      <c r="FI294" s="323"/>
      <c r="FJ294" s="323"/>
      <c r="FK294" s="323"/>
      <c r="FL294" s="323"/>
      <c r="FM294" s="323"/>
      <c r="FN294" s="323"/>
      <c r="FO294" s="323"/>
      <c r="FP294" s="323"/>
      <c r="FQ294" s="323"/>
      <c r="FR294" s="323"/>
      <c r="FS294" s="323"/>
      <c r="FT294" s="323"/>
      <c r="FU294" s="323"/>
      <c r="FV294" s="323"/>
      <c r="FW294" s="323"/>
      <c r="FX294" s="323"/>
      <c r="FY294" s="323"/>
      <c r="FZ294" s="323"/>
      <c r="GA294" s="323"/>
      <c r="GB294" s="323"/>
      <c r="GC294" s="323"/>
      <c r="GD294" s="323"/>
      <c r="GE294" s="323"/>
    </row>
    <row r="295" spans="1:187" ht="12.7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row>
    <row r="296" spans="1:187" ht="12.75">
      <c r="A296" s="70" t="s">
        <v>312</v>
      </c>
      <c r="B296" s="70"/>
      <c r="C296" s="70"/>
      <c r="D296" s="70"/>
      <c r="E296" s="70"/>
      <c r="F296" s="70" t="s">
        <v>0</v>
      </c>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c r="DX296" s="70"/>
      <c r="DY296" s="70"/>
      <c r="DZ296" s="70"/>
      <c r="EA296" s="70"/>
      <c r="EB296" s="70"/>
      <c r="EC296" s="70"/>
      <c r="ED296" s="70"/>
      <c r="EE296" s="70"/>
      <c r="EF296" s="70"/>
      <c r="EG296" s="70"/>
      <c r="EH296" s="70"/>
      <c r="EI296" s="70"/>
      <c r="EJ296" s="70"/>
      <c r="EK296" s="70"/>
      <c r="EL296" s="70"/>
      <c r="EM296" s="70"/>
      <c r="EN296" s="70"/>
      <c r="EO296" s="70"/>
      <c r="EP296" s="70"/>
      <c r="EQ296" s="70"/>
      <c r="ER296" s="70"/>
      <c r="ES296" s="70" t="s">
        <v>316</v>
      </c>
      <c r="ET296" s="70"/>
      <c r="EU296" s="70"/>
      <c r="EV296" s="70"/>
      <c r="EW296" s="70"/>
      <c r="EX296" s="70"/>
      <c r="EY296" s="70"/>
      <c r="EZ296" s="70"/>
      <c r="FA296" s="70"/>
      <c r="FB296" s="70"/>
      <c r="FC296" s="70"/>
      <c r="FD296" s="70"/>
      <c r="FE296" s="70"/>
      <c r="FF296" s="70"/>
      <c r="FG296" s="70"/>
      <c r="FH296" s="70"/>
      <c r="FI296" s="70"/>
      <c r="FJ296" s="70"/>
      <c r="FK296" s="70"/>
      <c r="FL296" s="70"/>
      <c r="FM296" s="70"/>
      <c r="FN296" s="70"/>
      <c r="FO296" s="70"/>
      <c r="FP296" s="70"/>
      <c r="FQ296" s="70"/>
      <c r="FR296" s="70"/>
      <c r="FS296" s="70"/>
      <c r="FT296" s="70"/>
      <c r="FU296" s="70"/>
      <c r="FV296" s="70"/>
      <c r="FW296" s="70"/>
      <c r="FX296" s="70"/>
      <c r="FY296" s="70"/>
      <c r="FZ296" s="70"/>
      <c r="GA296" s="70"/>
      <c r="GB296" s="70"/>
      <c r="GC296" s="70"/>
      <c r="GD296" s="70"/>
      <c r="GE296" s="70"/>
    </row>
    <row r="297" spans="1:187" ht="12.75">
      <c r="A297" s="70">
        <v>1</v>
      </c>
      <c r="B297" s="70"/>
      <c r="C297" s="70"/>
      <c r="D297" s="70"/>
      <c r="E297" s="70"/>
      <c r="F297" s="324" t="s">
        <v>484</v>
      </c>
      <c r="G297" s="325"/>
      <c r="H297" s="325"/>
      <c r="I297" s="325"/>
      <c r="J297" s="325"/>
      <c r="K297" s="325"/>
      <c r="L297" s="325"/>
      <c r="M297" s="325"/>
      <c r="N297" s="325"/>
      <c r="O297" s="325"/>
      <c r="P297" s="325"/>
      <c r="Q297" s="325"/>
      <c r="R297" s="325"/>
      <c r="S297" s="325"/>
      <c r="T297" s="325"/>
      <c r="U297" s="325"/>
      <c r="V297" s="325"/>
      <c r="W297" s="325"/>
      <c r="X297" s="325"/>
      <c r="Y297" s="325"/>
      <c r="Z297" s="325"/>
      <c r="AA297" s="325"/>
      <c r="AB297" s="325"/>
      <c r="AC297" s="325"/>
      <c r="AD297" s="325"/>
      <c r="AE297" s="325"/>
      <c r="AF297" s="325"/>
      <c r="AG297" s="325"/>
      <c r="AH297" s="325"/>
      <c r="AI297" s="325"/>
      <c r="AJ297" s="325"/>
      <c r="AK297" s="325"/>
      <c r="AL297" s="325"/>
      <c r="AM297" s="325"/>
      <c r="AN297" s="325"/>
      <c r="AO297" s="325"/>
      <c r="AP297" s="325"/>
      <c r="AQ297" s="325"/>
      <c r="AR297" s="325"/>
      <c r="AS297" s="325"/>
      <c r="AT297" s="325"/>
      <c r="AU297" s="325"/>
      <c r="AV297" s="325"/>
      <c r="AW297" s="325"/>
      <c r="AX297" s="325"/>
      <c r="AY297" s="325"/>
      <c r="AZ297" s="325"/>
      <c r="BA297" s="325"/>
      <c r="BB297" s="325"/>
      <c r="BC297" s="325"/>
      <c r="BD297" s="325"/>
      <c r="BE297" s="325"/>
      <c r="BF297" s="325"/>
      <c r="BG297" s="325"/>
      <c r="BH297" s="325"/>
      <c r="BI297" s="325"/>
      <c r="BJ297" s="325"/>
      <c r="BK297" s="325"/>
      <c r="BL297" s="325"/>
      <c r="BM297" s="325"/>
      <c r="BN297" s="325"/>
      <c r="BO297" s="325"/>
      <c r="BP297" s="325"/>
      <c r="BQ297" s="325"/>
      <c r="BR297" s="325"/>
      <c r="BS297" s="325"/>
      <c r="BT297" s="325"/>
      <c r="BU297" s="325"/>
      <c r="BV297" s="325"/>
      <c r="BW297" s="325"/>
      <c r="BX297" s="325"/>
      <c r="BY297" s="325"/>
      <c r="BZ297" s="325"/>
      <c r="CA297" s="325"/>
      <c r="CB297" s="325"/>
      <c r="CC297" s="325"/>
      <c r="CD297" s="325"/>
      <c r="CE297" s="325"/>
      <c r="CF297" s="325"/>
      <c r="CG297" s="325"/>
      <c r="CH297" s="325"/>
      <c r="CI297" s="325"/>
      <c r="CJ297" s="325"/>
      <c r="CK297" s="325"/>
      <c r="CL297" s="325"/>
      <c r="CM297" s="325"/>
      <c r="CN297" s="325"/>
      <c r="CO297" s="325"/>
      <c r="CP297" s="325"/>
      <c r="CQ297" s="325"/>
      <c r="CR297" s="325"/>
      <c r="CS297" s="325"/>
      <c r="CT297" s="325"/>
      <c r="CU297" s="325"/>
      <c r="CV297" s="325"/>
      <c r="CW297" s="325"/>
      <c r="CX297" s="325"/>
      <c r="CY297" s="325"/>
      <c r="CZ297" s="325"/>
      <c r="DA297" s="325"/>
      <c r="DB297" s="325"/>
      <c r="DC297" s="325"/>
      <c r="DD297" s="325"/>
      <c r="DE297" s="325"/>
      <c r="DF297" s="325"/>
      <c r="DG297" s="325"/>
      <c r="DH297" s="325"/>
      <c r="DI297" s="325"/>
      <c r="DJ297" s="325"/>
      <c r="DK297" s="325"/>
      <c r="DL297" s="325"/>
      <c r="DM297" s="325"/>
      <c r="DN297" s="325"/>
      <c r="DO297" s="325"/>
      <c r="DP297" s="325"/>
      <c r="DQ297" s="325"/>
      <c r="DR297" s="325"/>
      <c r="DS297" s="325"/>
      <c r="DT297" s="325"/>
      <c r="DU297" s="325"/>
      <c r="DV297" s="325"/>
      <c r="DW297" s="325"/>
      <c r="DX297" s="325"/>
      <c r="DY297" s="325"/>
      <c r="DZ297" s="325"/>
      <c r="EA297" s="325"/>
      <c r="EB297" s="325"/>
      <c r="EC297" s="325"/>
      <c r="ED297" s="325"/>
      <c r="EE297" s="325"/>
      <c r="EF297" s="325"/>
      <c r="EG297" s="325"/>
      <c r="EH297" s="325"/>
      <c r="EI297" s="325"/>
      <c r="EJ297" s="325"/>
      <c r="EK297" s="325"/>
      <c r="EL297" s="325"/>
      <c r="EM297" s="325"/>
      <c r="EN297" s="325"/>
      <c r="EO297" s="325"/>
      <c r="EP297" s="325"/>
      <c r="EQ297" s="325"/>
      <c r="ER297" s="326"/>
      <c r="ES297" s="69">
        <v>700000</v>
      </c>
      <c r="ET297" s="70"/>
      <c r="EU297" s="70"/>
      <c r="EV297" s="70"/>
      <c r="EW297" s="70"/>
      <c r="EX297" s="70"/>
      <c r="EY297" s="70"/>
      <c r="EZ297" s="70"/>
      <c r="FA297" s="70"/>
      <c r="FB297" s="70"/>
      <c r="FC297" s="70"/>
      <c r="FD297" s="70"/>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row>
    <row r="298" spans="1:187" ht="12.75">
      <c r="A298" s="70">
        <v>2</v>
      </c>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69"/>
      <c r="ET298" s="70"/>
      <c r="EU298" s="70"/>
      <c r="EV298" s="70"/>
      <c r="EW298" s="70"/>
      <c r="EX298" s="70"/>
      <c r="EY298" s="70"/>
      <c r="EZ298" s="70"/>
      <c r="FA298" s="70"/>
      <c r="FB298" s="70"/>
      <c r="FC298" s="70"/>
      <c r="FD298" s="70"/>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row>
    <row r="299" spans="1:187" ht="12.75">
      <c r="A299" s="70" t="s">
        <v>317</v>
      </c>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c r="EB299" s="70"/>
      <c r="EC299" s="70"/>
      <c r="ED299" s="70"/>
      <c r="EE299" s="70"/>
      <c r="EF299" s="70"/>
      <c r="EG299" s="70"/>
      <c r="EH299" s="70"/>
      <c r="EI299" s="70"/>
      <c r="EJ299" s="70"/>
      <c r="EK299" s="70"/>
      <c r="EL299" s="70"/>
      <c r="EM299" s="70"/>
      <c r="EN299" s="70"/>
      <c r="EO299" s="70"/>
      <c r="EP299" s="70"/>
      <c r="EQ299" s="70"/>
      <c r="ER299" s="70"/>
      <c r="ES299" s="322">
        <f>SUM(ES297:ES298)</f>
        <v>700000</v>
      </c>
      <c r="ET299" s="322"/>
      <c r="EU299" s="322"/>
      <c r="EV299" s="322"/>
      <c r="EW299" s="322"/>
      <c r="EX299" s="322"/>
      <c r="EY299" s="322"/>
      <c r="EZ299" s="322"/>
      <c r="FA299" s="322"/>
      <c r="FB299" s="322"/>
      <c r="FC299" s="322"/>
      <c r="FD299" s="322"/>
      <c r="FE299" s="322"/>
      <c r="FF299" s="322"/>
      <c r="FG299" s="322"/>
      <c r="FH299" s="322"/>
      <c r="FI299" s="322"/>
      <c r="FJ299" s="322"/>
      <c r="FK299" s="322"/>
      <c r="FL299" s="322"/>
      <c r="FM299" s="322"/>
      <c r="FN299" s="322"/>
      <c r="FO299" s="322"/>
      <c r="FP299" s="322"/>
      <c r="FQ299" s="322"/>
      <c r="FR299" s="322"/>
      <c r="FS299" s="322"/>
      <c r="FT299" s="322"/>
      <c r="FU299" s="322"/>
      <c r="FV299" s="322"/>
      <c r="FW299" s="322"/>
      <c r="FX299" s="322"/>
      <c r="FY299" s="322"/>
      <c r="FZ299" s="322"/>
      <c r="GA299" s="322"/>
      <c r="GB299" s="322"/>
      <c r="GC299" s="322"/>
      <c r="GD299" s="322"/>
      <c r="GE299" s="322"/>
    </row>
    <row r="300" spans="1:187"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row>
    <row r="301" spans="1:187" ht="12.75">
      <c r="A301" s="323" t="s">
        <v>328</v>
      </c>
      <c r="B301" s="323"/>
      <c r="C301" s="323"/>
      <c r="D301" s="323"/>
      <c r="E301" s="323"/>
      <c r="F301" s="323"/>
      <c r="G301" s="323"/>
      <c r="H301" s="323"/>
      <c r="I301" s="323"/>
      <c r="J301" s="323"/>
      <c r="K301" s="323"/>
      <c r="L301" s="323"/>
      <c r="M301" s="323"/>
      <c r="N301" s="323"/>
      <c r="O301" s="323"/>
      <c r="P301" s="323"/>
      <c r="Q301" s="323"/>
      <c r="R301" s="323"/>
      <c r="S301" s="323"/>
      <c r="T301" s="323"/>
      <c r="U301" s="323"/>
      <c r="V301" s="323"/>
      <c r="W301" s="323"/>
      <c r="X301" s="323"/>
      <c r="Y301" s="323"/>
      <c r="Z301" s="323"/>
      <c r="AA301" s="323"/>
      <c r="AB301" s="323"/>
      <c r="AC301" s="323"/>
      <c r="AD301" s="323"/>
      <c r="AE301" s="323"/>
      <c r="AF301" s="323"/>
      <c r="AG301" s="323"/>
      <c r="AH301" s="323"/>
      <c r="AI301" s="323"/>
      <c r="AJ301" s="323"/>
      <c r="AK301" s="323"/>
      <c r="AL301" s="323"/>
      <c r="AM301" s="323"/>
      <c r="AN301" s="323"/>
      <c r="AO301" s="323"/>
      <c r="AP301" s="323"/>
      <c r="AQ301" s="323"/>
      <c r="AR301" s="323"/>
      <c r="AS301" s="323"/>
      <c r="AT301" s="323"/>
      <c r="AU301" s="323"/>
      <c r="AV301" s="323"/>
      <c r="AW301" s="323"/>
      <c r="AX301" s="323"/>
      <c r="AY301" s="323"/>
      <c r="AZ301" s="323"/>
      <c r="BA301" s="323"/>
      <c r="BB301" s="323"/>
      <c r="BC301" s="323"/>
      <c r="BD301" s="323"/>
      <c r="BE301" s="323"/>
      <c r="BF301" s="323"/>
      <c r="BG301" s="323"/>
      <c r="BH301" s="323"/>
      <c r="BI301" s="323"/>
      <c r="BJ301" s="323"/>
      <c r="BK301" s="323"/>
      <c r="BL301" s="323"/>
      <c r="BM301" s="323"/>
      <c r="BN301" s="323"/>
      <c r="BO301" s="323"/>
      <c r="BP301" s="323"/>
      <c r="BQ301" s="323"/>
      <c r="BR301" s="323"/>
      <c r="BS301" s="323"/>
      <c r="BT301" s="323"/>
      <c r="BU301" s="323"/>
      <c r="BV301" s="323"/>
      <c r="BW301" s="323"/>
      <c r="BX301" s="323"/>
      <c r="BY301" s="323"/>
      <c r="BZ301" s="323"/>
      <c r="CA301" s="323"/>
      <c r="CB301" s="323"/>
      <c r="CC301" s="323"/>
      <c r="CD301" s="323"/>
      <c r="CE301" s="323"/>
      <c r="CF301" s="323"/>
      <c r="CG301" s="323"/>
      <c r="CH301" s="323"/>
      <c r="CI301" s="323"/>
      <c r="CJ301" s="323"/>
      <c r="CK301" s="323"/>
      <c r="CL301" s="323"/>
      <c r="CM301" s="323"/>
      <c r="CN301" s="323"/>
      <c r="CO301" s="323"/>
      <c r="CP301" s="323"/>
      <c r="CQ301" s="323"/>
      <c r="CR301" s="323"/>
      <c r="CS301" s="323"/>
      <c r="CT301" s="323"/>
      <c r="CU301" s="323"/>
      <c r="CV301" s="323"/>
      <c r="CW301" s="323"/>
      <c r="CX301" s="323"/>
      <c r="CY301" s="323"/>
      <c r="CZ301" s="323"/>
      <c r="DA301" s="323"/>
      <c r="DB301" s="323"/>
      <c r="DC301" s="323"/>
      <c r="DD301" s="323"/>
      <c r="DE301" s="323"/>
      <c r="DF301" s="323"/>
      <c r="DG301" s="323"/>
      <c r="DH301" s="323"/>
      <c r="DI301" s="323"/>
      <c r="DJ301" s="323"/>
      <c r="DK301" s="323"/>
      <c r="DL301" s="323"/>
      <c r="DM301" s="323"/>
      <c r="DN301" s="323"/>
      <c r="DO301" s="323"/>
      <c r="DP301" s="323"/>
      <c r="DQ301" s="323"/>
      <c r="DR301" s="323"/>
      <c r="DS301" s="323"/>
      <c r="DT301" s="323"/>
      <c r="DU301" s="323"/>
      <c r="DV301" s="323"/>
      <c r="DW301" s="323"/>
      <c r="DX301" s="323"/>
      <c r="DY301" s="323"/>
      <c r="DZ301" s="323"/>
      <c r="EA301" s="323"/>
      <c r="EB301" s="323"/>
      <c r="EC301" s="323"/>
      <c r="ED301" s="323"/>
      <c r="EE301" s="323"/>
      <c r="EF301" s="323"/>
      <c r="EG301" s="323"/>
      <c r="EH301" s="323"/>
      <c r="EI301" s="323"/>
      <c r="EJ301" s="323"/>
      <c r="EK301" s="323"/>
      <c r="EL301" s="323"/>
      <c r="EM301" s="323"/>
      <c r="EN301" s="323"/>
      <c r="EO301" s="323"/>
      <c r="EP301" s="323"/>
      <c r="EQ301" s="323"/>
      <c r="ER301" s="323"/>
      <c r="ES301" s="323"/>
      <c r="ET301" s="323"/>
      <c r="EU301" s="323"/>
      <c r="EV301" s="323"/>
      <c r="EW301" s="323"/>
      <c r="EX301" s="323"/>
      <c r="EY301" s="323"/>
      <c r="EZ301" s="323"/>
      <c r="FA301" s="323"/>
      <c r="FB301" s="323"/>
      <c r="FC301" s="323"/>
      <c r="FD301" s="323"/>
      <c r="FE301" s="323"/>
      <c r="FF301" s="323"/>
      <c r="FG301" s="323"/>
      <c r="FH301" s="323"/>
      <c r="FI301" s="323"/>
      <c r="FJ301" s="323"/>
      <c r="FK301" s="323"/>
      <c r="FL301" s="323"/>
      <c r="FM301" s="323"/>
      <c r="FN301" s="323"/>
      <c r="FO301" s="323"/>
      <c r="FP301" s="323"/>
      <c r="FQ301" s="323"/>
      <c r="FR301" s="323"/>
      <c r="FS301" s="323"/>
      <c r="FT301" s="323"/>
      <c r="FU301" s="323"/>
      <c r="FV301" s="323"/>
      <c r="FW301" s="323"/>
      <c r="FX301" s="323"/>
      <c r="FY301" s="323"/>
      <c r="FZ301" s="323"/>
      <c r="GA301" s="323"/>
      <c r="GB301" s="323"/>
      <c r="GC301" s="323"/>
      <c r="GD301" s="323"/>
      <c r="GE301" s="323"/>
    </row>
    <row r="302" spans="1:187"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row>
    <row r="303" spans="1:187" ht="12.75">
      <c r="A303" s="70" t="s">
        <v>312</v>
      </c>
      <c r="B303" s="70"/>
      <c r="C303" s="70"/>
      <c r="D303" s="70"/>
      <c r="E303" s="70"/>
      <c r="F303" s="70" t="s">
        <v>0</v>
      </c>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c r="EB303" s="70"/>
      <c r="EC303" s="70"/>
      <c r="ED303" s="70"/>
      <c r="EE303" s="70"/>
      <c r="EF303" s="70"/>
      <c r="EG303" s="70"/>
      <c r="EH303" s="70"/>
      <c r="EI303" s="70"/>
      <c r="EJ303" s="70"/>
      <c r="EK303" s="70"/>
      <c r="EL303" s="70"/>
      <c r="EM303" s="70"/>
      <c r="EN303" s="70"/>
      <c r="EO303" s="70"/>
      <c r="EP303" s="70"/>
      <c r="EQ303" s="70"/>
      <c r="ER303" s="70"/>
      <c r="ES303" s="70" t="s">
        <v>316</v>
      </c>
      <c r="ET303" s="70"/>
      <c r="EU303" s="70"/>
      <c r="EV303" s="70"/>
      <c r="EW303" s="70"/>
      <c r="EX303" s="70"/>
      <c r="EY303" s="70"/>
      <c r="EZ303" s="70"/>
      <c r="FA303" s="70"/>
      <c r="FB303" s="70"/>
      <c r="FC303" s="70"/>
      <c r="FD303" s="70"/>
      <c r="FE303" s="70"/>
      <c r="FF303" s="70"/>
      <c r="FG303" s="70"/>
      <c r="FH303" s="70"/>
      <c r="FI303" s="70"/>
      <c r="FJ303" s="70"/>
      <c r="FK303" s="70"/>
      <c r="FL303" s="70"/>
      <c r="FM303" s="70"/>
      <c r="FN303" s="70"/>
      <c r="FO303" s="70"/>
      <c r="FP303" s="70"/>
      <c r="FQ303" s="70"/>
      <c r="FR303" s="70"/>
      <c r="FS303" s="70"/>
      <c r="FT303" s="70"/>
      <c r="FU303" s="70"/>
      <c r="FV303" s="70"/>
      <c r="FW303" s="70"/>
      <c r="FX303" s="70"/>
      <c r="FY303" s="70"/>
      <c r="FZ303" s="70"/>
      <c r="GA303" s="70"/>
      <c r="GB303" s="70"/>
      <c r="GC303" s="70"/>
      <c r="GD303" s="70"/>
      <c r="GE303" s="70"/>
    </row>
    <row r="304" spans="1:187" ht="12.75">
      <c r="A304" s="70">
        <v>1</v>
      </c>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c r="EB304" s="70"/>
      <c r="EC304" s="70"/>
      <c r="ED304" s="70"/>
      <c r="EE304" s="70"/>
      <c r="EF304" s="70"/>
      <c r="EG304" s="70"/>
      <c r="EH304" s="70"/>
      <c r="EI304" s="70"/>
      <c r="EJ304" s="70"/>
      <c r="EK304" s="70"/>
      <c r="EL304" s="70"/>
      <c r="EM304" s="70"/>
      <c r="EN304" s="70"/>
      <c r="EO304" s="70"/>
      <c r="EP304" s="70"/>
      <c r="EQ304" s="70"/>
      <c r="ER304" s="70"/>
      <c r="ES304" s="69"/>
      <c r="ET304" s="70"/>
      <c r="EU304" s="70"/>
      <c r="EV304" s="70"/>
      <c r="EW304" s="70"/>
      <c r="EX304" s="70"/>
      <c r="EY304" s="70"/>
      <c r="EZ304" s="70"/>
      <c r="FA304" s="70"/>
      <c r="FB304" s="70"/>
      <c r="FC304" s="70"/>
      <c r="FD304" s="70"/>
      <c r="FE304" s="70"/>
      <c r="FF304" s="70"/>
      <c r="FG304" s="70"/>
      <c r="FH304" s="70"/>
      <c r="FI304" s="70"/>
      <c r="FJ304" s="70"/>
      <c r="FK304" s="70"/>
      <c r="FL304" s="70"/>
      <c r="FM304" s="70"/>
      <c r="FN304" s="70"/>
      <c r="FO304" s="70"/>
      <c r="FP304" s="70"/>
      <c r="FQ304" s="70"/>
      <c r="FR304" s="70"/>
      <c r="FS304" s="70"/>
      <c r="FT304" s="70"/>
      <c r="FU304" s="70"/>
      <c r="FV304" s="70"/>
      <c r="FW304" s="70"/>
      <c r="FX304" s="70"/>
      <c r="FY304" s="70"/>
      <c r="FZ304" s="70"/>
      <c r="GA304" s="70"/>
      <c r="GB304" s="70"/>
      <c r="GC304" s="70"/>
      <c r="GD304" s="70"/>
      <c r="GE304" s="70"/>
    </row>
    <row r="305" spans="1:187" ht="12.75">
      <c r="A305" s="70">
        <v>2</v>
      </c>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69"/>
      <c r="ET305" s="70"/>
      <c r="EU305" s="70"/>
      <c r="EV305" s="70"/>
      <c r="EW305" s="70"/>
      <c r="EX305" s="70"/>
      <c r="EY305" s="70"/>
      <c r="EZ305" s="70"/>
      <c r="FA305" s="70"/>
      <c r="FB305" s="70"/>
      <c r="FC305" s="70"/>
      <c r="FD305" s="70"/>
      <c r="FE305" s="70"/>
      <c r="FF305" s="70"/>
      <c r="FG305" s="70"/>
      <c r="FH305" s="70"/>
      <c r="FI305" s="70"/>
      <c r="FJ305" s="70"/>
      <c r="FK305" s="70"/>
      <c r="FL305" s="70"/>
      <c r="FM305" s="70"/>
      <c r="FN305" s="70"/>
      <c r="FO305" s="70"/>
      <c r="FP305" s="70"/>
      <c r="FQ305" s="70"/>
      <c r="FR305" s="70"/>
      <c r="FS305" s="70"/>
      <c r="FT305" s="70"/>
      <c r="FU305" s="70"/>
      <c r="FV305" s="70"/>
      <c r="FW305" s="70"/>
      <c r="FX305" s="70"/>
      <c r="FY305" s="70"/>
      <c r="FZ305" s="70"/>
      <c r="GA305" s="70"/>
      <c r="GB305" s="70"/>
      <c r="GC305" s="70"/>
      <c r="GD305" s="70"/>
      <c r="GE305" s="70"/>
    </row>
    <row r="306" spans="1:187" ht="12.75">
      <c r="A306" s="70" t="s">
        <v>317</v>
      </c>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c r="EB306" s="70"/>
      <c r="EC306" s="70"/>
      <c r="ED306" s="70"/>
      <c r="EE306" s="70"/>
      <c r="EF306" s="70"/>
      <c r="EG306" s="70"/>
      <c r="EH306" s="70"/>
      <c r="EI306" s="70"/>
      <c r="EJ306" s="70"/>
      <c r="EK306" s="70"/>
      <c r="EL306" s="70"/>
      <c r="EM306" s="70"/>
      <c r="EN306" s="70"/>
      <c r="EO306" s="70"/>
      <c r="EP306" s="70"/>
      <c r="EQ306" s="70"/>
      <c r="ER306" s="70"/>
      <c r="ES306" s="70"/>
      <c r="ET306" s="70"/>
      <c r="EU306" s="70"/>
      <c r="EV306" s="70"/>
      <c r="EW306" s="70"/>
      <c r="EX306" s="70"/>
      <c r="EY306" s="70"/>
      <c r="EZ306" s="70"/>
      <c r="FA306" s="70"/>
      <c r="FB306" s="70"/>
      <c r="FC306" s="70"/>
      <c r="FD306" s="70"/>
      <c r="FE306" s="70"/>
      <c r="FF306" s="70"/>
      <c r="FG306" s="70"/>
      <c r="FH306" s="70"/>
      <c r="FI306" s="70"/>
      <c r="FJ306" s="70"/>
      <c r="FK306" s="70"/>
      <c r="FL306" s="70"/>
      <c r="FM306" s="70"/>
      <c r="FN306" s="70"/>
      <c r="FO306" s="70"/>
      <c r="FP306" s="70"/>
      <c r="FQ306" s="70"/>
      <c r="FR306" s="70"/>
      <c r="FS306" s="70"/>
      <c r="FT306" s="70"/>
      <c r="FU306" s="70"/>
      <c r="FV306" s="70"/>
      <c r="FW306" s="70"/>
      <c r="FX306" s="70"/>
      <c r="FY306" s="70"/>
      <c r="FZ306" s="70"/>
      <c r="GA306" s="70"/>
      <c r="GB306" s="70"/>
      <c r="GC306" s="70"/>
      <c r="GD306" s="70"/>
      <c r="GE306" s="70"/>
    </row>
    <row r="308" spans="1:187" ht="12.75">
      <c r="A308" s="321" t="s">
        <v>408</v>
      </c>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c r="AA308" s="321"/>
      <c r="AB308" s="321"/>
      <c r="AC308" s="321"/>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1"/>
      <c r="AY308" s="321"/>
      <c r="AZ308" s="321"/>
      <c r="BA308" s="321"/>
      <c r="BB308" s="321"/>
      <c r="BC308" s="321"/>
      <c r="BD308" s="321"/>
      <c r="BE308" s="321"/>
      <c r="BF308" s="321"/>
      <c r="BG308" s="321"/>
      <c r="BH308" s="321"/>
      <c r="BI308" s="321"/>
      <c r="BJ308" s="321"/>
      <c r="BK308" s="321"/>
      <c r="BL308" s="321"/>
      <c r="BM308" s="321"/>
      <c r="BN308" s="321"/>
      <c r="BO308" s="321"/>
      <c r="BP308" s="321"/>
      <c r="BQ308" s="321"/>
      <c r="BR308" s="321"/>
      <c r="BS308" s="321"/>
      <c r="BT308" s="321"/>
      <c r="BU308" s="321"/>
      <c r="BV308" s="321"/>
      <c r="BW308" s="321"/>
      <c r="BX308" s="321"/>
      <c r="BY308" s="321"/>
      <c r="BZ308" s="321"/>
      <c r="CA308" s="321"/>
      <c r="CB308" s="321"/>
      <c r="CC308" s="321"/>
      <c r="CD308" s="321"/>
      <c r="CE308" s="321"/>
      <c r="CF308" s="321"/>
      <c r="CG308" s="321"/>
      <c r="CH308" s="321"/>
      <c r="CI308" s="321"/>
      <c r="CJ308" s="321"/>
      <c r="CK308" s="321"/>
      <c r="CL308" s="321"/>
      <c r="CM308" s="321"/>
      <c r="CN308" s="321"/>
      <c r="CO308" s="321"/>
      <c r="CP308" s="321"/>
      <c r="CQ308" s="321"/>
      <c r="CR308" s="321"/>
      <c r="CS308" s="321"/>
      <c r="CT308" s="321"/>
      <c r="CU308" s="321"/>
      <c r="CV308" s="321"/>
      <c r="CW308" s="321"/>
      <c r="CX308" s="321"/>
      <c r="CY308" s="321"/>
      <c r="CZ308" s="321"/>
      <c r="DA308" s="321"/>
      <c r="DB308" s="321"/>
      <c r="DC308" s="321"/>
      <c r="DD308" s="321"/>
      <c r="DE308" s="321"/>
      <c r="DF308" s="321"/>
      <c r="DG308" s="321"/>
      <c r="DH308" s="321"/>
      <c r="DI308" s="321"/>
      <c r="DJ308" s="321"/>
      <c r="DK308" s="321"/>
      <c r="DL308" s="321"/>
      <c r="DM308" s="321"/>
      <c r="DN308" s="321"/>
      <c r="DO308" s="321"/>
      <c r="DP308" s="321"/>
      <c r="DQ308" s="321"/>
      <c r="DR308" s="321"/>
      <c r="DS308" s="321"/>
      <c r="DT308" s="321"/>
      <c r="DU308" s="321"/>
      <c r="DV308" s="321"/>
      <c r="DW308" s="321"/>
      <c r="DX308" s="321"/>
      <c r="DY308" s="321"/>
      <c r="DZ308" s="321"/>
      <c r="EA308" s="321"/>
      <c r="EB308" s="321"/>
      <c r="EC308" s="321"/>
      <c r="ED308" s="321"/>
      <c r="EE308" s="321"/>
      <c r="EF308" s="321"/>
      <c r="EG308" s="321"/>
      <c r="EH308" s="321"/>
      <c r="EI308" s="321"/>
      <c r="EJ308" s="321"/>
      <c r="EK308" s="321"/>
      <c r="EL308" s="321"/>
      <c r="EM308" s="321"/>
      <c r="EN308" s="321"/>
      <c r="EO308" s="321"/>
      <c r="EP308" s="321"/>
      <c r="EQ308" s="321"/>
      <c r="ER308" s="321"/>
      <c r="ES308" s="321"/>
      <c r="ET308" s="321"/>
      <c r="EU308" s="321"/>
      <c r="EV308" s="321"/>
      <c r="EW308" s="321"/>
      <c r="EX308" s="321"/>
      <c r="EY308" s="321"/>
      <c r="EZ308" s="321"/>
      <c r="FA308" s="321"/>
      <c r="FB308" s="321"/>
      <c r="FC308" s="321"/>
      <c r="FD308" s="321"/>
      <c r="FE308" s="321"/>
      <c r="FF308" s="321"/>
      <c r="FG308" s="321"/>
      <c r="FH308" s="321"/>
      <c r="FI308" s="321"/>
      <c r="FJ308" s="321"/>
      <c r="FK308" s="321"/>
      <c r="FL308" s="321"/>
      <c r="FM308" s="321"/>
      <c r="FN308" s="321"/>
      <c r="FO308" s="321"/>
      <c r="FP308" s="321"/>
      <c r="FQ308" s="321"/>
      <c r="FR308" s="321"/>
      <c r="FS308" s="321"/>
      <c r="FT308" s="321"/>
      <c r="FU308" s="321"/>
      <c r="FV308" s="321"/>
      <c r="FW308" s="321"/>
      <c r="FX308" s="321"/>
      <c r="FY308" s="321"/>
      <c r="FZ308" s="321"/>
      <c r="GA308" s="321"/>
      <c r="GB308" s="321"/>
      <c r="GC308" s="321"/>
      <c r="GD308" s="321"/>
      <c r="GE308" s="321"/>
    </row>
    <row r="310" spans="1:187" ht="12.75">
      <c r="A310" s="70" t="s">
        <v>312</v>
      </c>
      <c r="B310" s="70"/>
      <c r="C310" s="70"/>
      <c r="D310" s="70"/>
      <c r="E310" s="70"/>
      <c r="F310" s="70" t="s">
        <v>0</v>
      </c>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c r="EB310" s="70"/>
      <c r="EC310" s="70"/>
      <c r="ED310" s="70"/>
      <c r="EE310" s="70"/>
      <c r="EF310" s="70"/>
      <c r="EG310" s="70"/>
      <c r="EH310" s="70"/>
      <c r="EI310" s="70"/>
      <c r="EJ310" s="70"/>
      <c r="EK310" s="70"/>
      <c r="EL310" s="70"/>
      <c r="EM310" s="70"/>
      <c r="EN310" s="70"/>
      <c r="EO310" s="70"/>
      <c r="EP310" s="70"/>
      <c r="EQ310" s="70"/>
      <c r="ER310" s="70"/>
      <c r="ES310" s="70" t="s">
        <v>316</v>
      </c>
      <c r="ET310" s="70"/>
      <c r="EU310" s="70"/>
      <c r="EV310" s="70"/>
      <c r="EW310" s="70"/>
      <c r="EX310" s="70"/>
      <c r="EY310" s="70"/>
      <c r="EZ310" s="70"/>
      <c r="FA310" s="70"/>
      <c r="FB310" s="70"/>
      <c r="FC310" s="70"/>
      <c r="FD310" s="70"/>
      <c r="FE310" s="70"/>
      <c r="FF310" s="70"/>
      <c r="FG310" s="70"/>
      <c r="FH310" s="70"/>
      <c r="FI310" s="70"/>
      <c r="FJ310" s="70"/>
      <c r="FK310" s="70"/>
      <c r="FL310" s="70"/>
      <c r="FM310" s="70"/>
      <c r="FN310" s="70"/>
      <c r="FO310" s="70"/>
      <c r="FP310" s="70"/>
      <c r="FQ310" s="70"/>
      <c r="FR310" s="70"/>
      <c r="FS310" s="70"/>
      <c r="FT310" s="70"/>
      <c r="FU310" s="70"/>
      <c r="FV310" s="70"/>
      <c r="FW310" s="70"/>
      <c r="FX310" s="70"/>
      <c r="FY310" s="70"/>
      <c r="FZ310" s="70"/>
      <c r="GA310" s="70"/>
      <c r="GB310" s="70"/>
      <c r="GC310" s="70"/>
      <c r="GD310" s="70"/>
      <c r="GE310" s="70"/>
    </row>
    <row r="311" spans="1:187" ht="12.75">
      <c r="A311" s="70">
        <v>1</v>
      </c>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c r="EB311" s="70"/>
      <c r="EC311" s="70"/>
      <c r="ED311" s="70"/>
      <c r="EE311" s="70"/>
      <c r="EF311" s="70"/>
      <c r="EG311" s="70"/>
      <c r="EH311" s="70"/>
      <c r="EI311" s="70"/>
      <c r="EJ311" s="70"/>
      <c r="EK311" s="70"/>
      <c r="EL311" s="70"/>
      <c r="EM311" s="70"/>
      <c r="EN311" s="70"/>
      <c r="EO311" s="70"/>
      <c r="EP311" s="70"/>
      <c r="EQ311" s="70"/>
      <c r="ER311" s="70"/>
      <c r="ES311" s="69"/>
      <c r="ET311" s="70"/>
      <c r="EU311" s="70"/>
      <c r="EV311" s="70"/>
      <c r="EW311" s="70"/>
      <c r="EX311" s="70"/>
      <c r="EY311" s="70"/>
      <c r="EZ311" s="70"/>
      <c r="FA311" s="70"/>
      <c r="FB311" s="70"/>
      <c r="FC311" s="70"/>
      <c r="FD311" s="70"/>
      <c r="FE311" s="70"/>
      <c r="FF311" s="70"/>
      <c r="FG311" s="70"/>
      <c r="FH311" s="70"/>
      <c r="FI311" s="70"/>
      <c r="FJ311" s="70"/>
      <c r="FK311" s="70"/>
      <c r="FL311" s="70"/>
      <c r="FM311" s="70"/>
      <c r="FN311" s="70"/>
      <c r="FO311" s="70"/>
      <c r="FP311" s="70"/>
      <c r="FQ311" s="70"/>
      <c r="FR311" s="70"/>
      <c r="FS311" s="70"/>
      <c r="FT311" s="70"/>
      <c r="FU311" s="70"/>
      <c r="FV311" s="70"/>
      <c r="FW311" s="70"/>
      <c r="FX311" s="70"/>
      <c r="FY311" s="70"/>
      <c r="FZ311" s="70"/>
      <c r="GA311" s="70"/>
      <c r="GB311" s="70"/>
      <c r="GC311" s="70"/>
      <c r="GD311" s="70"/>
      <c r="GE311" s="70"/>
    </row>
    <row r="312" spans="1:187" ht="12.75">
      <c r="A312" s="70">
        <v>2</v>
      </c>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c r="EH312" s="70"/>
      <c r="EI312" s="70"/>
      <c r="EJ312" s="70"/>
      <c r="EK312" s="70"/>
      <c r="EL312" s="70"/>
      <c r="EM312" s="70"/>
      <c r="EN312" s="70"/>
      <c r="EO312" s="70"/>
      <c r="EP312" s="70"/>
      <c r="EQ312" s="70"/>
      <c r="ER312" s="70"/>
      <c r="ES312" s="69"/>
      <c r="ET312" s="70"/>
      <c r="EU312" s="70"/>
      <c r="EV312" s="70"/>
      <c r="EW312" s="70"/>
      <c r="EX312" s="70"/>
      <c r="EY312" s="70"/>
      <c r="EZ312" s="70"/>
      <c r="FA312" s="70"/>
      <c r="FB312" s="70"/>
      <c r="FC312" s="70"/>
      <c r="FD312" s="70"/>
      <c r="FE312" s="70"/>
      <c r="FF312" s="70"/>
      <c r="FG312" s="70"/>
      <c r="FH312" s="70"/>
      <c r="FI312" s="70"/>
      <c r="FJ312" s="70"/>
      <c r="FK312" s="70"/>
      <c r="FL312" s="70"/>
      <c r="FM312" s="70"/>
      <c r="FN312" s="70"/>
      <c r="FO312" s="70"/>
      <c r="FP312" s="70"/>
      <c r="FQ312" s="70"/>
      <c r="FR312" s="70"/>
      <c r="FS312" s="70"/>
      <c r="FT312" s="70"/>
      <c r="FU312" s="70"/>
      <c r="FV312" s="70"/>
      <c r="FW312" s="70"/>
      <c r="FX312" s="70"/>
      <c r="FY312" s="70"/>
      <c r="FZ312" s="70"/>
      <c r="GA312" s="70"/>
      <c r="GB312" s="70"/>
      <c r="GC312" s="70"/>
      <c r="GD312" s="70"/>
      <c r="GE312" s="70"/>
    </row>
    <row r="313" spans="1:187" ht="12.75">
      <c r="A313" s="70" t="s">
        <v>317</v>
      </c>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c r="EB313" s="70"/>
      <c r="EC313" s="70"/>
      <c r="ED313" s="70"/>
      <c r="EE313" s="70"/>
      <c r="EF313" s="70"/>
      <c r="EG313" s="70"/>
      <c r="EH313" s="70"/>
      <c r="EI313" s="70"/>
      <c r="EJ313" s="70"/>
      <c r="EK313" s="70"/>
      <c r="EL313" s="70"/>
      <c r="EM313" s="70"/>
      <c r="EN313" s="70"/>
      <c r="EO313" s="70"/>
      <c r="EP313" s="70"/>
      <c r="EQ313" s="70"/>
      <c r="ER313" s="70"/>
      <c r="ES313" s="70"/>
      <c r="ET313" s="70"/>
      <c r="EU313" s="70"/>
      <c r="EV313" s="70"/>
      <c r="EW313" s="70"/>
      <c r="EX313" s="70"/>
      <c r="EY313" s="70"/>
      <c r="EZ313" s="70"/>
      <c r="FA313" s="70"/>
      <c r="FB313" s="70"/>
      <c r="FC313" s="70"/>
      <c r="FD313" s="70"/>
      <c r="FE313" s="70"/>
      <c r="FF313" s="70"/>
      <c r="FG313" s="70"/>
      <c r="FH313" s="70"/>
      <c r="FI313" s="70"/>
      <c r="FJ313" s="70"/>
      <c r="FK313" s="70"/>
      <c r="FL313" s="70"/>
      <c r="FM313" s="70"/>
      <c r="FN313" s="70"/>
      <c r="FO313" s="70"/>
      <c r="FP313" s="70"/>
      <c r="FQ313" s="70"/>
      <c r="FR313" s="70"/>
      <c r="FS313" s="70"/>
      <c r="FT313" s="70"/>
      <c r="FU313" s="70"/>
      <c r="FV313" s="70"/>
      <c r="FW313" s="70"/>
      <c r="FX313" s="70"/>
      <c r="FY313" s="70"/>
      <c r="FZ313" s="70"/>
      <c r="GA313" s="70"/>
      <c r="GB313" s="70"/>
      <c r="GC313" s="70"/>
      <c r="GD313" s="70"/>
      <c r="GE313" s="70"/>
    </row>
    <row r="315" spans="1:187" ht="12.75">
      <c r="A315" s="321" t="s">
        <v>409</v>
      </c>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c r="AA315" s="321"/>
      <c r="AB315" s="321"/>
      <c r="AC315" s="321"/>
      <c r="AD315" s="321"/>
      <c r="AE315" s="321"/>
      <c r="AF315" s="321"/>
      <c r="AG315" s="321"/>
      <c r="AH315" s="321"/>
      <c r="AI315" s="321"/>
      <c r="AJ315" s="321"/>
      <c r="AK315" s="321"/>
      <c r="AL315" s="321"/>
      <c r="AM315" s="321"/>
      <c r="AN315" s="321"/>
      <c r="AO315" s="321"/>
      <c r="AP315" s="321"/>
      <c r="AQ315" s="321"/>
      <c r="AR315" s="321"/>
      <c r="AS315" s="321"/>
      <c r="AT315" s="321"/>
      <c r="AU315" s="321"/>
      <c r="AV315" s="321"/>
      <c r="AW315" s="321"/>
      <c r="AX315" s="321"/>
      <c r="AY315" s="321"/>
      <c r="AZ315" s="321"/>
      <c r="BA315" s="321"/>
      <c r="BB315" s="321"/>
      <c r="BC315" s="321"/>
      <c r="BD315" s="321"/>
      <c r="BE315" s="321"/>
      <c r="BF315" s="321"/>
      <c r="BG315" s="321"/>
      <c r="BH315" s="321"/>
      <c r="BI315" s="321"/>
      <c r="BJ315" s="321"/>
      <c r="BK315" s="321"/>
      <c r="BL315" s="321"/>
      <c r="BM315" s="321"/>
      <c r="BN315" s="321"/>
      <c r="BO315" s="321"/>
      <c r="BP315" s="321"/>
      <c r="BQ315" s="321"/>
      <c r="BR315" s="321"/>
      <c r="BS315" s="321"/>
      <c r="BT315" s="321"/>
      <c r="BU315" s="321"/>
      <c r="BV315" s="321"/>
      <c r="BW315" s="321"/>
      <c r="BX315" s="321"/>
      <c r="BY315" s="321"/>
      <c r="BZ315" s="321"/>
      <c r="CA315" s="321"/>
      <c r="CB315" s="321"/>
      <c r="CC315" s="321"/>
      <c r="CD315" s="321"/>
      <c r="CE315" s="321"/>
      <c r="CF315" s="321"/>
      <c r="CG315" s="321"/>
      <c r="CH315" s="321"/>
      <c r="CI315" s="321"/>
      <c r="CJ315" s="321"/>
      <c r="CK315" s="321"/>
      <c r="CL315" s="321"/>
      <c r="CM315" s="321"/>
      <c r="CN315" s="321"/>
      <c r="CO315" s="321"/>
      <c r="CP315" s="321"/>
      <c r="CQ315" s="321"/>
      <c r="CR315" s="321"/>
      <c r="CS315" s="321"/>
      <c r="CT315" s="321"/>
      <c r="CU315" s="321"/>
      <c r="CV315" s="321"/>
      <c r="CW315" s="321"/>
      <c r="CX315" s="321"/>
      <c r="CY315" s="321"/>
      <c r="CZ315" s="321"/>
      <c r="DA315" s="321"/>
      <c r="DB315" s="321"/>
      <c r="DC315" s="321"/>
      <c r="DD315" s="321"/>
      <c r="DE315" s="321"/>
      <c r="DF315" s="321"/>
      <c r="DG315" s="321"/>
      <c r="DH315" s="321"/>
      <c r="DI315" s="321"/>
      <c r="DJ315" s="321"/>
      <c r="DK315" s="321"/>
      <c r="DL315" s="321"/>
      <c r="DM315" s="321"/>
      <c r="DN315" s="321"/>
      <c r="DO315" s="321"/>
      <c r="DP315" s="321"/>
      <c r="DQ315" s="321"/>
      <c r="DR315" s="321"/>
      <c r="DS315" s="321"/>
      <c r="DT315" s="321"/>
      <c r="DU315" s="321"/>
      <c r="DV315" s="321"/>
      <c r="DW315" s="321"/>
      <c r="DX315" s="321"/>
      <c r="DY315" s="321"/>
      <c r="DZ315" s="321"/>
      <c r="EA315" s="321"/>
      <c r="EB315" s="321"/>
      <c r="EC315" s="321"/>
      <c r="ED315" s="321"/>
      <c r="EE315" s="321"/>
      <c r="EF315" s="321"/>
      <c r="EG315" s="321"/>
      <c r="EH315" s="321"/>
      <c r="EI315" s="321"/>
      <c r="EJ315" s="321"/>
      <c r="EK315" s="321"/>
      <c r="EL315" s="321"/>
      <c r="EM315" s="321"/>
      <c r="EN315" s="321"/>
      <c r="EO315" s="321"/>
      <c r="EP315" s="321"/>
      <c r="EQ315" s="321"/>
      <c r="ER315" s="321"/>
      <c r="ES315" s="321"/>
      <c r="ET315" s="321"/>
      <c r="EU315" s="321"/>
      <c r="EV315" s="321"/>
      <c r="EW315" s="321"/>
      <c r="EX315" s="321"/>
      <c r="EY315" s="321"/>
      <c r="EZ315" s="321"/>
      <c r="FA315" s="321"/>
      <c r="FB315" s="321"/>
      <c r="FC315" s="321"/>
      <c r="FD315" s="321"/>
      <c r="FE315" s="321"/>
      <c r="FF315" s="321"/>
      <c r="FG315" s="321"/>
      <c r="FH315" s="321"/>
      <c r="FI315" s="321"/>
      <c r="FJ315" s="321"/>
      <c r="FK315" s="321"/>
      <c r="FL315" s="321"/>
      <c r="FM315" s="321"/>
      <c r="FN315" s="321"/>
      <c r="FO315" s="321"/>
      <c r="FP315" s="321"/>
      <c r="FQ315" s="321"/>
      <c r="FR315" s="321"/>
      <c r="FS315" s="321"/>
      <c r="FT315" s="321"/>
      <c r="FU315" s="321"/>
      <c r="FV315" s="321"/>
      <c r="FW315" s="321"/>
      <c r="FX315" s="321"/>
      <c r="FY315" s="321"/>
      <c r="FZ315" s="321"/>
      <c r="GA315" s="321"/>
      <c r="GB315" s="321"/>
      <c r="GC315" s="321"/>
      <c r="GD315" s="321"/>
      <c r="GE315" s="321"/>
    </row>
    <row r="317" spans="1:187" ht="12.75">
      <c r="A317" s="70" t="s">
        <v>312</v>
      </c>
      <c r="B317" s="70"/>
      <c r="C317" s="70"/>
      <c r="D317" s="70"/>
      <c r="E317" s="70"/>
      <c r="F317" s="70" t="s">
        <v>0</v>
      </c>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c r="DX317" s="70"/>
      <c r="DY317" s="70"/>
      <c r="DZ317" s="70"/>
      <c r="EA317" s="70"/>
      <c r="EB317" s="70"/>
      <c r="EC317" s="70"/>
      <c r="ED317" s="70"/>
      <c r="EE317" s="70"/>
      <c r="EF317" s="70"/>
      <c r="EG317" s="70"/>
      <c r="EH317" s="70"/>
      <c r="EI317" s="70"/>
      <c r="EJ317" s="70"/>
      <c r="EK317" s="70"/>
      <c r="EL317" s="70"/>
      <c r="EM317" s="70"/>
      <c r="EN317" s="70"/>
      <c r="EO317" s="70"/>
      <c r="EP317" s="70"/>
      <c r="EQ317" s="70"/>
      <c r="ER317" s="70"/>
      <c r="ES317" s="70" t="s">
        <v>316</v>
      </c>
      <c r="ET317" s="70"/>
      <c r="EU317" s="70"/>
      <c r="EV317" s="70"/>
      <c r="EW317" s="70"/>
      <c r="EX317" s="70"/>
      <c r="EY317" s="70"/>
      <c r="EZ317" s="70"/>
      <c r="FA317" s="70"/>
      <c r="FB317" s="70"/>
      <c r="FC317" s="70"/>
      <c r="FD317" s="70"/>
      <c r="FE317" s="70"/>
      <c r="FF317" s="70"/>
      <c r="FG317" s="70"/>
      <c r="FH317" s="70"/>
      <c r="FI317" s="70"/>
      <c r="FJ317" s="70"/>
      <c r="FK317" s="70"/>
      <c r="FL317" s="70"/>
      <c r="FM317" s="70"/>
      <c r="FN317" s="70"/>
      <c r="FO317" s="70"/>
      <c r="FP317" s="70"/>
      <c r="FQ317" s="70"/>
      <c r="FR317" s="70"/>
      <c r="FS317" s="70"/>
      <c r="FT317" s="70"/>
      <c r="FU317" s="70"/>
      <c r="FV317" s="70"/>
      <c r="FW317" s="70"/>
      <c r="FX317" s="70"/>
      <c r="FY317" s="70"/>
      <c r="FZ317" s="70"/>
      <c r="GA317" s="70"/>
      <c r="GB317" s="70"/>
      <c r="GC317" s="70"/>
      <c r="GD317" s="70"/>
      <c r="GE317" s="70"/>
    </row>
    <row r="318" spans="1:187" ht="12.75">
      <c r="A318" s="70">
        <v>1</v>
      </c>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c r="DX318" s="70"/>
      <c r="DY318" s="70"/>
      <c r="DZ318" s="70"/>
      <c r="EA318" s="70"/>
      <c r="EB318" s="70"/>
      <c r="EC318" s="70"/>
      <c r="ED318" s="70"/>
      <c r="EE318" s="70"/>
      <c r="EF318" s="70"/>
      <c r="EG318" s="70"/>
      <c r="EH318" s="70"/>
      <c r="EI318" s="70"/>
      <c r="EJ318" s="70"/>
      <c r="EK318" s="70"/>
      <c r="EL318" s="70"/>
      <c r="EM318" s="70"/>
      <c r="EN318" s="70"/>
      <c r="EO318" s="70"/>
      <c r="EP318" s="70"/>
      <c r="EQ318" s="70"/>
      <c r="ER318" s="70"/>
      <c r="ES318" s="69"/>
      <c r="ET318" s="70"/>
      <c r="EU318" s="70"/>
      <c r="EV318" s="70"/>
      <c r="EW318" s="70"/>
      <c r="EX318" s="70"/>
      <c r="EY318" s="70"/>
      <c r="EZ318" s="70"/>
      <c r="FA318" s="70"/>
      <c r="FB318" s="70"/>
      <c r="FC318" s="70"/>
      <c r="FD318" s="70"/>
      <c r="FE318" s="70"/>
      <c r="FF318" s="70"/>
      <c r="FG318" s="70"/>
      <c r="FH318" s="70"/>
      <c r="FI318" s="70"/>
      <c r="FJ318" s="70"/>
      <c r="FK318" s="70"/>
      <c r="FL318" s="70"/>
      <c r="FM318" s="70"/>
      <c r="FN318" s="70"/>
      <c r="FO318" s="70"/>
      <c r="FP318" s="70"/>
      <c r="FQ318" s="70"/>
      <c r="FR318" s="70"/>
      <c r="FS318" s="70"/>
      <c r="FT318" s="70"/>
      <c r="FU318" s="70"/>
      <c r="FV318" s="70"/>
      <c r="FW318" s="70"/>
      <c r="FX318" s="70"/>
      <c r="FY318" s="70"/>
      <c r="FZ318" s="70"/>
      <c r="GA318" s="70"/>
      <c r="GB318" s="70"/>
      <c r="GC318" s="70"/>
      <c r="GD318" s="70"/>
      <c r="GE318" s="70"/>
    </row>
    <row r="319" spans="1:187" ht="12.75">
      <c r="A319" s="70">
        <v>2</v>
      </c>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69"/>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row>
    <row r="320" spans="1:187" ht="12.75">
      <c r="A320" s="70" t="s">
        <v>317</v>
      </c>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row>
    <row r="322" spans="1:187" ht="12.75">
      <c r="A322" s="321" t="s">
        <v>404</v>
      </c>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c r="AA322" s="321"/>
      <c r="AB322" s="321"/>
      <c r="AC322" s="321"/>
      <c r="AD322" s="321"/>
      <c r="AE322" s="321"/>
      <c r="AF322" s="321"/>
      <c r="AG322" s="321"/>
      <c r="AH322" s="321"/>
      <c r="AI322" s="321"/>
      <c r="AJ322" s="321"/>
      <c r="AK322" s="321"/>
      <c r="AL322" s="321"/>
      <c r="AM322" s="321"/>
      <c r="AN322" s="321"/>
      <c r="AO322" s="321"/>
      <c r="AP322" s="321"/>
      <c r="AQ322" s="321"/>
      <c r="AR322" s="321"/>
      <c r="AS322" s="321"/>
      <c r="AT322" s="321"/>
      <c r="AU322" s="321"/>
      <c r="AV322" s="321"/>
      <c r="AW322" s="321"/>
      <c r="AX322" s="321"/>
      <c r="AY322" s="321"/>
      <c r="AZ322" s="321"/>
      <c r="BA322" s="321"/>
      <c r="BB322" s="321"/>
      <c r="BC322" s="321"/>
      <c r="BD322" s="321"/>
      <c r="BE322" s="321"/>
      <c r="BF322" s="321"/>
      <c r="BG322" s="321"/>
      <c r="BH322" s="321"/>
      <c r="BI322" s="321"/>
      <c r="BJ322" s="321"/>
      <c r="BK322" s="321"/>
      <c r="BL322" s="321"/>
      <c r="BM322" s="321"/>
      <c r="BN322" s="321"/>
      <c r="BO322" s="321"/>
      <c r="BP322" s="321"/>
      <c r="BQ322" s="321"/>
      <c r="BR322" s="321"/>
      <c r="BS322" s="321"/>
      <c r="BT322" s="321"/>
      <c r="BU322" s="321"/>
      <c r="BV322" s="321"/>
      <c r="BW322" s="321"/>
      <c r="BX322" s="321"/>
      <c r="BY322" s="321"/>
      <c r="BZ322" s="321"/>
      <c r="CA322" s="321"/>
      <c r="CB322" s="321"/>
      <c r="CC322" s="321"/>
      <c r="CD322" s="321"/>
      <c r="CE322" s="321"/>
      <c r="CF322" s="321"/>
      <c r="CG322" s="321"/>
      <c r="CH322" s="321"/>
      <c r="CI322" s="321"/>
      <c r="CJ322" s="321"/>
      <c r="CK322" s="321"/>
      <c r="CL322" s="321"/>
      <c r="CM322" s="321"/>
      <c r="CN322" s="321"/>
      <c r="CO322" s="321"/>
      <c r="CP322" s="321"/>
      <c r="CQ322" s="321"/>
      <c r="CR322" s="321"/>
      <c r="CS322" s="321"/>
      <c r="CT322" s="321"/>
      <c r="CU322" s="321"/>
      <c r="CV322" s="321"/>
      <c r="CW322" s="321"/>
      <c r="CX322" s="321"/>
      <c r="CY322" s="321"/>
      <c r="CZ322" s="321"/>
      <c r="DA322" s="321"/>
      <c r="DB322" s="321"/>
      <c r="DC322" s="321"/>
      <c r="DD322" s="321"/>
      <c r="DE322" s="321"/>
      <c r="DF322" s="321"/>
      <c r="DG322" s="321"/>
      <c r="DH322" s="321"/>
      <c r="DI322" s="321"/>
      <c r="DJ322" s="321"/>
      <c r="DK322" s="321"/>
      <c r="DL322" s="321"/>
      <c r="DM322" s="321"/>
      <c r="DN322" s="321"/>
      <c r="DO322" s="321"/>
      <c r="DP322" s="321"/>
      <c r="DQ322" s="321"/>
      <c r="DR322" s="321"/>
      <c r="DS322" s="321"/>
      <c r="DT322" s="321"/>
      <c r="DU322" s="321"/>
      <c r="DV322" s="321"/>
      <c r="DW322" s="321"/>
      <c r="DX322" s="321"/>
      <c r="DY322" s="321"/>
      <c r="DZ322" s="321"/>
      <c r="EA322" s="321"/>
      <c r="EB322" s="321"/>
      <c r="EC322" s="321"/>
      <c r="ED322" s="321"/>
      <c r="EE322" s="321"/>
      <c r="EF322" s="321"/>
      <c r="EG322" s="321"/>
      <c r="EH322" s="321"/>
      <c r="EI322" s="321"/>
      <c r="EJ322" s="321"/>
      <c r="EK322" s="321"/>
      <c r="EL322" s="321"/>
      <c r="EM322" s="321"/>
      <c r="EN322" s="321"/>
      <c r="EO322" s="321"/>
      <c r="EP322" s="321"/>
      <c r="EQ322" s="321"/>
      <c r="ER322" s="321"/>
      <c r="ES322" s="321"/>
      <c r="ET322" s="321"/>
      <c r="EU322" s="321"/>
      <c r="EV322" s="321"/>
      <c r="EW322" s="321"/>
      <c r="EX322" s="321"/>
      <c r="EY322" s="321"/>
      <c r="EZ322" s="321"/>
      <c r="FA322" s="321"/>
      <c r="FB322" s="321"/>
      <c r="FC322" s="321"/>
      <c r="FD322" s="321"/>
      <c r="FE322" s="321"/>
      <c r="FF322" s="321"/>
      <c r="FG322" s="321"/>
      <c r="FH322" s="321"/>
      <c r="FI322" s="321"/>
      <c r="FJ322" s="321"/>
      <c r="FK322" s="321"/>
      <c r="FL322" s="321"/>
      <c r="FM322" s="321"/>
      <c r="FN322" s="321"/>
      <c r="FO322" s="321"/>
      <c r="FP322" s="321"/>
      <c r="FQ322" s="321"/>
      <c r="FR322" s="321"/>
      <c r="FS322" s="321"/>
      <c r="FT322" s="321"/>
      <c r="FU322" s="321"/>
      <c r="FV322" s="321"/>
      <c r="FW322" s="321"/>
      <c r="FX322" s="321"/>
      <c r="FY322" s="321"/>
      <c r="FZ322" s="321"/>
      <c r="GA322" s="321"/>
      <c r="GB322" s="321"/>
      <c r="GC322" s="321"/>
      <c r="GD322" s="321"/>
      <c r="GE322" s="321"/>
    </row>
    <row r="323" spans="1:187" ht="12.75">
      <c r="A323" s="321" t="s">
        <v>330</v>
      </c>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c r="AA323" s="321"/>
      <c r="AB323" s="321"/>
      <c r="AC323" s="321"/>
      <c r="AD323" s="321"/>
      <c r="AE323" s="321"/>
      <c r="AF323" s="321"/>
      <c r="AG323" s="321"/>
      <c r="AH323" s="321"/>
      <c r="AI323" s="321"/>
      <c r="AJ323" s="321"/>
      <c r="AK323" s="321"/>
      <c r="AL323" s="321"/>
      <c r="AM323" s="321"/>
      <c r="AN323" s="321"/>
      <c r="AO323" s="321"/>
      <c r="AP323" s="321"/>
      <c r="AQ323" s="321"/>
      <c r="AR323" s="321"/>
      <c r="AS323" s="321"/>
      <c r="AT323" s="321"/>
      <c r="AU323" s="321"/>
      <c r="AV323" s="321"/>
      <c r="AW323" s="321"/>
      <c r="AX323" s="321"/>
      <c r="AY323" s="321"/>
      <c r="AZ323" s="321"/>
      <c r="BA323" s="321"/>
      <c r="BB323" s="321"/>
      <c r="BC323" s="321"/>
      <c r="BD323" s="321"/>
      <c r="BE323" s="321"/>
      <c r="BF323" s="321"/>
      <c r="BG323" s="321"/>
      <c r="BH323" s="321"/>
      <c r="BI323" s="321"/>
      <c r="BJ323" s="321"/>
      <c r="BK323" s="321"/>
      <c r="BL323" s="321"/>
      <c r="BM323" s="321"/>
      <c r="BN323" s="321"/>
      <c r="BO323" s="321"/>
      <c r="BP323" s="321"/>
      <c r="BQ323" s="321"/>
      <c r="BR323" s="321"/>
      <c r="BS323" s="321"/>
      <c r="BT323" s="321"/>
      <c r="BU323" s="321"/>
      <c r="BV323" s="321"/>
      <c r="BW323" s="321"/>
      <c r="BX323" s="321"/>
      <c r="BY323" s="321"/>
      <c r="BZ323" s="321"/>
      <c r="CA323" s="321"/>
      <c r="CB323" s="321"/>
      <c r="CC323" s="321"/>
      <c r="CD323" s="321"/>
      <c r="CE323" s="321"/>
      <c r="CF323" s="321"/>
      <c r="CG323" s="321"/>
      <c r="CH323" s="321"/>
      <c r="CI323" s="321"/>
      <c r="CJ323" s="321"/>
      <c r="CK323" s="321"/>
      <c r="CL323" s="321"/>
      <c r="CM323" s="321"/>
      <c r="CN323" s="321"/>
      <c r="CO323" s="321"/>
      <c r="CP323" s="321"/>
      <c r="CQ323" s="321"/>
      <c r="CR323" s="321"/>
      <c r="CS323" s="321"/>
      <c r="CT323" s="321"/>
      <c r="CU323" s="321"/>
      <c r="CV323" s="321"/>
      <c r="CW323" s="321"/>
      <c r="CX323" s="321"/>
      <c r="CY323" s="321"/>
      <c r="CZ323" s="321"/>
      <c r="DA323" s="321"/>
      <c r="DB323" s="321"/>
      <c r="DC323" s="321"/>
      <c r="DD323" s="321"/>
      <c r="DE323" s="321"/>
      <c r="DF323" s="321"/>
      <c r="DG323" s="321"/>
      <c r="DH323" s="321"/>
      <c r="DI323" s="321"/>
      <c r="DJ323" s="321"/>
      <c r="DK323" s="321"/>
      <c r="DL323" s="321"/>
      <c r="DM323" s="321"/>
      <c r="DN323" s="321"/>
      <c r="DO323" s="321"/>
      <c r="DP323" s="321"/>
      <c r="DQ323" s="321"/>
      <c r="DR323" s="321"/>
      <c r="DS323" s="321"/>
      <c r="DT323" s="321"/>
      <c r="DU323" s="321"/>
      <c r="DV323" s="321"/>
      <c r="DW323" s="321"/>
      <c r="DX323" s="321"/>
      <c r="DY323" s="321"/>
      <c r="DZ323" s="321"/>
      <c r="EA323" s="321"/>
      <c r="EB323" s="321"/>
      <c r="EC323" s="321"/>
      <c r="ED323" s="321"/>
      <c r="EE323" s="321"/>
      <c r="EF323" s="321"/>
      <c r="EG323" s="321"/>
      <c r="EH323" s="321"/>
      <c r="EI323" s="321"/>
      <c r="EJ323" s="321"/>
      <c r="EK323" s="321"/>
      <c r="EL323" s="321"/>
      <c r="EM323" s="321"/>
      <c r="EN323" s="321"/>
      <c r="EO323" s="321"/>
      <c r="EP323" s="321"/>
      <c r="EQ323" s="321"/>
      <c r="ER323" s="321"/>
      <c r="ES323" s="321"/>
      <c r="ET323" s="321"/>
      <c r="EU323" s="321"/>
      <c r="EV323" s="321"/>
      <c r="EW323" s="321"/>
      <c r="EX323" s="321"/>
      <c r="EY323" s="321"/>
      <c r="EZ323" s="321"/>
      <c r="FA323" s="321"/>
      <c r="FB323" s="321"/>
      <c r="FC323" s="321"/>
      <c r="FD323" s="321"/>
      <c r="FE323" s="321"/>
      <c r="FF323" s="321"/>
      <c r="FG323" s="321"/>
      <c r="FH323" s="321"/>
      <c r="FI323" s="321"/>
      <c r="FJ323" s="321"/>
      <c r="FK323" s="321"/>
      <c r="FL323" s="321"/>
      <c r="FM323" s="321"/>
      <c r="FN323" s="321"/>
      <c r="FO323" s="321"/>
      <c r="FP323" s="321"/>
      <c r="FQ323" s="321"/>
      <c r="FR323" s="321"/>
      <c r="FS323" s="321"/>
      <c r="FT323" s="321"/>
      <c r="FU323" s="321"/>
      <c r="FV323" s="321"/>
      <c r="FW323" s="321"/>
      <c r="FX323" s="321"/>
      <c r="FY323" s="321"/>
      <c r="FZ323" s="321"/>
      <c r="GA323" s="321"/>
      <c r="GB323" s="321"/>
      <c r="GC323" s="321"/>
      <c r="GD323" s="321"/>
      <c r="GE323" s="321"/>
    </row>
    <row r="324" spans="1:39" ht="12.75">
      <c r="A324" s="1" t="s">
        <v>331</v>
      </c>
      <c r="P324" s="213">
        <v>111</v>
      </c>
      <c r="Q324" s="213"/>
      <c r="R324" s="213"/>
      <c r="S324" s="213"/>
      <c r="T324" s="213"/>
      <c r="U324" s="213"/>
      <c r="V324" s="213"/>
      <c r="W324" s="213"/>
      <c r="X324" s="213"/>
      <c r="Y324" s="213"/>
      <c r="Z324" s="213"/>
      <c r="AA324" s="213"/>
      <c r="AB324" s="213"/>
      <c r="AC324" s="213"/>
      <c r="AD324" s="213"/>
      <c r="AE324" s="213"/>
      <c r="AF324" s="213"/>
      <c r="AG324" s="213"/>
      <c r="AH324" s="213"/>
      <c r="AI324" s="213"/>
      <c r="AJ324" s="213"/>
      <c r="AK324" s="213"/>
      <c r="AL324" s="213"/>
      <c r="AM324" s="213"/>
    </row>
    <row r="325" spans="1:187" ht="12.75">
      <c r="A325" s="95" t="s">
        <v>485</v>
      </c>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5"/>
      <c r="BK325" s="95"/>
      <c r="BL325" s="95"/>
      <c r="BM325" s="95"/>
      <c r="BN325" s="95"/>
      <c r="BO325" s="95"/>
      <c r="BP325" s="95"/>
      <c r="BQ325" s="95"/>
      <c r="BR325" s="95"/>
      <c r="BS325" s="95"/>
      <c r="BT325" s="95"/>
      <c r="BU325" s="95"/>
      <c r="BV325" s="95"/>
      <c r="BW325" s="95"/>
      <c r="BX325" s="95"/>
      <c r="BY325" s="95"/>
      <c r="BZ325" s="95"/>
      <c r="CA325" s="95"/>
      <c r="CB325" s="95"/>
      <c r="CC325" s="95"/>
      <c r="CD325" s="95"/>
      <c r="CE325" s="95"/>
      <c r="CF325" s="95"/>
      <c r="CG325" s="95"/>
      <c r="CH325" s="95"/>
      <c r="CI325" s="95"/>
      <c r="CJ325" s="95"/>
      <c r="CK325" s="95"/>
      <c r="CL325" s="95"/>
      <c r="CM325" s="95"/>
      <c r="CN325" s="95"/>
      <c r="CO325" s="95"/>
      <c r="CP325" s="95"/>
      <c r="CQ325" s="95"/>
      <c r="CR325" s="95"/>
      <c r="CS325" s="95"/>
      <c r="CT325" s="95"/>
      <c r="CU325" s="95"/>
      <c r="CV325" s="95"/>
      <c r="CW325" s="95"/>
      <c r="CX325" s="95"/>
      <c r="CY325" s="95"/>
      <c r="CZ325" s="95"/>
      <c r="DA325" s="95"/>
      <c r="DB325" s="95"/>
      <c r="DC325" s="95"/>
      <c r="DD325" s="95"/>
      <c r="DE325" s="95"/>
      <c r="DF325" s="95"/>
      <c r="DG325" s="95"/>
      <c r="DH325" s="95"/>
      <c r="DI325" s="95"/>
      <c r="DJ325" s="95"/>
      <c r="DK325" s="95"/>
      <c r="DL325" s="95"/>
      <c r="DM325" s="95"/>
      <c r="DN325" s="95"/>
      <c r="DO325" s="95"/>
      <c r="DP325" s="95"/>
      <c r="DQ325" s="95"/>
      <c r="DR325" s="95"/>
      <c r="DS325" s="95"/>
      <c r="DT325" s="95"/>
      <c r="DU325" s="95"/>
      <c r="DV325" s="95"/>
      <c r="DW325" s="95"/>
      <c r="DX325" s="95"/>
      <c r="DY325" s="95"/>
      <c r="DZ325" s="95"/>
      <c r="EA325" s="95"/>
      <c r="EB325" s="95"/>
      <c r="EC325" s="95"/>
      <c r="ED325" s="95"/>
      <c r="EE325" s="95"/>
      <c r="EF325" s="95"/>
      <c r="EG325" s="95"/>
      <c r="EH325" s="95"/>
      <c r="EI325" s="95"/>
      <c r="EJ325" s="95"/>
      <c r="EK325" s="95"/>
      <c r="EL325" s="95"/>
      <c r="EM325" s="95"/>
      <c r="EN325" s="95"/>
      <c r="EO325" s="95"/>
      <c r="EP325" s="95"/>
      <c r="EQ325" s="95"/>
      <c r="ER325" s="95"/>
      <c r="ES325" s="95"/>
      <c r="ET325" s="95"/>
      <c r="EU325" s="95"/>
      <c r="EV325" s="95"/>
      <c r="EW325" s="95"/>
      <c r="EX325" s="95"/>
      <c r="EY325" s="95"/>
      <c r="EZ325" s="95"/>
      <c r="FA325" s="95"/>
      <c r="FB325" s="95"/>
      <c r="FC325" s="95"/>
      <c r="FD325" s="95"/>
      <c r="FE325" s="95"/>
      <c r="FF325" s="95"/>
      <c r="FG325" s="95"/>
      <c r="FH325" s="95"/>
      <c r="FI325" s="95"/>
      <c r="FJ325" s="95"/>
      <c r="FK325" s="95"/>
      <c r="FL325" s="95"/>
      <c r="FM325" s="95"/>
      <c r="FN325" s="95"/>
      <c r="FO325" s="95"/>
      <c r="FP325" s="95"/>
      <c r="FQ325" s="95"/>
      <c r="FR325" s="95"/>
      <c r="FS325" s="95"/>
      <c r="FT325" s="95"/>
      <c r="FU325" s="95"/>
      <c r="FV325" s="95"/>
      <c r="FW325" s="95"/>
      <c r="FX325" s="95"/>
      <c r="FY325" s="95"/>
      <c r="FZ325" s="95"/>
      <c r="GA325" s="95"/>
      <c r="GB325" s="95"/>
      <c r="GC325" s="95"/>
      <c r="GD325" s="95"/>
      <c r="GE325" s="95"/>
    </row>
    <row r="327" spans="1:187" ht="12.75">
      <c r="A327" s="321" t="s">
        <v>332</v>
      </c>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c r="AA327" s="321"/>
      <c r="AB327" s="321"/>
      <c r="AC327" s="321"/>
      <c r="AD327" s="321"/>
      <c r="AE327" s="321"/>
      <c r="AF327" s="321"/>
      <c r="AG327" s="321"/>
      <c r="AH327" s="321"/>
      <c r="AI327" s="321"/>
      <c r="AJ327" s="321"/>
      <c r="AK327" s="321"/>
      <c r="AL327" s="321"/>
      <c r="AM327" s="321"/>
      <c r="AN327" s="321"/>
      <c r="AO327" s="321"/>
      <c r="AP327" s="321"/>
      <c r="AQ327" s="321"/>
      <c r="AR327" s="321"/>
      <c r="AS327" s="321"/>
      <c r="AT327" s="321"/>
      <c r="AU327" s="321"/>
      <c r="AV327" s="321"/>
      <c r="AW327" s="321"/>
      <c r="AX327" s="321"/>
      <c r="AY327" s="321"/>
      <c r="AZ327" s="321"/>
      <c r="BA327" s="321"/>
      <c r="BB327" s="321"/>
      <c r="BC327" s="321"/>
      <c r="BD327" s="321"/>
      <c r="BE327" s="321"/>
      <c r="BF327" s="321"/>
      <c r="BG327" s="321"/>
      <c r="BH327" s="321"/>
      <c r="BI327" s="321"/>
      <c r="BJ327" s="321"/>
      <c r="BK327" s="321"/>
      <c r="BL327" s="321"/>
      <c r="BM327" s="321"/>
      <c r="BN327" s="321"/>
      <c r="BO327" s="321"/>
      <c r="BP327" s="321"/>
      <c r="BQ327" s="321"/>
      <c r="BR327" s="321"/>
      <c r="BS327" s="321"/>
      <c r="BT327" s="321"/>
      <c r="BU327" s="321"/>
      <c r="BV327" s="321"/>
      <c r="BW327" s="321"/>
      <c r="BX327" s="321"/>
      <c r="BY327" s="321"/>
      <c r="BZ327" s="321"/>
      <c r="CA327" s="321"/>
      <c r="CB327" s="321"/>
      <c r="CC327" s="321"/>
      <c r="CD327" s="321"/>
      <c r="CE327" s="321"/>
      <c r="CF327" s="321"/>
      <c r="CG327" s="321"/>
      <c r="CH327" s="321"/>
      <c r="CI327" s="321"/>
      <c r="CJ327" s="321"/>
      <c r="CK327" s="321"/>
      <c r="CL327" s="321"/>
      <c r="CM327" s="321"/>
      <c r="CN327" s="321"/>
      <c r="CO327" s="321"/>
      <c r="CP327" s="321"/>
      <c r="CQ327" s="321"/>
      <c r="CR327" s="321"/>
      <c r="CS327" s="321"/>
      <c r="CT327" s="321"/>
      <c r="CU327" s="321"/>
      <c r="CV327" s="321"/>
      <c r="CW327" s="321"/>
      <c r="CX327" s="321"/>
      <c r="CY327" s="321"/>
      <c r="CZ327" s="321"/>
      <c r="DA327" s="321"/>
      <c r="DB327" s="321"/>
      <c r="DC327" s="321"/>
      <c r="DD327" s="321"/>
      <c r="DE327" s="321"/>
      <c r="DF327" s="321"/>
      <c r="DG327" s="321"/>
      <c r="DH327" s="321"/>
      <c r="DI327" s="321"/>
      <c r="DJ327" s="321"/>
      <c r="DK327" s="321"/>
      <c r="DL327" s="321"/>
      <c r="DM327" s="321"/>
      <c r="DN327" s="321"/>
      <c r="DO327" s="321"/>
      <c r="DP327" s="321"/>
      <c r="DQ327" s="321"/>
      <c r="DR327" s="321"/>
      <c r="DS327" s="321"/>
      <c r="DT327" s="321"/>
      <c r="DU327" s="321"/>
      <c r="DV327" s="321"/>
      <c r="DW327" s="321"/>
      <c r="DX327" s="321"/>
      <c r="DY327" s="321"/>
      <c r="DZ327" s="321"/>
      <c r="EA327" s="321"/>
      <c r="EB327" s="321"/>
      <c r="EC327" s="321"/>
      <c r="ED327" s="321"/>
      <c r="EE327" s="321"/>
      <c r="EF327" s="321"/>
      <c r="EG327" s="321"/>
      <c r="EH327" s="321"/>
      <c r="EI327" s="321"/>
      <c r="EJ327" s="321"/>
      <c r="EK327" s="321"/>
      <c r="EL327" s="321"/>
      <c r="EM327" s="321"/>
      <c r="EN327" s="321"/>
      <c r="EO327" s="321"/>
      <c r="EP327" s="321"/>
      <c r="EQ327" s="321"/>
      <c r="ER327" s="321"/>
      <c r="ES327" s="321"/>
      <c r="ET327" s="321"/>
      <c r="EU327" s="321"/>
      <c r="EV327" s="321"/>
      <c r="EW327" s="321"/>
      <c r="EX327" s="321"/>
      <c r="EY327" s="321"/>
      <c r="EZ327" s="321"/>
      <c r="FA327" s="321"/>
      <c r="FB327" s="321"/>
      <c r="FC327" s="321"/>
      <c r="FD327" s="321"/>
      <c r="FE327" s="321"/>
      <c r="FF327" s="321"/>
      <c r="FG327" s="321"/>
      <c r="FH327" s="321"/>
      <c r="FI327" s="321"/>
      <c r="FJ327" s="321"/>
      <c r="FK327" s="321"/>
      <c r="FL327" s="321"/>
      <c r="FM327" s="321"/>
      <c r="FN327" s="321"/>
      <c r="FO327" s="321"/>
      <c r="FP327" s="321"/>
      <c r="FQ327" s="321"/>
      <c r="FR327" s="321"/>
      <c r="FS327" s="321"/>
      <c r="FT327" s="321"/>
      <c r="FU327" s="321"/>
      <c r="FV327" s="321"/>
      <c r="FW327" s="321"/>
      <c r="FX327" s="321"/>
      <c r="FY327" s="321"/>
      <c r="FZ327" s="321"/>
      <c r="GA327" s="321"/>
      <c r="GB327" s="321"/>
      <c r="GC327" s="321"/>
      <c r="GD327" s="321"/>
      <c r="GE327" s="321"/>
    </row>
    <row r="329" spans="1:195" ht="12.75">
      <c r="A329" s="70" t="s">
        <v>333</v>
      </c>
      <c r="B329" s="70"/>
      <c r="C329" s="70"/>
      <c r="D329" s="70"/>
      <c r="E329" s="70"/>
      <c r="F329" s="70" t="s">
        <v>334</v>
      </c>
      <c r="G329" s="70"/>
      <c r="H329" s="70"/>
      <c r="I329" s="70"/>
      <c r="J329" s="70"/>
      <c r="K329" s="70"/>
      <c r="L329" s="70"/>
      <c r="M329" s="70"/>
      <c r="N329" s="70"/>
      <c r="O329" s="70"/>
      <c r="P329" s="70"/>
      <c r="Q329" s="70"/>
      <c r="R329" s="70"/>
      <c r="S329" s="70"/>
      <c r="T329" s="70"/>
      <c r="U329" s="70"/>
      <c r="V329" s="70"/>
      <c r="W329" s="70"/>
      <c r="X329" s="70"/>
      <c r="Y329" s="70" t="s">
        <v>335</v>
      </c>
      <c r="Z329" s="70"/>
      <c r="AA329" s="70"/>
      <c r="AB329" s="70"/>
      <c r="AC329" s="70"/>
      <c r="AD329" s="70"/>
      <c r="AE329" s="70"/>
      <c r="AF329" s="70"/>
      <c r="AG329" s="70"/>
      <c r="AH329" s="70"/>
      <c r="AI329" s="70"/>
      <c r="AJ329" s="70"/>
      <c r="AK329" s="70"/>
      <c r="AL329" s="70"/>
      <c r="AM329" s="70"/>
      <c r="AN329" s="70"/>
      <c r="AO329" s="70"/>
      <c r="AP329" s="70"/>
      <c r="AQ329" s="70"/>
      <c r="AR329" s="70" t="s">
        <v>336</v>
      </c>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t="s">
        <v>337</v>
      </c>
      <c r="DQ329" s="70"/>
      <c r="DR329" s="70"/>
      <c r="DS329" s="70"/>
      <c r="DT329" s="70"/>
      <c r="DU329" s="70"/>
      <c r="DV329" s="70"/>
      <c r="DW329" s="70"/>
      <c r="DX329" s="70"/>
      <c r="DY329" s="70"/>
      <c r="DZ329" s="70"/>
      <c r="EA329" s="70"/>
      <c r="EB329" s="70"/>
      <c r="EC329" s="70"/>
      <c r="ED329" s="70"/>
      <c r="EE329" s="70"/>
      <c r="EF329" s="70"/>
      <c r="EG329" s="70"/>
      <c r="EH329" s="70"/>
      <c r="EI329" s="70" t="s">
        <v>338</v>
      </c>
      <c r="EJ329" s="70"/>
      <c r="EK329" s="70"/>
      <c r="EL329" s="70"/>
      <c r="EM329" s="70"/>
      <c r="EN329" s="70"/>
      <c r="EO329" s="70"/>
      <c r="EP329" s="70"/>
      <c r="EQ329" s="70"/>
      <c r="ER329" s="70"/>
      <c r="ES329" s="70"/>
      <c r="ET329" s="70"/>
      <c r="EU329" s="70"/>
      <c r="EV329" s="70"/>
      <c r="EW329" s="70"/>
      <c r="EX329" s="70"/>
      <c r="EY329" s="70"/>
      <c r="EZ329" s="70"/>
      <c r="FA329" s="70"/>
      <c r="FB329" s="70" t="s">
        <v>339</v>
      </c>
      <c r="FC329" s="70"/>
      <c r="FD329" s="70"/>
      <c r="FE329" s="70"/>
      <c r="FF329" s="70"/>
      <c r="FG329" s="70"/>
      <c r="FH329" s="70"/>
      <c r="FI329" s="70"/>
      <c r="FJ329" s="70"/>
      <c r="FK329" s="70"/>
      <c r="FL329" s="70"/>
      <c r="FM329" s="70"/>
      <c r="FN329" s="70"/>
      <c r="FO329" s="70"/>
      <c r="FP329" s="70"/>
      <c r="FQ329" s="70"/>
      <c r="FR329" s="70"/>
      <c r="FS329" s="70"/>
      <c r="FT329" s="70"/>
      <c r="FU329" s="70"/>
      <c r="FV329" s="70"/>
      <c r="FW329" s="70"/>
      <c r="FX329" s="70"/>
      <c r="FY329" s="70"/>
      <c r="FZ329" s="70"/>
      <c r="GA329" s="70"/>
      <c r="GB329" s="70"/>
      <c r="GC329" s="70"/>
      <c r="GD329" s="70"/>
      <c r="GE329" s="70"/>
      <c r="GF329" s="29"/>
      <c r="GG329" s="29"/>
      <c r="GH329" s="29"/>
      <c r="GI329" s="29"/>
      <c r="GJ329" s="29"/>
      <c r="GK329" s="29"/>
      <c r="GL329" s="29"/>
      <c r="GM329" s="29"/>
    </row>
    <row r="330" spans="1:195" ht="11.2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t="s">
        <v>340</v>
      </c>
      <c r="AS330" s="70"/>
      <c r="AT330" s="70"/>
      <c r="AU330" s="70"/>
      <c r="AV330" s="70"/>
      <c r="AW330" s="70"/>
      <c r="AX330" s="70"/>
      <c r="AY330" s="70"/>
      <c r="AZ330" s="70"/>
      <c r="BA330" s="70"/>
      <c r="BB330" s="70"/>
      <c r="BC330" s="70"/>
      <c r="BD330" s="70"/>
      <c r="BE330" s="70"/>
      <c r="BF330" s="70"/>
      <c r="BG330" s="70"/>
      <c r="BH330" s="70"/>
      <c r="BI330" s="70"/>
      <c r="BJ330" s="70"/>
      <c r="BK330" s="70" t="s">
        <v>53</v>
      </c>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c r="DX330" s="70"/>
      <c r="DY330" s="70"/>
      <c r="DZ330" s="70"/>
      <c r="EA330" s="70"/>
      <c r="EB330" s="70"/>
      <c r="EC330" s="70"/>
      <c r="ED330" s="70"/>
      <c r="EE330" s="70"/>
      <c r="EF330" s="70"/>
      <c r="EG330" s="70"/>
      <c r="EH330" s="70"/>
      <c r="EI330" s="70"/>
      <c r="EJ330" s="70"/>
      <c r="EK330" s="70"/>
      <c r="EL330" s="70"/>
      <c r="EM330" s="70"/>
      <c r="EN330" s="70"/>
      <c r="EO330" s="70"/>
      <c r="EP330" s="70"/>
      <c r="EQ330" s="70"/>
      <c r="ER330" s="70"/>
      <c r="ES330" s="70"/>
      <c r="ET330" s="70"/>
      <c r="EU330" s="70"/>
      <c r="EV330" s="70"/>
      <c r="EW330" s="70"/>
      <c r="EX330" s="70"/>
      <c r="EY330" s="70"/>
      <c r="EZ330" s="70"/>
      <c r="FA330" s="70"/>
      <c r="FB330" s="70"/>
      <c r="FC330" s="70"/>
      <c r="FD330" s="70"/>
      <c r="FE330" s="70"/>
      <c r="FF330" s="70"/>
      <c r="FG330" s="70"/>
      <c r="FH330" s="70"/>
      <c r="FI330" s="70"/>
      <c r="FJ330" s="70"/>
      <c r="FK330" s="70"/>
      <c r="FL330" s="70"/>
      <c r="FM330" s="70"/>
      <c r="FN330" s="70"/>
      <c r="FO330" s="70"/>
      <c r="FP330" s="70"/>
      <c r="FQ330" s="70"/>
      <c r="FR330" s="70"/>
      <c r="FS330" s="70"/>
      <c r="FT330" s="70"/>
      <c r="FU330" s="70"/>
      <c r="FV330" s="70"/>
      <c r="FW330" s="70"/>
      <c r="FX330" s="70"/>
      <c r="FY330" s="70"/>
      <c r="FZ330" s="70"/>
      <c r="GA330" s="70"/>
      <c r="GB330" s="70"/>
      <c r="GC330" s="70"/>
      <c r="GD330" s="70"/>
      <c r="GE330" s="70"/>
      <c r="GF330" s="30"/>
      <c r="GG330" s="30"/>
      <c r="GH330" s="30"/>
      <c r="GI330" s="30"/>
      <c r="GJ330" s="30"/>
      <c r="GK330" s="30"/>
      <c r="GL330" s="30"/>
      <c r="GM330" s="30"/>
    </row>
    <row r="331" spans="1:195" ht="41.2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t="s">
        <v>341</v>
      </c>
      <c r="BL331" s="70"/>
      <c r="BM331" s="70"/>
      <c r="BN331" s="70"/>
      <c r="BO331" s="70"/>
      <c r="BP331" s="70"/>
      <c r="BQ331" s="70"/>
      <c r="BR331" s="70"/>
      <c r="BS331" s="70"/>
      <c r="BT331" s="70"/>
      <c r="BU331" s="70"/>
      <c r="BV331" s="70"/>
      <c r="BW331" s="70"/>
      <c r="BX331" s="70"/>
      <c r="BY331" s="70"/>
      <c r="BZ331" s="70"/>
      <c r="CA331" s="70"/>
      <c r="CB331" s="70"/>
      <c r="CC331" s="70"/>
      <c r="CD331" s="70" t="s">
        <v>342</v>
      </c>
      <c r="CE331" s="70"/>
      <c r="CF331" s="70"/>
      <c r="CG331" s="70"/>
      <c r="CH331" s="70"/>
      <c r="CI331" s="70"/>
      <c r="CJ331" s="70"/>
      <c r="CK331" s="70"/>
      <c r="CL331" s="70"/>
      <c r="CM331" s="70"/>
      <c r="CN331" s="70"/>
      <c r="CO331" s="70"/>
      <c r="CP331" s="70"/>
      <c r="CQ331" s="70"/>
      <c r="CR331" s="70"/>
      <c r="CS331" s="70"/>
      <c r="CT331" s="70"/>
      <c r="CU331" s="70"/>
      <c r="CV331" s="70"/>
      <c r="CW331" s="70" t="s">
        <v>343</v>
      </c>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c r="EB331" s="70"/>
      <c r="EC331" s="70"/>
      <c r="ED331" s="70"/>
      <c r="EE331" s="70"/>
      <c r="EF331" s="70"/>
      <c r="EG331" s="70"/>
      <c r="EH331" s="70"/>
      <c r="EI331" s="70"/>
      <c r="EJ331" s="70"/>
      <c r="EK331" s="70"/>
      <c r="EL331" s="70"/>
      <c r="EM331" s="70"/>
      <c r="EN331" s="70"/>
      <c r="EO331" s="70"/>
      <c r="EP331" s="70"/>
      <c r="EQ331" s="70"/>
      <c r="ER331" s="70"/>
      <c r="ES331" s="70"/>
      <c r="ET331" s="70"/>
      <c r="EU331" s="70"/>
      <c r="EV331" s="70"/>
      <c r="EW331" s="70"/>
      <c r="EX331" s="70"/>
      <c r="EY331" s="70"/>
      <c r="EZ331" s="70"/>
      <c r="FA331" s="70"/>
      <c r="FB331" s="70"/>
      <c r="FC331" s="70"/>
      <c r="FD331" s="70"/>
      <c r="FE331" s="70"/>
      <c r="FF331" s="70"/>
      <c r="FG331" s="70"/>
      <c r="FH331" s="70"/>
      <c r="FI331" s="70"/>
      <c r="FJ331" s="70"/>
      <c r="FK331" s="70"/>
      <c r="FL331" s="70"/>
      <c r="FM331" s="70"/>
      <c r="FN331" s="70"/>
      <c r="FO331" s="70"/>
      <c r="FP331" s="70"/>
      <c r="FQ331" s="70"/>
      <c r="FR331" s="70"/>
      <c r="FS331" s="70"/>
      <c r="FT331" s="70"/>
      <c r="FU331" s="70"/>
      <c r="FV331" s="70"/>
      <c r="FW331" s="70"/>
      <c r="FX331" s="70"/>
      <c r="FY331" s="70"/>
      <c r="FZ331" s="70"/>
      <c r="GA331" s="70"/>
      <c r="GB331" s="70"/>
      <c r="GC331" s="70"/>
      <c r="GD331" s="70"/>
      <c r="GE331" s="70"/>
      <c r="GF331" s="30"/>
      <c r="GG331" s="30"/>
      <c r="GH331" s="30"/>
      <c r="GI331" s="30"/>
      <c r="GJ331" s="30"/>
      <c r="GK331" s="30"/>
      <c r="GL331" s="30"/>
      <c r="GM331" s="30"/>
    </row>
    <row r="332" spans="1:195" ht="23.25" customHeight="1">
      <c r="A332" s="70">
        <v>1</v>
      </c>
      <c r="B332" s="70"/>
      <c r="C332" s="70"/>
      <c r="D332" s="70"/>
      <c r="E332" s="70"/>
      <c r="F332" s="70" t="s">
        <v>486</v>
      </c>
      <c r="G332" s="70"/>
      <c r="H332" s="70"/>
      <c r="I332" s="70"/>
      <c r="J332" s="70"/>
      <c r="K332" s="70"/>
      <c r="L332" s="70"/>
      <c r="M332" s="70"/>
      <c r="N332" s="70"/>
      <c r="O332" s="70"/>
      <c r="P332" s="70"/>
      <c r="Q332" s="70"/>
      <c r="R332" s="70"/>
      <c r="S332" s="70"/>
      <c r="T332" s="70"/>
      <c r="U332" s="70"/>
      <c r="V332" s="70"/>
      <c r="W332" s="70"/>
      <c r="X332" s="70"/>
      <c r="Y332" s="70">
        <v>56.03</v>
      </c>
      <c r="Z332" s="70"/>
      <c r="AA332" s="70"/>
      <c r="AB332" s="70"/>
      <c r="AC332" s="70"/>
      <c r="AD332" s="70"/>
      <c r="AE332" s="70"/>
      <c r="AF332" s="70"/>
      <c r="AG332" s="70"/>
      <c r="AH332" s="70"/>
      <c r="AI332" s="70"/>
      <c r="AJ332" s="70"/>
      <c r="AK332" s="70"/>
      <c r="AL332" s="70"/>
      <c r="AM332" s="70"/>
      <c r="AN332" s="70"/>
      <c r="AO332" s="70"/>
      <c r="AP332" s="70"/>
      <c r="AQ332" s="70"/>
      <c r="AR332" s="70">
        <f>BK332+CW332</f>
        <v>28741.629999999997</v>
      </c>
      <c r="AS332" s="70"/>
      <c r="AT332" s="70"/>
      <c r="AU332" s="70"/>
      <c r="AV332" s="70"/>
      <c r="AW332" s="70"/>
      <c r="AX332" s="70"/>
      <c r="AY332" s="70"/>
      <c r="AZ332" s="70"/>
      <c r="BA332" s="70"/>
      <c r="BB332" s="70"/>
      <c r="BC332" s="70"/>
      <c r="BD332" s="70"/>
      <c r="BE332" s="70"/>
      <c r="BF332" s="70"/>
      <c r="BG332" s="70"/>
      <c r="BH332" s="70"/>
      <c r="BI332" s="70"/>
      <c r="BJ332" s="70"/>
      <c r="BK332" s="70">
        <v>19940</v>
      </c>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v>8801.63</v>
      </c>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c r="EH332" s="70"/>
      <c r="EI332" s="70"/>
      <c r="EJ332" s="70"/>
      <c r="EK332" s="70"/>
      <c r="EL332" s="70"/>
      <c r="EM332" s="70"/>
      <c r="EN332" s="70"/>
      <c r="EO332" s="70"/>
      <c r="EP332" s="70"/>
      <c r="EQ332" s="70"/>
      <c r="ER332" s="70"/>
      <c r="ES332" s="70"/>
      <c r="ET332" s="70"/>
      <c r="EU332" s="70"/>
      <c r="EV332" s="70"/>
      <c r="EW332" s="70"/>
      <c r="EX332" s="70"/>
      <c r="EY332" s="70"/>
      <c r="EZ332" s="70"/>
      <c r="FA332" s="70"/>
      <c r="FB332" s="70">
        <f>AR332*Y332*12-2.35</f>
        <v>19324719.996799998</v>
      </c>
      <c r="FC332" s="70"/>
      <c r="FD332" s="70"/>
      <c r="FE332" s="70"/>
      <c r="FF332" s="70"/>
      <c r="FG332" s="70"/>
      <c r="FH332" s="70"/>
      <c r="FI332" s="70"/>
      <c r="FJ332" s="70"/>
      <c r="FK332" s="70"/>
      <c r="FL332" s="70"/>
      <c r="FM332" s="70"/>
      <c r="FN332" s="70"/>
      <c r="FO332" s="70"/>
      <c r="FP332" s="70"/>
      <c r="FQ332" s="70"/>
      <c r="FR332" s="70"/>
      <c r="FS332" s="70"/>
      <c r="FT332" s="70"/>
      <c r="FU332" s="70"/>
      <c r="FV332" s="70"/>
      <c r="FW332" s="70"/>
      <c r="FX332" s="70"/>
      <c r="FY332" s="70"/>
      <c r="FZ332" s="70"/>
      <c r="GA332" s="70"/>
      <c r="GB332" s="70"/>
      <c r="GC332" s="70"/>
      <c r="GD332" s="70"/>
      <c r="GE332" s="70"/>
      <c r="GF332" s="30"/>
      <c r="GG332" s="30"/>
      <c r="GH332" s="30"/>
      <c r="GI332" s="30"/>
      <c r="GJ332" s="30"/>
      <c r="GK332" s="30"/>
      <c r="GL332" s="30"/>
      <c r="GM332" s="30"/>
    </row>
    <row r="333" spans="1:195" ht="11.25" customHeight="1">
      <c r="A333" s="67" t="s">
        <v>487</v>
      </c>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73">
        <f>SUM(FB332)</f>
        <v>19324719.996799998</v>
      </c>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c r="GE333" s="74"/>
      <c r="GF333" s="30"/>
      <c r="GG333" s="30"/>
      <c r="GH333" s="30"/>
      <c r="GI333" s="30"/>
      <c r="GJ333" s="30"/>
      <c r="GK333" s="30"/>
      <c r="GL333" s="30"/>
      <c r="GM333" s="30"/>
    </row>
    <row r="334" spans="1:195" ht="27.75" customHeight="1">
      <c r="A334" s="70">
        <v>2</v>
      </c>
      <c r="B334" s="70"/>
      <c r="C334" s="70"/>
      <c r="D334" s="70"/>
      <c r="E334" s="70"/>
      <c r="F334" s="70" t="s">
        <v>488</v>
      </c>
      <c r="G334" s="70"/>
      <c r="H334" s="70"/>
      <c r="I334" s="70"/>
      <c r="J334" s="70"/>
      <c r="K334" s="70"/>
      <c r="L334" s="70"/>
      <c r="M334" s="70"/>
      <c r="N334" s="70"/>
      <c r="O334" s="70"/>
      <c r="P334" s="70"/>
      <c r="Q334" s="70"/>
      <c r="R334" s="70"/>
      <c r="S334" s="70"/>
      <c r="T334" s="70"/>
      <c r="U334" s="70"/>
      <c r="V334" s="70"/>
      <c r="W334" s="70"/>
      <c r="X334" s="70"/>
      <c r="Y334" s="70">
        <v>5</v>
      </c>
      <c r="Z334" s="70"/>
      <c r="AA334" s="70"/>
      <c r="AB334" s="70"/>
      <c r="AC334" s="70"/>
      <c r="AD334" s="70"/>
      <c r="AE334" s="70"/>
      <c r="AF334" s="70"/>
      <c r="AG334" s="70"/>
      <c r="AH334" s="70"/>
      <c r="AI334" s="70"/>
      <c r="AJ334" s="70"/>
      <c r="AK334" s="70"/>
      <c r="AL334" s="70"/>
      <c r="AM334" s="70"/>
      <c r="AN334" s="70"/>
      <c r="AO334" s="70"/>
      <c r="AP334" s="70"/>
      <c r="AQ334" s="70"/>
      <c r="AR334" s="70">
        <f>BK334+CW334</f>
        <v>46984.36</v>
      </c>
      <c r="AS334" s="70"/>
      <c r="AT334" s="70"/>
      <c r="AU334" s="70"/>
      <c r="AV334" s="70"/>
      <c r="AW334" s="70"/>
      <c r="AX334" s="70"/>
      <c r="AY334" s="70"/>
      <c r="AZ334" s="70"/>
      <c r="BA334" s="70"/>
      <c r="BB334" s="70"/>
      <c r="BC334" s="70"/>
      <c r="BD334" s="70"/>
      <c r="BE334" s="70"/>
      <c r="BF334" s="70"/>
      <c r="BG334" s="70"/>
      <c r="BH334" s="70"/>
      <c r="BI334" s="70"/>
      <c r="BJ334" s="70"/>
      <c r="BK334" s="70">
        <v>32318.36</v>
      </c>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v>14666</v>
      </c>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f>AR334*Y334*12</f>
        <v>2819061.5999999996</v>
      </c>
      <c r="FC334" s="70"/>
      <c r="FD334" s="70"/>
      <c r="FE334" s="70"/>
      <c r="FF334" s="70"/>
      <c r="FG334" s="70"/>
      <c r="FH334" s="70"/>
      <c r="FI334" s="70"/>
      <c r="FJ334" s="70"/>
      <c r="FK334" s="70"/>
      <c r="FL334" s="70"/>
      <c r="FM334" s="70"/>
      <c r="FN334" s="70"/>
      <c r="FO334" s="70"/>
      <c r="FP334" s="70"/>
      <c r="FQ334" s="70"/>
      <c r="FR334" s="70"/>
      <c r="FS334" s="70"/>
      <c r="FT334" s="70"/>
      <c r="FU334" s="70"/>
      <c r="FV334" s="70"/>
      <c r="FW334" s="70"/>
      <c r="FX334" s="70"/>
      <c r="FY334" s="70"/>
      <c r="FZ334" s="70"/>
      <c r="GA334" s="70"/>
      <c r="GB334" s="70"/>
      <c r="GC334" s="70"/>
      <c r="GD334" s="70"/>
      <c r="GE334" s="70"/>
      <c r="GF334" s="30"/>
      <c r="GG334" s="30"/>
      <c r="GH334" s="30"/>
      <c r="GI334" s="30"/>
      <c r="GJ334" s="30"/>
      <c r="GK334" s="30"/>
      <c r="GL334" s="30"/>
      <c r="GM334" s="30"/>
    </row>
    <row r="335" spans="1:195" ht="12.75">
      <c r="A335" s="70">
        <v>3</v>
      </c>
      <c r="B335" s="70"/>
      <c r="C335" s="70"/>
      <c r="D335" s="70"/>
      <c r="E335" s="70"/>
      <c r="F335" s="70" t="s">
        <v>489</v>
      </c>
      <c r="G335" s="70"/>
      <c r="H335" s="70"/>
      <c r="I335" s="70"/>
      <c r="J335" s="70"/>
      <c r="K335" s="70"/>
      <c r="L335" s="70"/>
      <c r="M335" s="70"/>
      <c r="N335" s="70"/>
      <c r="O335" s="70"/>
      <c r="P335" s="70"/>
      <c r="Q335" s="70"/>
      <c r="R335" s="70"/>
      <c r="S335" s="70"/>
      <c r="T335" s="70"/>
      <c r="U335" s="70"/>
      <c r="V335" s="70"/>
      <c r="W335" s="70"/>
      <c r="X335" s="70"/>
      <c r="Y335" s="70">
        <v>3.5</v>
      </c>
      <c r="Z335" s="70"/>
      <c r="AA335" s="70"/>
      <c r="AB335" s="70"/>
      <c r="AC335" s="70"/>
      <c r="AD335" s="70"/>
      <c r="AE335" s="70"/>
      <c r="AF335" s="70"/>
      <c r="AG335" s="70"/>
      <c r="AH335" s="70"/>
      <c r="AI335" s="70"/>
      <c r="AJ335" s="70"/>
      <c r="AK335" s="70"/>
      <c r="AL335" s="70"/>
      <c r="AM335" s="70"/>
      <c r="AN335" s="70"/>
      <c r="AO335" s="70"/>
      <c r="AP335" s="70"/>
      <c r="AQ335" s="70"/>
      <c r="AR335" s="70">
        <f>BK335+CW335</f>
        <v>26417.85</v>
      </c>
      <c r="AS335" s="70"/>
      <c r="AT335" s="70"/>
      <c r="AU335" s="70"/>
      <c r="AV335" s="70"/>
      <c r="AW335" s="70"/>
      <c r="AX335" s="70"/>
      <c r="AY335" s="70"/>
      <c r="AZ335" s="70"/>
      <c r="BA335" s="70"/>
      <c r="BB335" s="70"/>
      <c r="BC335" s="70"/>
      <c r="BD335" s="70"/>
      <c r="BE335" s="70"/>
      <c r="BF335" s="70"/>
      <c r="BG335" s="70"/>
      <c r="BH335" s="70"/>
      <c r="BI335" s="70"/>
      <c r="BJ335" s="70"/>
      <c r="BK335" s="70">
        <v>18602</v>
      </c>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v>7815.85</v>
      </c>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f>AR335*Y335*12</f>
        <v>1109549.7</v>
      </c>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30"/>
      <c r="GG335" s="30"/>
      <c r="GH335" s="30"/>
      <c r="GI335" s="30"/>
      <c r="GJ335" s="30"/>
      <c r="GK335" s="30"/>
      <c r="GL335" s="30"/>
      <c r="GM335" s="30"/>
    </row>
    <row r="336" spans="1:195" ht="12.75">
      <c r="A336" s="70">
        <v>4</v>
      </c>
      <c r="B336" s="70"/>
      <c r="C336" s="70"/>
      <c r="D336" s="70"/>
      <c r="E336" s="70"/>
      <c r="F336" s="70" t="s">
        <v>490</v>
      </c>
      <c r="G336" s="70"/>
      <c r="H336" s="70"/>
      <c r="I336" s="70"/>
      <c r="J336" s="70"/>
      <c r="K336" s="70"/>
      <c r="L336" s="70"/>
      <c r="M336" s="70"/>
      <c r="N336" s="70"/>
      <c r="O336" s="70"/>
      <c r="P336" s="70"/>
      <c r="Q336" s="70"/>
      <c r="R336" s="70"/>
      <c r="S336" s="70"/>
      <c r="T336" s="70"/>
      <c r="U336" s="70"/>
      <c r="V336" s="70"/>
      <c r="W336" s="70"/>
      <c r="X336" s="70"/>
      <c r="Y336" s="70">
        <v>1</v>
      </c>
      <c r="Z336" s="70"/>
      <c r="AA336" s="70"/>
      <c r="AB336" s="70"/>
      <c r="AC336" s="70"/>
      <c r="AD336" s="70"/>
      <c r="AE336" s="70"/>
      <c r="AF336" s="70"/>
      <c r="AG336" s="70"/>
      <c r="AH336" s="70"/>
      <c r="AI336" s="70"/>
      <c r="AJ336" s="70"/>
      <c r="AK336" s="70"/>
      <c r="AL336" s="70"/>
      <c r="AM336" s="70"/>
      <c r="AN336" s="70"/>
      <c r="AO336" s="70"/>
      <c r="AP336" s="70"/>
      <c r="AQ336" s="70"/>
      <c r="AR336" s="70">
        <f>BK336+CW336</f>
        <v>13431</v>
      </c>
      <c r="AS336" s="70"/>
      <c r="AT336" s="70"/>
      <c r="AU336" s="70"/>
      <c r="AV336" s="70"/>
      <c r="AW336" s="70"/>
      <c r="AX336" s="70"/>
      <c r="AY336" s="70"/>
      <c r="AZ336" s="70"/>
      <c r="BA336" s="70"/>
      <c r="BB336" s="70"/>
      <c r="BC336" s="70"/>
      <c r="BD336" s="70"/>
      <c r="BE336" s="70"/>
      <c r="BF336" s="70"/>
      <c r="BG336" s="70"/>
      <c r="BH336" s="70"/>
      <c r="BI336" s="70"/>
      <c r="BJ336" s="70"/>
      <c r="BK336" s="70">
        <v>11928</v>
      </c>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v>1503</v>
      </c>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70"/>
      <c r="EJ336" s="70"/>
      <c r="EK336" s="70"/>
      <c r="EL336" s="70"/>
      <c r="EM336" s="70"/>
      <c r="EN336" s="70"/>
      <c r="EO336" s="70"/>
      <c r="EP336" s="70"/>
      <c r="EQ336" s="70"/>
      <c r="ER336" s="70"/>
      <c r="ES336" s="70"/>
      <c r="ET336" s="70"/>
      <c r="EU336" s="70"/>
      <c r="EV336" s="70"/>
      <c r="EW336" s="70"/>
      <c r="EX336" s="70"/>
      <c r="EY336" s="70"/>
      <c r="EZ336" s="70"/>
      <c r="FA336" s="70"/>
      <c r="FB336" s="70">
        <f>AR336*Y336*12</f>
        <v>161172</v>
      </c>
      <c r="FC336" s="70"/>
      <c r="FD336" s="70"/>
      <c r="FE336" s="70"/>
      <c r="FF336" s="70"/>
      <c r="FG336" s="70"/>
      <c r="FH336" s="70"/>
      <c r="FI336" s="70"/>
      <c r="FJ336" s="70"/>
      <c r="FK336" s="70"/>
      <c r="FL336" s="70"/>
      <c r="FM336" s="70"/>
      <c r="FN336" s="70"/>
      <c r="FO336" s="70"/>
      <c r="FP336" s="70"/>
      <c r="FQ336" s="70"/>
      <c r="FR336" s="70"/>
      <c r="FS336" s="70"/>
      <c r="FT336" s="70"/>
      <c r="FU336" s="70"/>
      <c r="FV336" s="70"/>
      <c r="FW336" s="70"/>
      <c r="FX336" s="70"/>
      <c r="FY336" s="70"/>
      <c r="FZ336" s="70"/>
      <c r="GA336" s="70"/>
      <c r="GB336" s="70"/>
      <c r="GC336" s="70"/>
      <c r="GD336" s="70"/>
      <c r="GE336" s="70"/>
      <c r="GF336" s="30"/>
      <c r="GG336" s="30"/>
      <c r="GH336" s="30"/>
      <c r="GI336" s="30"/>
      <c r="GJ336" s="30"/>
      <c r="GK336" s="30"/>
      <c r="GL336" s="30"/>
      <c r="GM336" s="30"/>
    </row>
    <row r="337" spans="1:195" ht="12.75">
      <c r="A337" s="70">
        <v>6</v>
      </c>
      <c r="B337" s="70"/>
      <c r="C337" s="70"/>
      <c r="D337" s="70"/>
      <c r="E337" s="70"/>
      <c r="F337" s="70" t="s">
        <v>491</v>
      </c>
      <c r="G337" s="70"/>
      <c r="H337" s="70"/>
      <c r="I337" s="70"/>
      <c r="J337" s="70"/>
      <c r="K337" s="70"/>
      <c r="L337" s="70"/>
      <c r="M337" s="70"/>
      <c r="N337" s="70"/>
      <c r="O337" s="70"/>
      <c r="P337" s="70"/>
      <c r="Q337" s="70"/>
      <c r="R337" s="70"/>
      <c r="S337" s="70"/>
      <c r="T337" s="70"/>
      <c r="U337" s="70"/>
      <c r="V337" s="70"/>
      <c r="W337" s="70"/>
      <c r="X337" s="70"/>
      <c r="Y337" s="70">
        <v>6.6</v>
      </c>
      <c r="Z337" s="70"/>
      <c r="AA337" s="70"/>
      <c r="AB337" s="70"/>
      <c r="AC337" s="70"/>
      <c r="AD337" s="70"/>
      <c r="AE337" s="70"/>
      <c r="AF337" s="70"/>
      <c r="AG337" s="70"/>
      <c r="AH337" s="70"/>
      <c r="AI337" s="70"/>
      <c r="AJ337" s="70"/>
      <c r="AK337" s="70"/>
      <c r="AL337" s="70"/>
      <c r="AM337" s="70"/>
      <c r="AN337" s="70"/>
      <c r="AO337" s="70"/>
      <c r="AP337" s="70"/>
      <c r="AQ337" s="70"/>
      <c r="AR337" s="70">
        <f>BK337+CW337</f>
        <v>15654.32</v>
      </c>
      <c r="AS337" s="70"/>
      <c r="AT337" s="70"/>
      <c r="AU337" s="70"/>
      <c r="AV337" s="70"/>
      <c r="AW337" s="70"/>
      <c r="AX337" s="70"/>
      <c r="AY337" s="70"/>
      <c r="AZ337" s="70"/>
      <c r="BA337" s="70"/>
      <c r="BB337" s="70"/>
      <c r="BC337" s="70"/>
      <c r="BD337" s="70"/>
      <c r="BE337" s="70"/>
      <c r="BF337" s="70"/>
      <c r="BG337" s="70"/>
      <c r="BH337" s="70"/>
      <c r="BI337" s="70"/>
      <c r="BJ337" s="70"/>
      <c r="BK337" s="70">
        <v>9149.32</v>
      </c>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v>6505</v>
      </c>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c r="EH337" s="70"/>
      <c r="EI337" s="70"/>
      <c r="EJ337" s="70"/>
      <c r="EK337" s="70"/>
      <c r="EL337" s="70"/>
      <c r="EM337" s="70"/>
      <c r="EN337" s="70"/>
      <c r="EO337" s="70"/>
      <c r="EP337" s="70"/>
      <c r="EQ337" s="70"/>
      <c r="ER337" s="70"/>
      <c r="ES337" s="70"/>
      <c r="ET337" s="70"/>
      <c r="EU337" s="70"/>
      <c r="EV337" s="70"/>
      <c r="EW337" s="70"/>
      <c r="EX337" s="70"/>
      <c r="EY337" s="70"/>
      <c r="EZ337" s="70"/>
      <c r="FA337" s="70"/>
      <c r="FB337" s="71">
        <f>AR337*Y337*12+10</f>
        <v>1239832.1439999999</v>
      </c>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c r="GC337" s="71"/>
      <c r="GD337" s="71"/>
      <c r="GE337" s="71"/>
      <c r="GF337" s="30"/>
      <c r="GG337" s="30"/>
      <c r="GH337" s="30"/>
      <c r="GI337" s="30"/>
      <c r="GJ337" s="30"/>
      <c r="GK337" s="30"/>
      <c r="GL337" s="30"/>
      <c r="GM337" s="30"/>
    </row>
    <row r="338" spans="1:195" ht="12.75">
      <c r="A338" s="67" t="s">
        <v>492</v>
      </c>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9"/>
      <c r="FB338" s="72">
        <f>SUM(FB334:FB337)</f>
        <v>5329615.444</v>
      </c>
      <c r="FC338" s="72"/>
      <c r="FD338" s="72"/>
      <c r="FE338" s="72"/>
      <c r="FF338" s="72"/>
      <c r="FG338" s="72"/>
      <c r="FH338" s="72"/>
      <c r="FI338" s="72"/>
      <c r="FJ338" s="72"/>
      <c r="FK338" s="72"/>
      <c r="FL338" s="72"/>
      <c r="FM338" s="72"/>
      <c r="FN338" s="72"/>
      <c r="FO338" s="72"/>
      <c r="FP338" s="72"/>
      <c r="FQ338" s="72"/>
      <c r="FR338" s="72"/>
      <c r="FS338" s="72"/>
      <c r="FT338" s="72"/>
      <c r="FU338" s="72"/>
      <c r="FV338" s="72"/>
      <c r="FW338" s="72"/>
      <c r="FX338" s="72"/>
      <c r="FY338" s="72"/>
      <c r="FZ338" s="72"/>
      <c r="GA338" s="72"/>
      <c r="GB338" s="72"/>
      <c r="GC338" s="72"/>
      <c r="GD338" s="72"/>
      <c r="GE338" s="72"/>
      <c r="GF338" s="30"/>
      <c r="GG338" s="30"/>
      <c r="GH338" s="30"/>
      <c r="GI338" s="30"/>
      <c r="GJ338" s="30"/>
      <c r="GK338" s="30"/>
      <c r="GL338" s="30"/>
      <c r="GM338" s="30"/>
    </row>
    <row r="339" spans="1:195" ht="12.75">
      <c r="A339" s="70">
        <v>8</v>
      </c>
      <c r="B339" s="70"/>
      <c r="C339" s="70"/>
      <c r="D339" s="70"/>
      <c r="E339" s="70"/>
      <c r="F339" s="70" t="s">
        <v>488</v>
      </c>
      <c r="G339" s="70"/>
      <c r="H339" s="70"/>
      <c r="I339" s="70"/>
      <c r="J339" s="70"/>
      <c r="K339" s="70"/>
      <c r="L339" s="70"/>
      <c r="M339" s="70"/>
      <c r="N339" s="70"/>
      <c r="O339" s="70"/>
      <c r="P339" s="70"/>
      <c r="Q339" s="70"/>
      <c r="R339" s="70"/>
      <c r="S339" s="70"/>
      <c r="T339" s="70"/>
      <c r="U339" s="70"/>
      <c r="V339" s="70"/>
      <c r="W339" s="70"/>
      <c r="X339" s="70"/>
      <c r="Y339" s="70">
        <v>8</v>
      </c>
      <c r="Z339" s="70"/>
      <c r="AA339" s="70"/>
      <c r="AB339" s="70"/>
      <c r="AC339" s="70"/>
      <c r="AD339" s="70"/>
      <c r="AE339" s="70"/>
      <c r="AF339" s="70"/>
      <c r="AG339" s="70"/>
      <c r="AH339" s="70"/>
      <c r="AI339" s="70"/>
      <c r="AJ339" s="70"/>
      <c r="AK339" s="70"/>
      <c r="AL339" s="70"/>
      <c r="AM339" s="70"/>
      <c r="AN339" s="70"/>
      <c r="AO339" s="70"/>
      <c r="AP339" s="70"/>
      <c r="AQ339" s="70"/>
      <c r="AR339" s="70">
        <f>BK339+CW339</f>
        <v>5200</v>
      </c>
      <c r="AS339" s="70"/>
      <c r="AT339" s="70"/>
      <c r="AU339" s="70"/>
      <c r="AV339" s="70"/>
      <c r="AW339" s="70"/>
      <c r="AX339" s="70"/>
      <c r="AY339" s="70"/>
      <c r="AZ339" s="70"/>
      <c r="BA339" s="70"/>
      <c r="BB339" s="70"/>
      <c r="BC339" s="70"/>
      <c r="BD339" s="70"/>
      <c r="BE339" s="70"/>
      <c r="BF339" s="70"/>
      <c r="BG339" s="70"/>
      <c r="BH339" s="70"/>
      <c r="BI339" s="70"/>
      <c r="BJ339" s="70"/>
      <c r="BK339" s="70">
        <v>5200</v>
      </c>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c r="EB339" s="70"/>
      <c r="EC339" s="70"/>
      <c r="ED339" s="70"/>
      <c r="EE339" s="70"/>
      <c r="EF339" s="70"/>
      <c r="EG339" s="70"/>
      <c r="EH339" s="70"/>
      <c r="EI339" s="70"/>
      <c r="EJ339" s="70"/>
      <c r="EK339" s="70"/>
      <c r="EL339" s="70"/>
      <c r="EM339" s="70"/>
      <c r="EN339" s="70"/>
      <c r="EO339" s="70"/>
      <c r="EP339" s="70"/>
      <c r="EQ339" s="70"/>
      <c r="ER339" s="70"/>
      <c r="ES339" s="70"/>
      <c r="ET339" s="70"/>
      <c r="EU339" s="70"/>
      <c r="EV339" s="70"/>
      <c r="EW339" s="70"/>
      <c r="EX339" s="70"/>
      <c r="EY339" s="70"/>
      <c r="EZ339" s="70"/>
      <c r="FA339" s="70"/>
      <c r="FB339" s="71">
        <f>AR339*Y339*9</f>
        <v>374400</v>
      </c>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c r="GC339" s="71"/>
      <c r="GD339" s="71"/>
      <c r="GE339" s="71"/>
      <c r="GF339" s="30"/>
      <c r="GG339" s="30"/>
      <c r="GH339" s="30"/>
      <c r="GI339" s="30"/>
      <c r="GJ339" s="30"/>
      <c r="GK339" s="30"/>
      <c r="GL339" s="30"/>
      <c r="GM339" s="30"/>
    </row>
    <row r="340" spans="1:195" ht="12.75">
      <c r="A340" s="70">
        <v>9</v>
      </c>
      <c r="B340" s="70"/>
      <c r="C340" s="70"/>
      <c r="D340" s="70"/>
      <c r="E340" s="70"/>
      <c r="F340" s="70" t="s">
        <v>486</v>
      </c>
      <c r="G340" s="70"/>
      <c r="H340" s="70"/>
      <c r="I340" s="70"/>
      <c r="J340" s="70"/>
      <c r="K340" s="70"/>
      <c r="L340" s="70"/>
      <c r="M340" s="70"/>
      <c r="N340" s="70"/>
      <c r="O340" s="70"/>
      <c r="P340" s="70"/>
      <c r="Q340" s="70"/>
      <c r="R340" s="70"/>
      <c r="S340" s="70"/>
      <c r="T340" s="70"/>
      <c r="U340" s="70"/>
      <c r="V340" s="70"/>
      <c r="W340" s="70"/>
      <c r="X340" s="70"/>
      <c r="Y340" s="70">
        <v>4</v>
      </c>
      <c r="Z340" s="70"/>
      <c r="AA340" s="70"/>
      <c r="AB340" s="70"/>
      <c r="AC340" s="70"/>
      <c r="AD340" s="70"/>
      <c r="AE340" s="70"/>
      <c r="AF340" s="70"/>
      <c r="AG340" s="70"/>
      <c r="AH340" s="70"/>
      <c r="AI340" s="70"/>
      <c r="AJ340" s="70"/>
      <c r="AK340" s="70"/>
      <c r="AL340" s="70"/>
      <c r="AM340" s="70"/>
      <c r="AN340" s="70"/>
      <c r="AO340" s="70"/>
      <c r="AP340" s="70"/>
      <c r="AQ340" s="70"/>
      <c r="AR340" s="70">
        <f>BK340+CW340</f>
        <v>3500</v>
      </c>
      <c r="AS340" s="70"/>
      <c r="AT340" s="70"/>
      <c r="AU340" s="70"/>
      <c r="AV340" s="70"/>
      <c r="AW340" s="70"/>
      <c r="AX340" s="70"/>
      <c r="AY340" s="70"/>
      <c r="AZ340" s="70"/>
      <c r="BA340" s="70"/>
      <c r="BB340" s="70"/>
      <c r="BC340" s="70"/>
      <c r="BD340" s="70"/>
      <c r="BE340" s="70"/>
      <c r="BF340" s="70"/>
      <c r="BG340" s="70"/>
      <c r="BH340" s="70"/>
      <c r="BI340" s="70"/>
      <c r="BJ340" s="70"/>
      <c r="BK340" s="70">
        <v>3500</v>
      </c>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c r="EB340" s="70"/>
      <c r="EC340" s="70"/>
      <c r="ED340" s="70"/>
      <c r="EE340" s="70"/>
      <c r="EF340" s="70"/>
      <c r="EG340" s="70"/>
      <c r="EH340" s="70"/>
      <c r="EI340" s="70"/>
      <c r="EJ340" s="70"/>
      <c r="EK340" s="70"/>
      <c r="EL340" s="70"/>
      <c r="EM340" s="70"/>
      <c r="EN340" s="70"/>
      <c r="EO340" s="70"/>
      <c r="EP340" s="70"/>
      <c r="EQ340" s="70"/>
      <c r="ER340" s="70"/>
      <c r="ES340" s="70"/>
      <c r="ET340" s="70"/>
      <c r="EU340" s="70"/>
      <c r="EV340" s="70"/>
      <c r="EW340" s="70"/>
      <c r="EX340" s="70"/>
      <c r="EY340" s="70"/>
      <c r="EZ340" s="70"/>
      <c r="FA340" s="70"/>
      <c r="FB340" s="71">
        <f>AR340*Y340*9</f>
        <v>126000</v>
      </c>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c r="GC340" s="71"/>
      <c r="GD340" s="71"/>
      <c r="GE340" s="71"/>
      <c r="GF340" s="30"/>
      <c r="GG340" s="30"/>
      <c r="GH340" s="30"/>
      <c r="GI340" s="30"/>
      <c r="GJ340" s="30"/>
      <c r="GK340" s="30"/>
      <c r="GL340" s="30"/>
      <c r="GM340" s="30"/>
    </row>
    <row r="341" spans="1:195" ht="11.25" customHeight="1">
      <c r="A341" s="70">
        <v>2</v>
      </c>
      <c r="B341" s="70"/>
      <c r="C341" s="70"/>
      <c r="D341" s="70"/>
      <c r="E341" s="70"/>
      <c r="F341" s="70" t="s">
        <v>489</v>
      </c>
      <c r="G341" s="70"/>
      <c r="H341" s="70"/>
      <c r="I341" s="70"/>
      <c r="J341" s="70"/>
      <c r="K341" s="70"/>
      <c r="L341" s="70"/>
      <c r="M341" s="70"/>
      <c r="N341" s="70"/>
      <c r="O341" s="70"/>
      <c r="P341" s="70"/>
      <c r="Q341" s="70"/>
      <c r="R341" s="70"/>
      <c r="S341" s="70"/>
      <c r="T341" s="70"/>
      <c r="U341" s="70"/>
      <c r="V341" s="70"/>
      <c r="W341" s="70"/>
      <c r="X341" s="70"/>
      <c r="Y341" s="70">
        <v>1</v>
      </c>
      <c r="Z341" s="70"/>
      <c r="AA341" s="70"/>
      <c r="AB341" s="70"/>
      <c r="AC341" s="70"/>
      <c r="AD341" s="70"/>
      <c r="AE341" s="70"/>
      <c r="AF341" s="70"/>
      <c r="AG341" s="70"/>
      <c r="AH341" s="70"/>
      <c r="AI341" s="70"/>
      <c r="AJ341" s="70"/>
      <c r="AK341" s="70"/>
      <c r="AL341" s="70"/>
      <c r="AM341" s="70"/>
      <c r="AN341" s="70"/>
      <c r="AO341" s="70"/>
      <c r="AP341" s="70"/>
      <c r="AQ341" s="70"/>
      <c r="AR341" s="70">
        <f>BK341+CW341</f>
        <v>1935.5</v>
      </c>
      <c r="AS341" s="70"/>
      <c r="AT341" s="70"/>
      <c r="AU341" s="70"/>
      <c r="AV341" s="70"/>
      <c r="AW341" s="70"/>
      <c r="AX341" s="70"/>
      <c r="AY341" s="70"/>
      <c r="AZ341" s="70"/>
      <c r="BA341" s="70"/>
      <c r="BB341" s="70"/>
      <c r="BC341" s="70"/>
      <c r="BD341" s="70"/>
      <c r="BE341" s="70"/>
      <c r="BF341" s="70"/>
      <c r="BG341" s="70"/>
      <c r="BH341" s="70"/>
      <c r="BI341" s="70"/>
      <c r="BJ341" s="70"/>
      <c r="BK341" s="70">
        <v>1935.5</v>
      </c>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c r="DX341" s="70"/>
      <c r="DY341" s="70"/>
      <c r="DZ341" s="70"/>
      <c r="EA341" s="70"/>
      <c r="EB341" s="70"/>
      <c r="EC341" s="70"/>
      <c r="ED341" s="70"/>
      <c r="EE341" s="70"/>
      <c r="EF341" s="70"/>
      <c r="EG341" s="70"/>
      <c r="EH341" s="70"/>
      <c r="EI341" s="70"/>
      <c r="EJ341" s="70"/>
      <c r="EK341" s="70"/>
      <c r="EL341" s="70"/>
      <c r="EM341" s="70"/>
      <c r="EN341" s="70"/>
      <c r="EO341" s="70"/>
      <c r="EP341" s="70"/>
      <c r="EQ341" s="70"/>
      <c r="ER341" s="70"/>
      <c r="ES341" s="70"/>
      <c r="ET341" s="70"/>
      <c r="EU341" s="70"/>
      <c r="EV341" s="70"/>
      <c r="EW341" s="70"/>
      <c r="EX341" s="70"/>
      <c r="EY341" s="70"/>
      <c r="EZ341" s="70"/>
      <c r="FA341" s="70"/>
      <c r="FB341" s="71">
        <f>AR341*Y341*9</f>
        <v>17419.5</v>
      </c>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30"/>
      <c r="GG341" s="30"/>
      <c r="GH341" s="30"/>
      <c r="GI341" s="30"/>
      <c r="GJ341" s="30"/>
      <c r="GK341" s="30"/>
      <c r="GL341" s="30"/>
      <c r="GM341" s="30"/>
    </row>
    <row r="342" spans="1:195" ht="12.75">
      <c r="A342" s="67" t="s">
        <v>483</v>
      </c>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9"/>
      <c r="FB342" s="72">
        <f>SUM(FB339:FB341)</f>
        <v>517819.5</v>
      </c>
      <c r="FC342" s="322"/>
      <c r="FD342" s="322"/>
      <c r="FE342" s="322"/>
      <c r="FF342" s="322"/>
      <c r="FG342" s="322"/>
      <c r="FH342" s="322"/>
      <c r="FI342" s="322"/>
      <c r="FJ342" s="322"/>
      <c r="FK342" s="322"/>
      <c r="FL342" s="322"/>
      <c r="FM342" s="322"/>
      <c r="FN342" s="322"/>
      <c r="FO342" s="322"/>
      <c r="FP342" s="322"/>
      <c r="FQ342" s="322"/>
      <c r="FR342" s="322"/>
      <c r="FS342" s="322"/>
      <c r="FT342" s="322"/>
      <c r="FU342" s="322"/>
      <c r="FV342" s="322"/>
      <c r="FW342" s="322"/>
      <c r="FX342" s="322"/>
      <c r="FY342" s="322"/>
      <c r="FZ342" s="322"/>
      <c r="GA342" s="322"/>
      <c r="GB342" s="322"/>
      <c r="GC342" s="322"/>
      <c r="GD342" s="322"/>
      <c r="GE342" s="322"/>
      <c r="GF342" s="30"/>
      <c r="GG342" s="30"/>
      <c r="GH342" s="30"/>
      <c r="GI342" s="30"/>
      <c r="GJ342" s="30"/>
      <c r="GK342" s="30"/>
      <c r="GL342" s="30"/>
      <c r="GM342" s="30"/>
    </row>
    <row r="343" spans="1:195" ht="12.75">
      <c r="A343" s="70" t="s">
        <v>317</v>
      </c>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t="s">
        <v>45</v>
      </c>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t="s">
        <v>45</v>
      </c>
      <c r="BL343" s="70"/>
      <c r="BM343" s="70"/>
      <c r="BN343" s="70"/>
      <c r="BO343" s="70"/>
      <c r="BP343" s="70"/>
      <c r="BQ343" s="70"/>
      <c r="BR343" s="70"/>
      <c r="BS343" s="70"/>
      <c r="BT343" s="70"/>
      <c r="BU343" s="70"/>
      <c r="BV343" s="70"/>
      <c r="BW343" s="70"/>
      <c r="BX343" s="70"/>
      <c r="BY343" s="70"/>
      <c r="BZ343" s="70"/>
      <c r="CA343" s="70"/>
      <c r="CB343" s="70"/>
      <c r="CC343" s="70"/>
      <c r="CD343" s="70" t="s">
        <v>45</v>
      </c>
      <c r="CE343" s="70"/>
      <c r="CF343" s="70"/>
      <c r="CG343" s="70"/>
      <c r="CH343" s="70"/>
      <c r="CI343" s="70"/>
      <c r="CJ343" s="70"/>
      <c r="CK343" s="70"/>
      <c r="CL343" s="70"/>
      <c r="CM343" s="70"/>
      <c r="CN343" s="70"/>
      <c r="CO343" s="70"/>
      <c r="CP343" s="70"/>
      <c r="CQ343" s="70"/>
      <c r="CR343" s="70"/>
      <c r="CS343" s="70"/>
      <c r="CT343" s="70"/>
      <c r="CU343" s="70"/>
      <c r="CV343" s="70"/>
      <c r="CW343" s="70" t="s">
        <v>45</v>
      </c>
      <c r="CX343" s="70"/>
      <c r="CY343" s="70"/>
      <c r="CZ343" s="70"/>
      <c r="DA343" s="70"/>
      <c r="DB343" s="70"/>
      <c r="DC343" s="70"/>
      <c r="DD343" s="70"/>
      <c r="DE343" s="70"/>
      <c r="DF343" s="70"/>
      <c r="DG343" s="70"/>
      <c r="DH343" s="70"/>
      <c r="DI343" s="70"/>
      <c r="DJ343" s="70"/>
      <c r="DK343" s="70"/>
      <c r="DL343" s="70"/>
      <c r="DM343" s="70"/>
      <c r="DN343" s="70"/>
      <c r="DO343" s="70"/>
      <c r="DP343" s="70" t="s">
        <v>45</v>
      </c>
      <c r="DQ343" s="70"/>
      <c r="DR343" s="70"/>
      <c r="DS343" s="70"/>
      <c r="DT343" s="70"/>
      <c r="DU343" s="70"/>
      <c r="DV343" s="70"/>
      <c r="DW343" s="70"/>
      <c r="DX343" s="70"/>
      <c r="DY343" s="70"/>
      <c r="DZ343" s="70"/>
      <c r="EA343" s="70"/>
      <c r="EB343" s="70"/>
      <c r="EC343" s="70"/>
      <c r="ED343" s="70"/>
      <c r="EE343" s="70"/>
      <c r="EF343" s="70"/>
      <c r="EG343" s="70"/>
      <c r="EH343" s="70"/>
      <c r="EI343" s="70" t="s">
        <v>45</v>
      </c>
      <c r="EJ343" s="70"/>
      <c r="EK343" s="70"/>
      <c r="EL343" s="70"/>
      <c r="EM343" s="70"/>
      <c r="EN343" s="70"/>
      <c r="EO343" s="70"/>
      <c r="EP343" s="70"/>
      <c r="EQ343" s="70"/>
      <c r="ER343" s="70"/>
      <c r="ES343" s="70"/>
      <c r="ET343" s="70"/>
      <c r="EU343" s="70"/>
      <c r="EV343" s="70"/>
      <c r="EW343" s="70"/>
      <c r="EX343" s="70"/>
      <c r="EY343" s="70"/>
      <c r="EZ343" s="70"/>
      <c r="FA343" s="70"/>
      <c r="FB343" s="72">
        <f>FB333+FB338+FB342</f>
        <v>25172154.940799996</v>
      </c>
      <c r="FC343" s="322"/>
      <c r="FD343" s="322"/>
      <c r="FE343" s="322"/>
      <c r="FF343" s="322"/>
      <c r="FG343" s="322"/>
      <c r="FH343" s="322"/>
      <c r="FI343" s="322"/>
      <c r="FJ343" s="322"/>
      <c r="FK343" s="322"/>
      <c r="FL343" s="322"/>
      <c r="FM343" s="322"/>
      <c r="FN343" s="322"/>
      <c r="FO343" s="322"/>
      <c r="FP343" s="322"/>
      <c r="FQ343" s="322"/>
      <c r="FR343" s="322"/>
      <c r="FS343" s="322"/>
      <c r="FT343" s="322"/>
      <c r="FU343" s="322"/>
      <c r="FV343" s="322"/>
      <c r="FW343" s="322"/>
      <c r="FX343" s="322"/>
      <c r="FY343" s="322"/>
      <c r="FZ343" s="322"/>
      <c r="GA343" s="322"/>
      <c r="GB343" s="322"/>
      <c r="GC343" s="322"/>
      <c r="GD343" s="322"/>
      <c r="GE343" s="322"/>
      <c r="GF343" s="30"/>
      <c r="GG343" s="30"/>
      <c r="GH343" s="30"/>
      <c r="GI343" s="30"/>
      <c r="GJ343" s="30"/>
      <c r="GK343" s="30"/>
      <c r="GL343" s="30"/>
      <c r="GM343" s="30"/>
    </row>
    <row r="344" spans="1:195" ht="12.7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row>
    <row r="345" spans="1:195" ht="12.75">
      <c r="A345" s="132" t="s">
        <v>344</v>
      </c>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2"/>
      <c r="BJ345" s="132"/>
      <c r="BK345" s="132"/>
      <c r="BL345" s="132"/>
      <c r="BM345" s="132"/>
      <c r="BN345" s="132"/>
      <c r="BO345" s="132"/>
      <c r="BP345" s="132"/>
      <c r="BQ345" s="132"/>
      <c r="BR345" s="132"/>
      <c r="BS345" s="132"/>
      <c r="BT345" s="132"/>
      <c r="BU345" s="132"/>
      <c r="BV345" s="132"/>
      <c r="BW345" s="132"/>
      <c r="BX345" s="132"/>
      <c r="BY345" s="132"/>
      <c r="BZ345" s="132"/>
      <c r="CA345" s="132"/>
      <c r="CB345" s="132"/>
      <c r="CC345" s="132"/>
      <c r="CD345" s="132"/>
      <c r="CE345" s="132"/>
      <c r="CF345" s="132"/>
      <c r="CG345" s="132"/>
      <c r="CH345" s="132"/>
      <c r="CI345" s="132"/>
      <c r="CJ345" s="132"/>
      <c r="CK345" s="132"/>
      <c r="CL345" s="132"/>
      <c r="CM345" s="132"/>
      <c r="CN345" s="132"/>
      <c r="CO345" s="132"/>
      <c r="CP345" s="132"/>
      <c r="CQ345" s="132"/>
      <c r="CR345" s="132"/>
      <c r="CS345" s="132"/>
      <c r="CT345" s="132"/>
      <c r="CU345" s="132"/>
      <c r="CV345" s="132"/>
      <c r="CW345" s="132"/>
      <c r="CX345" s="132"/>
      <c r="CY345" s="132"/>
      <c r="CZ345" s="132"/>
      <c r="DA345" s="132"/>
      <c r="DB345" s="132"/>
      <c r="DC345" s="132"/>
      <c r="DD345" s="132"/>
      <c r="DE345" s="132"/>
      <c r="DF345" s="132"/>
      <c r="DG345" s="132"/>
      <c r="DH345" s="132"/>
      <c r="DI345" s="132"/>
      <c r="DJ345" s="132"/>
      <c r="DK345" s="132"/>
      <c r="DL345" s="132"/>
      <c r="DM345" s="132"/>
      <c r="DN345" s="132"/>
      <c r="DO345" s="132"/>
      <c r="DP345" s="132"/>
      <c r="DQ345" s="132"/>
      <c r="DR345" s="132"/>
      <c r="DS345" s="132"/>
      <c r="DT345" s="132"/>
      <c r="DU345" s="132"/>
      <c r="DV345" s="132"/>
      <c r="DW345" s="132"/>
      <c r="DX345" s="132"/>
      <c r="DY345" s="132"/>
      <c r="DZ345" s="132"/>
      <c r="EA345" s="132"/>
      <c r="EB345" s="132"/>
      <c r="EC345" s="132"/>
      <c r="ED345" s="132"/>
      <c r="EE345" s="132"/>
      <c r="EF345" s="132"/>
      <c r="EG345" s="132"/>
      <c r="EH345" s="132"/>
      <c r="EI345" s="132"/>
      <c r="EJ345" s="132"/>
      <c r="EK345" s="132"/>
      <c r="EL345" s="132"/>
      <c r="EM345" s="132"/>
      <c r="EN345" s="132"/>
      <c r="EO345" s="132"/>
      <c r="EP345" s="132"/>
      <c r="EQ345" s="132"/>
      <c r="ER345" s="132"/>
      <c r="ES345" s="132"/>
      <c r="ET345" s="132"/>
      <c r="EU345" s="132"/>
      <c r="EV345" s="132"/>
      <c r="EW345" s="132"/>
      <c r="EX345" s="132"/>
      <c r="EY345" s="132"/>
      <c r="EZ345" s="132"/>
      <c r="FA345" s="132"/>
      <c r="FB345" s="132"/>
      <c r="FC345" s="132"/>
      <c r="FD345" s="132"/>
      <c r="FE345" s="132"/>
      <c r="FF345" s="132"/>
      <c r="FG345" s="132"/>
      <c r="FH345" s="132"/>
      <c r="FI345" s="132"/>
      <c r="FJ345" s="132"/>
      <c r="FK345" s="132"/>
      <c r="FL345" s="132"/>
      <c r="FM345" s="132"/>
      <c r="FN345" s="132"/>
      <c r="FO345" s="132"/>
      <c r="FP345" s="132"/>
      <c r="FQ345" s="132"/>
      <c r="FR345" s="132"/>
      <c r="FS345" s="132"/>
      <c r="FT345" s="132"/>
      <c r="FU345" s="132"/>
      <c r="FV345" s="132"/>
      <c r="FW345" s="132"/>
      <c r="FX345" s="132"/>
      <c r="FY345" s="132"/>
      <c r="FZ345" s="132"/>
      <c r="GA345" s="132"/>
      <c r="GB345" s="132"/>
      <c r="GC345" s="132"/>
      <c r="GD345" s="132"/>
      <c r="GE345" s="132"/>
      <c r="GF345" s="30"/>
      <c r="GG345" s="30"/>
      <c r="GH345" s="30"/>
      <c r="GI345" s="30"/>
      <c r="GJ345" s="30"/>
      <c r="GK345" s="30"/>
      <c r="GL345" s="30"/>
      <c r="GM345" s="30"/>
    </row>
    <row r="346" spans="1:195" ht="12.7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30"/>
      <c r="GG346" s="30"/>
      <c r="GH346" s="30"/>
      <c r="GI346" s="30"/>
      <c r="GJ346" s="30"/>
      <c r="GK346" s="30"/>
      <c r="GL346" s="30"/>
      <c r="GM346" s="30"/>
    </row>
    <row r="347" spans="1:195" ht="49.5" customHeight="1">
      <c r="A347" s="70" t="s">
        <v>333</v>
      </c>
      <c r="B347" s="70"/>
      <c r="C347" s="70"/>
      <c r="D347" s="70"/>
      <c r="E347" s="70"/>
      <c r="F347" s="70" t="s">
        <v>345</v>
      </c>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t="s">
        <v>346</v>
      </c>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t="s">
        <v>347</v>
      </c>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t="s">
        <v>348</v>
      </c>
      <c r="DN347" s="70"/>
      <c r="DO347" s="70"/>
      <c r="DP347" s="70"/>
      <c r="DQ347" s="70"/>
      <c r="DR347" s="70"/>
      <c r="DS347" s="70"/>
      <c r="DT347" s="70"/>
      <c r="DU347" s="70"/>
      <c r="DV347" s="70"/>
      <c r="DW347" s="70"/>
      <c r="DX347" s="70"/>
      <c r="DY347" s="70"/>
      <c r="DZ347" s="70"/>
      <c r="EA347" s="70"/>
      <c r="EB347" s="70"/>
      <c r="EC347" s="70"/>
      <c r="ED347" s="70"/>
      <c r="EE347" s="70"/>
      <c r="EF347" s="70"/>
      <c r="EG347" s="70"/>
      <c r="EH347" s="70"/>
      <c r="EI347" s="70"/>
      <c r="EJ347" s="70"/>
      <c r="EK347" s="70"/>
      <c r="EL347" s="70"/>
      <c r="EM347" s="70"/>
      <c r="EN347" s="70"/>
      <c r="EO347" s="70"/>
      <c r="EP347" s="70"/>
      <c r="EQ347" s="70"/>
      <c r="ER347" s="70"/>
      <c r="ES347" s="70"/>
      <c r="ET347" s="70"/>
      <c r="EU347" s="70"/>
      <c r="EV347" s="70"/>
      <c r="EW347" s="70"/>
      <c r="EX347" s="70" t="s">
        <v>349</v>
      </c>
      <c r="EY347" s="70"/>
      <c r="EZ347" s="70"/>
      <c r="FA347" s="70"/>
      <c r="FB347" s="70"/>
      <c r="FC347" s="70"/>
      <c r="FD347" s="70"/>
      <c r="FE347" s="70"/>
      <c r="FF347" s="70"/>
      <c r="FG347" s="70"/>
      <c r="FH347" s="70"/>
      <c r="FI347" s="70"/>
      <c r="FJ347" s="70"/>
      <c r="FK347" s="70"/>
      <c r="FL347" s="70"/>
      <c r="FM347" s="70"/>
      <c r="FN347" s="70"/>
      <c r="FO347" s="70"/>
      <c r="FP347" s="70"/>
      <c r="FQ347" s="70"/>
      <c r="FR347" s="70"/>
      <c r="FS347" s="70"/>
      <c r="FT347" s="70"/>
      <c r="FU347" s="70"/>
      <c r="FV347" s="70"/>
      <c r="FW347" s="70"/>
      <c r="FX347" s="70"/>
      <c r="FY347" s="70"/>
      <c r="FZ347" s="70"/>
      <c r="GA347" s="70"/>
      <c r="GB347" s="70"/>
      <c r="GC347" s="70"/>
      <c r="GD347" s="70"/>
      <c r="GE347" s="70"/>
      <c r="GF347" s="30"/>
      <c r="GG347" s="30"/>
      <c r="GH347" s="30"/>
      <c r="GI347" s="30"/>
      <c r="GJ347" s="30"/>
      <c r="GK347" s="30"/>
      <c r="GL347" s="30"/>
      <c r="GM347" s="30"/>
    </row>
    <row r="348" spans="1:195" ht="29.25" customHeight="1">
      <c r="A348" s="70">
        <v>1</v>
      </c>
      <c r="B348" s="70"/>
      <c r="C348" s="70"/>
      <c r="D348" s="70"/>
      <c r="E348" s="70"/>
      <c r="F348" s="70" t="s">
        <v>495</v>
      </c>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v>500</v>
      </c>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v>2</v>
      </c>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v>15</v>
      </c>
      <c r="DN348" s="70"/>
      <c r="DO348" s="70"/>
      <c r="DP348" s="70"/>
      <c r="DQ348" s="70"/>
      <c r="DR348" s="70"/>
      <c r="DS348" s="70"/>
      <c r="DT348" s="70"/>
      <c r="DU348" s="70"/>
      <c r="DV348" s="70"/>
      <c r="DW348" s="70"/>
      <c r="DX348" s="70"/>
      <c r="DY348" s="70"/>
      <c r="DZ348" s="70"/>
      <c r="EA348" s="70"/>
      <c r="EB348" s="70"/>
      <c r="EC348" s="70"/>
      <c r="ED348" s="70"/>
      <c r="EE348" s="70"/>
      <c r="EF348" s="70"/>
      <c r="EG348" s="70"/>
      <c r="EH348" s="70"/>
      <c r="EI348" s="70"/>
      <c r="EJ348" s="70"/>
      <c r="EK348" s="70"/>
      <c r="EL348" s="70"/>
      <c r="EM348" s="70"/>
      <c r="EN348" s="70"/>
      <c r="EO348" s="70"/>
      <c r="EP348" s="70"/>
      <c r="EQ348" s="70"/>
      <c r="ER348" s="70"/>
      <c r="ES348" s="70"/>
      <c r="ET348" s="70"/>
      <c r="EU348" s="70"/>
      <c r="EV348" s="70"/>
      <c r="EW348" s="70"/>
      <c r="EX348" s="70">
        <f>AQ348*CB348*DM348</f>
        <v>15000</v>
      </c>
      <c r="EY348" s="70"/>
      <c r="EZ348" s="70"/>
      <c r="FA348" s="70"/>
      <c r="FB348" s="70"/>
      <c r="FC348" s="70"/>
      <c r="FD348" s="70"/>
      <c r="FE348" s="70"/>
      <c r="FF348" s="70"/>
      <c r="FG348" s="70"/>
      <c r="FH348" s="70"/>
      <c r="FI348" s="70"/>
      <c r="FJ348" s="70"/>
      <c r="FK348" s="70"/>
      <c r="FL348" s="70"/>
      <c r="FM348" s="70"/>
      <c r="FN348" s="70"/>
      <c r="FO348" s="70"/>
      <c r="FP348" s="70"/>
      <c r="FQ348" s="70"/>
      <c r="FR348" s="70"/>
      <c r="FS348" s="70"/>
      <c r="FT348" s="70"/>
      <c r="FU348" s="70"/>
      <c r="FV348" s="70"/>
      <c r="FW348" s="70"/>
      <c r="FX348" s="70"/>
      <c r="FY348" s="70"/>
      <c r="FZ348" s="70"/>
      <c r="GA348" s="70"/>
      <c r="GB348" s="70"/>
      <c r="GC348" s="70"/>
      <c r="GD348" s="70"/>
      <c r="GE348" s="70"/>
      <c r="GF348" s="30"/>
      <c r="GG348" s="30"/>
      <c r="GH348" s="30"/>
      <c r="GI348" s="30"/>
      <c r="GJ348" s="30"/>
      <c r="GK348" s="30"/>
      <c r="GL348" s="30"/>
      <c r="GM348" s="30"/>
    </row>
    <row r="349" spans="1:195" ht="12.75">
      <c r="A349" s="70">
        <v>2</v>
      </c>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c r="DX349" s="70"/>
      <c r="DY349" s="70"/>
      <c r="DZ349" s="70"/>
      <c r="EA349" s="70"/>
      <c r="EB349" s="70"/>
      <c r="EC349" s="70"/>
      <c r="ED349" s="70"/>
      <c r="EE349" s="70"/>
      <c r="EF349" s="70"/>
      <c r="EG349" s="70"/>
      <c r="EH349" s="70"/>
      <c r="EI349" s="70"/>
      <c r="EJ349" s="70"/>
      <c r="EK349" s="70"/>
      <c r="EL349" s="70"/>
      <c r="EM349" s="70"/>
      <c r="EN349" s="70"/>
      <c r="EO349" s="70"/>
      <c r="EP349" s="70"/>
      <c r="EQ349" s="70"/>
      <c r="ER349" s="70"/>
      <c r="ES349" s="70"/>
      <c r="ET349" s="70"/>
      <c r="EU349" s="70"/>
      <c r="EV349" s="70"/>
      <c r="EW349" s="70"/>
      <c r="EX349" s="322"/>
      <c r="EY349" s="322"/>
      <c r="EZ349" s="322"/>
      <c r="FA349" s="322"/>
      <c r="FB349" s="322"/>
      <c r="FC349" s="322"/>
      <c r="FD349" s="322"/>
      <c r="FE349" s="322"/>
      <c r="FF349" s="322"/>
      <c r="FG349" s="322"/>
      <c r="FH349" s="322"/>
      <c r="FI349" s="322"/>
      <c r="FJ349" s="322"/>
      <c r="FK349" s="322"/>
      <c r="FL349" s="322"/>
      <c r="FM349" s="322"/>
      <c r="FN349" s="322"/>
      <c r="FO349" s="322"/>
      <c r="FP349" s="322"/>
      <c r="FQ349" s="322"/>
      <c r="FR349" s="322"/>
      <c r="FS349" s="322"/>
      <c r="FT349" s="322"/>
      <c r="FU349" s="322"/>
      <c r="FV349" s="322"/>
      <c r="FW349" s="322"/>
      <c r="FX349" s="322"/>
      <c r="FY349" s="322"/>
      <c r="FZ349" s="322"/>
      <c r="GA349" s="322"/>
      <c r="GB349" s="322"/>
      <c r="GC349" s="322"/>
      <c r="GD349" s="322"/>
      <c r="GE349" s="322"/>
      <c r="GF349" s="30"/>
      <c r="GG349" s="30"/>
      <c r="GH349" s="30"/>
      <c r="GI349" s="30"/>
      <c r="GJ349" s="30"/>
      <c r="GK349" s="30"/>
      <c r="GL349" s="30"/>
      <c r="GM349" s="30"/>
    </row>
    <row r="350" spans="1:195" ht="12.75">
      <c r="A350" s="67" t="s">
        <v>317</v>
      </c>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9"/>
      <c r="AQ350" s="70" t="s">
        <v>45</v>
      </c>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t="s">
        <v>45</v>
      </c>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t="s">
        <v>45</v>
      </c>
      <c r="DN350" s="70"/>
      <c r="DO350" s="70"/>
      <c r="DP350" s="70"/>
      <c r="DQ350" s="70"/>
      <c r="DR350" s="70"/>
      <c r="DS350" s="70"/>
      <c r="DT350" s="70"/>
      <c r="DU350" s="70"/>
      <c r="DV350" s="70"/>
      <c r="DW350" s="70"/>
      <c r="DX350" s="70"/>
      <c r="DY350" s="70"/>
      <c r="DZ350" s="70"/>
      <c r="EA350" s="70"/>
      <c r="EB350" s="70"/>
      <c r="EC350" s="70"/>
      <c r="ED350" s="70"/>
      <c r="EE350" s="70"/>
      <c r="EF350" s="70"/>
      <c r="EG350" s="70"/>
      <c r="EH350" s="70"/>
      <c r="EI350" s="70"/>
      <c r="EJ350" s="70"/>
      <c r="EK350" s="70"/>
      <c r="EL350" s="70"/>
      <c r="EM350" s="70"/>
      <c r="EN350" s="70"/>
      <c r="EO350" s="70"/>
      <c r="EP350" s="70"/>
      <c r="EQ350" s="70"/>
      <c r="ER350" s="70"/>
      <c r="ES350" s="70"/>
      <c r="ET350" s="70"/>
      <c r="EU350" s="70"/>
      <c r="EV350" s="70"/>
      <c r="EW350" s="70"/>
      <c r="EX350" s="322">
        <f>SUM(EX348:EX349)</f>
        <v>15000</v>
      </c>
      <c r="EY350" s="322"/>
      <c r="EZ350" s="322"/>
      <c r="FA350" s="322"/>
      <c r="FB350" s="322"/>
      <c r="FC350" s="322"/>
      <c r="FD350" s="322"/>
      <c r="FE350" s="322"/>
      <c r="FF350" s="322"/>
      <c r="FG350" s="322"/>
      <c r="FH350" s="322"/>
      <c r="FI350" s="322"/>
      <c r="FJ350" s="322"/>
      <c r="FK350" s="322"/>
      <c r="FL350" s="322"/>
      <c r="FM350" s="322"/>
      <c r="FN350" s="322"/>
      <c r="FO350" s="322"/>
      <c r="FP350" s="322"/>
      <c r="FQ350" s="322"/>
      <c r="FR350" s="322"/>
      <c r="FS350" s="322"/>
      <c r="FT350" s="322"/>
      <c r="FU350" s="322"/>
      <c r="FV350" s="322"/>
      <c r="FW350" s="322"/>
      <c r="FX350" s="322"/>
      <c r="FY350" s="322"/>
      <c r="FZ350" s="322"/>
      <c r="GA350" s="322"/>
      <c r="GB350" s="322"/>
      <c r="GC350" s="322"/>
      <c r="GD350" s="322"/>
      <c r="GE350" s="322"/>
      <c r="GF350" s="30"/>
      <c r="GG350" s="30"/>
      <c r="GH350" s="30"/>
      <c r="GI350" s="30"/>
      <c r="GJ350" s="30"/>
      <c r="GK350" s="30"/>
      <c r="GL350" s="30"/>
      <c r="GM350" s="30"/>
    </row>
    <row r="351" spans="1:195" ht="12.7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row>
    <row r="352" spans="1:195" ht="12.75">
      <c r="A352" s="132" t="s">
        <v>350</v>
      </c>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c r="AO352" s="132"/>
      <c r="AP352" s="132"/>
      <c r="AQ352" s="132"/>
      <c r="AR352" s="132"/>
      <c r="AS352" s="132"/>
      <c r="AT352" s="132"/>
      <c r="AU352" s="132"/>
      <c r="AV352" s="132"/>
      <c r="AW352" s="132"/>
      <c r="AX352" s="132"/>
      <c r="AY352" s="132"/>
      <c r="AZ352" s="132"/>
      <c r="BA352" s="132"/>
      <c r="BB352" s="132"/>
      <c r="BC352" s="132"/>
      <c r="BD352" s="132"/>
      <c r="BE352" s="132"/>
      <c r="BF352" s="132"/>
      <c r="BG352" s="132"/>
      <c r="BH352" s="132"/>
      <c r="BI352" s="132"/>
      <c r="BJ352" s="132"/>
      <c r="BK352" s="132"/>
      <c r="BL352" s="132"/>
      <c r="BM352" s="132"/>
      <c r="BN352" s="132"/>
      <c r="BO352" s="132"/>
      <c r="BP352" s="132"/>
      <c r="BQ352" s="132"/>
      <c r="BR352" s="132"/>
      <c r="BS352" s="132"/>
      <c r="BT352" s="132"/>
      <c r="BU352" s="132"/>
      <c r="BV352" s="132"/>
      <c r="BW352" s="132"/>
      <c r="BX352" s="132"/>
      <c r="BY352" s="132"/>
      <c r="BZ352" s="132"/>
      <c r="CA352" s="132"/>
      <c r="CB352" s="132"/>
      <c r="CC352" s="132"/>
      <c r="CD352" s="132"/>
      <c r="CE352" s="132"/>
      <c r="CF352" s="132"/>
      <c r="CG352" s="132"/>
      <c r="CH352" s="132"/>
      <c r="CI352" s="132"/>
      <c r="CJ352" s="132"/>
      <c r="CK352" s="132"/>
      <c r="CL352" s="132"/>
      <c r="CM352" s="132"/>
      <c r="CN352" s="132"/>
      <c r="CO352" s="132"/>
      <c r="CP352" s="132"/>
      <c r="CQ352" s="132"/>
      <c r="CR352" s="132"/>
      <c r="CS352" s="132"/>
      <c r="CT352" s="132"/>
      <c r="CU352" s="132"/>
      <c r="CV352" s="132"/>
      <c r="CW352" s="132"/>
      <c r="CX352" s="132"/>
      <c r="CY352" s="132"/>
      <c r="CZ352" s="132"/>
      <c r="DA352" s="132"/>
      <c r="DB352" s="132"/>
      <c r="DC352" s="132"/>
      <c r="DD352" s="132"/>
      <c r="DE352" s="132"/>
      <c r="DF352" s="132"/>
      <c r="DG352" s="132"/>
      <c r="DH352" s="132"/>
      <c r="DI352" s="132"/>
      <c r="DJ352" s="132"/>
      <c r="DK352" s="132"/>
      <c r="DL352" s="132"/>
      <c r="DM352" s="132"/>
      <c r="DN352" s="132"/>
      <c r="DO352" s="132"/>
      <c r="DP352" s="132"/>
      <c r="DQ352" s="132"/>
      <c r="DR352" s="132"/>
      <c r="DS352" s="132"/>
      <c r="DT352" s="132"/>
      <c r="DU352" s="132"/>
      <c r="DV352" s="132"/>
      <c r="DW352" s="132"/>
      <c r="DX352" s="132"/>
      <c r="DY352" s="132"/>
      <c r="DZ352" s="132"/>
      <c r="EA352" s="132"/>
      <c r="EB352" s="132"/>
      <c r="EC352" s="132"/>
      <c r="ED352" s="132"/>
      <c r="EE352" s="132"/>
      <c r="EF352" s="132"/>
      <c r="EG352" s="132"/>
      <c r="EH352" s="132"/>
      <c r="EI352" s="132"/>
      <c r="EJ352" s="132"/>
      <c r="EK352" s="132"/>
      <c r="EL352" s="132"/>
      <c r="EM352" s="132"/>
      <c r="EN352" s="132"/>
      <c r="EO352" s="132"/>
      <c r="EP352" s="132"/>
      <c r="EQ352" s="132"/>
      <c r="ER352" s="132"/>
      <c r="ES352" s="132"/>
      <c r="ET352" s="132"/>
      <c r="EU352" s="132"/>
      <c r="EV352" s="132"/>
      <c r="EW352" s="132"/>
      <c r="EX352" s="132"/>
      <c r="EY352" s="132"/>
      <c r="EZ352" s="132"/>
      <c r="FA352" s="132"/>
      <c r="FB352" s="132"/>
      <c r="FC352" s="132"/>
      <c r="FD352" s="132"/>
      <c r="FE352" s="132"/>
      <c r="FF352" s="132"/>
      <c r="FG352" s="132"/>
      <c r="FH352" s="132"/>
      <c r="FI352" s="132"/>
      <c r="FJ352" s="132"/>
      <c r="FK352" s="132"/>
      <c r="FL352" s="132"/>
      <c r="FM352" s="132"/>
      <c r="FN352" s="132"/>
      <c r="FO352" s="132"/>
      <c r="FP352" s="132"/>
      <c r="FQ352" s="132"/>
      <c r="FR352" s="132"/>
      <c r="FS352" s="132"/>
      <c r="FT352" s="132"/>
      <c r="FU352" s="132"/>
      <c r="FV352" s="132"/>
      <c r="FW352" s="132"/>
      <c r="FX352" s="132"/>
      <c r="FY352" s="132"/>
      <c r="FZ352" s="132"/>
      <c r="GA352" s="132"/>
      <c r="GB352" s="132"/>
      <c r="GC352" s="132"/>
      <c r="GD352" s="132"/>
      <c r="GE352" s="132"/>
      <c r="GF352" s="30"/>
      <c r="GG352" s="30"/>
      <c r="GH352" s="30"/>
      <c r="GI352" s="30"/>
      <c r="GJ352" s="30"/>
      <c r="GK352" s="30"/>
      <c r="GL352" s="30"/>
      <c r="GM352" s="30"/>
    </row>
    <row r="353" spans="1:195" ht="12.7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row>
    <row r="354" spans="1:195" ht="39" customHeight="1">
      <c r="A354" s="70" t="s">
        <v>333</v>
      </c>
      <c r="B354" s="70"/>
      <c r="C354" s="70"/>
      <c r="D354" s="70"/>
      <c r="E354" s="70"/>
      <c r="F354" s="70" t="s">
        <v>345</v>
      </c>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t="s">
        <v>351</v>
      </c>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t="s">
        <v>352</v>
      </c>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t="s">
        <v>411</v>
      </c>
      <c r="DN354" s="70"/>
      <c r="DO354" s="70"/>
      <c r="DP354" s="70"/>
      <c r="DQ354" s="70"/>
      <c r="DR354" s="70"/>
      <c r="DS354" s="70"/>
      <c r="DT354" s="70"/>
      <c r="DU354" s="70"/>
      <c r="DV354" s="70"/>
      <c r="DW354" s="70"/>
      <c r="DX354" s="70"/>
      <c r="DY354" s="70"/>
      <c r="DZ354" s="70"/>
      <c r="EA354" s="70"/>
      <c r="EB354" s="70"/>
      <c r="EC354" s="70"/>
      <c r="ED354" s="70"/>
      <c r="EE354" s="70"/>
      <c r="EF354" s="70"/>
      <c r="EG354" s="70"/>
      <c r="EH354" s="70"/>
      <c r="EI354" s="70"/>
      <c r="EJ354" s="70"/>
      <c r="EK354" s="70"/>
      <c r="EL354" s="70"/>
      <c r="EM354" s="70"/>
      <c r="EN354" s="70"/>
      <c r="EO354" s="70"/>
      <c r="EP354" s="70"/>
      <c r="EQ354" s="70"/>
      <c r="ER354" s="70"/>
      <c r="ES354" s="70"/>
      <c r="ET354" s="70"/>
      <c r="EU354" s="70"/>
      <c r="EV354" s="70"/>
      <c r="EW354" s="70"/>
      <c r="EX354" s="70" t="s">
        <v>349</v>
      </c>
      <c r="EY354" s="70"/>
      <c r="EZ354" s="70"/>
      <c r="FA354" s="70"/>
      <c r="FB354" s="70"/>
      <c r="FC354" s="70"/>
      <c r="FD354" s="70"/>
      <c r="FE354" s="70"/>
      <c r="FF354" s="70"/>
      <c r="FG354" s="70"/>
      <c r="FH354" s="70"/>
      <c r="FI354" s="70"/>
      <c r="FJ354" s="70"/>
      <c r="FK354" s="70"/>
      <c r="FL354" s="70"/>
      <c r="FM354" s="70"/>
      <c r="FN354" s="70"/>
      <c r="FO354" s="70"/>
      <c r="FP354" s="70"/>
      <c r="FQ354" s="70"/>
      <c r="FR354" s="70"/>
      <c r="FS354" s="70"/>
      <c r="FT354" s="70"/>
      <c r="FU354" s="70"/>
      <c r="FV354" s="70"/>
      <c r="FW354" s="70"/>
      <c r="FX354" s="70"/>
      <c r="FY354" s="70"/>
      <c r="FZ354" s="70"/>
      <c r="GA354" s="70"/>
      <c r="GB354" s="70"/>
      <c r="GC354" s="70"/>
      <c r="GD354" s="70"/>
      <c r="GE354" s="70"/>
      <c r="GF354" s="30"/>
      <c r="GG354" s="30"/>
      <c r="GH354" s="30"/>
      <c r="GI354" s="30"/>
      <c r="GJ354" s="30"/>
      <c r="GK354" s="30"/>
      <c r="GL354" s="30"/>
      <c r="GM354" s="30"/>
    </row>
    <row r="355" spans="1:195" ht="12.75">
      <c r="A355" s="70">
        <v>1</v>
      </c>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c r="DX355" s="70"/>
      <c r="DY355" s="70"/>
      <c r="DZ355" s="70"/>
      <c r="EA355" s="70"/>
      <c r="EB355" s="70"/>
      <c r="EC355" s="70"/>
      <c r="ED355" s="70"/>
      <c r="EE355" s="70"/>
      <c r="EF355" s="70"/>
      <c r="EG355" s="70"/>
      <c r="EH355" s="70"/>
      <c r="EI355" s="70"/>
      <c r="EJ355" s="70"/>
      <c r="EK355" s="70"/>
      <c r="EL355" s="70"/>
      <c r="EM355" s="70"/>
      <c r="EN355" s="70"/>
      <c r="EO355" s="70"/>
      <c r="EP355" s="70"/>
      <c r="EQ355" s="70"/>
      <c r="ER355" s="70"/>
      <c r="ES355" s="70"/>
      <c r="ET355" s="70"/>
      <c r="EU355" s="70"/>
      <c r="EV355" s="70"/>
      <c r="EW355" s="70"/>
      <c r="EX355" s="70"/>
      <c r="EY355" s="70"/>
      <c r="EZ355" s="70"/>
      <c r="FA355" s="70"/>
      <c r="FB355" s="70"/>
      <c r="FC355" s="70"/>
      <c r="FD355" s="70"/>
      <c r="FE355" s="70"/>
      <c r="FF355" s="70"/>
      <c r="FG355" s="70"/>
      <c r="FH355" s="70"/>
      <c r="FI355" s="70"/>
      <c r="FJ355" s="70"/>
      <c r="FK355" s="70"/>
      <c r="FL355" s="70"/>
      <c r="FM355" s="70"/>
      <c r="FN355" s="70"/>
      <c r="FO355" s="70"/>
      <c r="FP355" s="70"/>
      <c r="FQ355" s="70"/>
      <c r="FR355" s="70"/>
      <c r="FS355" s="70"/>
      <c r="FT355" s="70"/>
      <c r="FU355" s="70"/>
      <c r="FV355" s="70"/>
      <c r="FW355" s="70"/>
      <c r="FX355" s="70"/>
      <c r="FY355" s="70"/>
      <c r="FZ355" s="70"/>
      <c r="GA355" s="70"/>
      <c r="GB355" s="70"/>
      <c r="GC355" s="70"/>
      <c r="GD355" s="70"/>
      <c r="GE355" s="70"/>
      <c r="GF355" s="30"/>
      <c r="GG355" s="30"/>
      <c r="GH355" s="30"/>
      <c r="GI355" s="30"/>
      <c r="GJ355" s="30"/>
      <c r="GK355" s="30"/>
      <c r="GL355" s="30"/>
      <c r="GM355" s="30"/>
    </row>
    <row r="356" spans="1:195" ht="12.75">
      <c r="A356" s="70">
        <v>2</v>
      </c>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c r="DX356" s="70"/>
      <c r="DY356" s="70"/>
      <c r="DZ356" s="70"/>
      <c r="EA356" s="70"/>
      <c r="EB356" s="70"/>
      <c r="EC356" s="70"/>
      <c r="ED356" s="70"/>
      <c r="EE356" s="70"/>
      <c r="EF356" s="70"/>
      <c r="EG356" s="70"/>
      <c r="EH356" s="70"/>
      <c r="EI356" s="70"/>
      <c r="EJ356" s="70"/>
      <c r="EK356" s="70"/>
      <c r="EL356" s="70"/>
      <c r="EM356" s="70"/>
      <c r="EN356" s="70"/>
      <c r="EO356" s="70"/>
      <c r="EP356" s="70"/>
      <c r="EQ356" s="70"/>
      <c r="ER356" s="70"/>
      <c r="ES356" s="70"/>
      <c r="ET356" s="70"/>
      <c r="EU356" s="70"/>
      <c r="EV356" s="70"/>
      <c r="EW356" s="70"/>
      <c r="EX356" s="70"/>
      <c r="EY356" s="70"/>
      <c r="EZ356" s="70"/>
      <c r="FA356" s="70"/>
      <c r="FB356" s="70"/>
      <c r="FC356" s="70"/>
      <c r="FD356" s="70"/>
      <c r="FE356" s="70"/>
      <c r="FF356" s="70"/>
      <c r="FG356" s="70"/>
      <c r="FH356" s="70"/>
      <c r="FI356" s="70"/>
      <c r="FJ356" s="70"/>
      <c r="FK356" s="70"/>
      <c r="FL356" s="70"/>
      <c r="FM356" s="70"/>
      <c r="FN356" s="70"/>
      <c r="FO356" s="70"/>
      <c r="FP356" s="70"/>
      <c r="FQ356" s="70"/>
      <c r="FR356" s="70"/>
      <c r="FS356" s="70"/>
      <c r="FT356" s="70"/>
      <c r="FU356" s="70"/>
      <c r="FV356" s="70"/>
      <c r="FW356" s="70"/>
      <c r="FX356" s="70"/>
      <c r="FY356" s="70"/>
      <c r="FZ356" s="70"/>
      <c r="GA356" s="70"/>
      <c r="GB356" s="70"/>
      <c r="GC356" s="70"/>
      <c r="GD356" s="70"/>
      <c r="GE356" s="70"/>
      <c r="GF356" s="30"/>
      <c r="GG356" s="30"/>
      <c r="GH356" s="30"/>
      <c r="GI356" s="30"/>
      <c r="GJ356" s="30"/>
      <c r="GK356" s="30"/>
      <c r="GL356" s="30"/>
      <c r="GM356" s="30"/>
    </row>
    <row r="357" spans="1:195" ht="12.75">
      <c r="A357" s="67" t="s">
        <v>317</v>
      </c>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9"/>
      <c r="AQ357" s="70" t="s">
        <v>45</v>
      </c>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t="s">
        <v>45</v>
      </c>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t="s">
        <v>45</v>
      </c>
      <c r="DN357" s="70"/>
      <c r="DO357" s="70"/>
      <c r="DP357" s="70"/>
      <c r="DQ357" s="70"/>
      <c r="DR357" s="70"/>
      <c r="DS357" s="70"/>
      <c r="DT357" s="70"/>
      <c r="DU357" s="70"/>
      <c r="DV357" s="70"/>
      <c r="DW357" s="70"/>
      <c r="DX357" s="70"/>
      <c r="DY357" s="70"/>
      <c r="DZ357" s="70"/>
      <c r="EA357" s="70"/>
      <c r="EB357" s="70"/>
      <c r="EC357" s="70"/>
      <c r="ED357" s="70"/>
      <c r="EE357" s="70"/>
      <c r="EF357" s="70"/>
      <c r="EG357" s="70"/>
      <c r="EH357" s="70"/>
      <c r="EI357" s="70"/>
      <c r="EJ357" s="70"/>
      <c r="EK357" s="70"/>
      <c r="EL357" s="70"/>
      <c r="EM357" s="70"/>
      <c r="EN357" s="70"/>
      <c r="EO357" s="70"/>
      <c r="EP357" s="70"/>
      <c r="EQ357" s="70"/>
      <c r="ER357" s="70"/>
      <c r="ES357" s="70"/>
      <c r="ET357" s="70"/>
      <c r="EU357" s="70"/>
      <c r="EV357" s="70"/>
      <c r="EW357" s="70"/>
      <c r="EX357" s="70"/>
      <c r="EY357" s="70"/>
      <c r="EZ357" s="70"/>
      <c r="FA357" s="70"/>
      <c r="FB357" s="70"/>
      <c r="FC357" s="70"/>
      <c r="FD357" s="70"/>
      <c r="FE357" s="70"/>
      <c r="FF357" s="70"/>
      <c r="FG357" s="70"/>
      <c r="FH357" s="70"/>
      <c r="FI357" s="70"/>
      <c r="FJ357" s="70"/>
      <c r="FK357" s="70"/>
      <c r="FL357" s="70"/>
      <c r="FM357" s="70"/>
      <c r="FN357" s="70"/>
      <c r="FO357" s="70"/>
      <c r="FP357" s="70"/>
      <c r="FQ357" s="70"/>
      <c r="FR357" s="70"/>
      <c r="FS357" s="70"/>
      <c r="FT357" s="70"/>
      <c r="FU357" s="70"/>
      <c r="FV357" s="70"/>
      <c r="FW357" s="70"/>
      <c r="FX357" s="70"/>
      <c r="FY357" s="70"/>
      <c r="FZ357" s="70"/>
      <c r="GA357" s="70"/>
      <c r="GB357" s="70"/>
      <c r="GC357" s="70"/>
      <c r="GD357" s="70"/>
      <c r="GE357" s="70"/>
      <c r="GF357" s="30"/>
      <c r="GG357" s="30"/>
      <c r="GH357" s="30"/>
      <c r="GI357" s="30"/>
      <c r="GJ357" s="30"/>
      <c r="GK357" s="30"/>
      <c r="GL357" s="30"/>
      <c r="GM357" s="30"/>
    </row>
    <row r="358" spans="1:195" ht="12.7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row>
    <row r="359" spans="1:195" ht="27" customHeight="1">
      <c r="A359" s="132" t="s">
        <v>353</v>
      </c>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c r="AT359" s="132"/>
      <c r="AU359" s="132"/>
      <c r="AV359" s="132"/>
      <c r="AW359" s="132"/>
      <c r="AX359" s="132"/>
      <c r="AY359" s="132"/>
      <c r="AZ359" s="132"/>
      <c r="BA359" s="132"/>
      <c r="BB359" s="132"/>
      <c r="BC359" s="132"/>
      <c r="BD359" s="132"/>
      <c r="BE359" s="132"/>
      <c r="BF359" s="132"/>
      <c r="BG359" s="132"/>
      <c r="BH359" s="132"/>
      <c r="BI359" s="132"/>
      <c r="BJ359" s="132"/>
      <c r="BK359" s="132"/>
      <c r="BL359" s="132"/>
      <c r="BM359" s="132"/>
      <c r="BN359" s="132"/>
      <c r="BO359" s="132"/>
      <c r="BP359" s="132"/>
      <c r="BQ359" s="132"/>
      <c r="BR359" s="132"/>
      <c r="BS359" s="132"/>
      <c r="BT359" s="132"/>
      <c r="BU359" s="132"/>
      <c r="BV359" s="132"/>
      <c r="BW359" s="132"/>
      <c r="BX359" s="132"/>
      <c r="BY359" s="132"/>
      <c r="BZ359" s="132"/>
      <c r="CA359" s="132"/>
      <c r="CB359" s="132"/>
      <c r="CC359" s="132"/>
      <c r="CD359" s="132"/>
      <c r="CE359" s="132"/>
      <c r="CF359" s="132"/>
      <c r="CG359" s="132"/>
      <c r="CH359" s="132"/>
      <c r="CI359" s="132"/>
      <c r="CJ359" s="132"/>
      <c r="CK359" s="132"/>
      <c r="CL359" s="132"/>
      <c r="CM359" s="132"/>
      <c r="CN359" s="132"/>
      <c r="CO359" s="132"/>
      <c r="CP359" s="132"/>
      <c r="CQ359" s="132"/>
      <c r="CR359" s="132"/>
      <c r="CS359" s="132"/>
      <c r="CT359" s="132"/>
      <c r="CU359" s="132"/>
      <c r="CV359" s="132"/>
      <c r="CW359" s="132"/>
      <c r="CX359" s="132"/>
      <c r="CY359" s="132"/>
      <c r="CZ359" s="132"/>
      <c r="DA359" s="132"/>
      <c r="DB359" s="132"/>
      <c r="DC359" s="132"/>
      <c r="DD359" s="132"/>
      <c r="DE359" s="132"/>
      <c r="DF359" s="132"/>
      <c r="DG359" s="132"/>
      <c r="DH359" s="132"/>
      <c r="DI359" s="132"/>
      <c r="DJ359" s="132"/>
      <c r="DK359" s="132"/>
      <c r="DL359" s="132"/>
      <c r="DM359" s="132"/>
      <c r="DN359" s="132"/>
      <c r="DO359" s="132"/>
      <c r="DP359" s="132"/>
      <c r="DQ359" s="132"/>
      <c r="DR359" s="132"/>
      <c r="DS359" s="132"/>
      <c r="DT359" s="132"/>
      <c r="DU359" s="132"/>
      <c r="DV359" s="132"/>
      <c r="DW359" s="132"/>
      <c r="DX359" s="132"/>
      <c r="DY359" s="132"/>
      <c r="DZ359" s="132"/>
      <c r="EA359" s="132"/>
      <c r="EB359" s="132"/>
      <c r="EC359" s="132"/>
      <c r="ED359" s="132"/>
      <c r="EE359" s="132"/>
      <c r="EF359" s="132"/>
      <c r="EG359" s="132"/>
      <c r="EH359" s="132"/>
      <c r="EI359" s="132"/>
      <c r="EJ359" s="132"/>
      <c r="EK359" s="132"/>
      <c r="EL359" s="132"/>
      <c r="EM359" s="132"/>
      <c r="EN359" s="132"/>
      <c r="EO359" s="132"/>
      <c r="EP359" s="132"/>
      <c r="EQ359" s="132"/>
      <c r="ER359" s="132"/>
      <c r="ES359" s="132"/>
      <c r="ET359" s="132"/>
      <c r="EU359" s="132"/>
      <c r="EV359" s="132"/>
      <c r="EW359" s="132"/>
      <c r="EX359" s="132"/>
      <c r="EY359" s="132"/>
      <c r="EZ359" s="132"/>
      <c r="FA359" s="132"/>
      <c r="FB359" s="132"/>
      <c r="FC359" s="132"/>
      <c r="FD359" s="132"/>
      <c r="FE359" s="132"/>
      <c r="FF359" s="132"/>
      <c r="FG359" s="132"/>
      <c r="FH359" s="132"/>
      <c r="FI359" s="132"/>
      <c r="FJ359" s="132"/>
      <c r="FK359" s="132"/>
      <c r="FL359" s="132"/>
      <c r="FM359" s="132"/>
      <c r="FN359" s="132"/>
      <c r="FO359" s="132"/>
      <c r="FP359" s="132"/>
      <c r="FQ359" s="132"/>
      <c r="FR359" s="132"/>
      <c r="FS359" s="132"/>
      <c r="FT359" s="132"/>
      <c r="FU359" s="132"/>
      <c r="FV359" s="132"/>
      <c r="FW359" s="132"/>
      <c r="FX359" s="132"/>
      <c r="FY359" s="132"/>
      <c r="FZ359" s="132"/>
      <c r="GA359" s="132"/>
      <c r="GB359" s="132"/>
      <c r="GC359" s="132"/>
      <c r="GD359" s="132"/>
      <c r="GE359" s="132"/>
      <c r="GF359" s="30"/>
      <c r="GG359" s="30"/>
      <c r="GH359" s="30"/>
      <c r="GI359" s="30"/>
      <c r="GJ359" s="30"/>
      <c r="GK359" s="30"/>
      <c r="GL359" s="30"/>
      <c r="GM359" s="30"/>
    </row>
    <row r="360" spans="1:195" ht="12.7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row>
    <row r="361" spans="1:195" ht="30.75" customHeight="1">
      <c r="A361" s="70" t="s">
        <v>312</v>
      </c>
      <c r="B361" s="70"/>
      <c r="C361" s="70"/>
      <c r="D361" s="70"/>
      <c r="E361" s="70"/>
      <c r="F361" s="70" t="s">
        <v>354</v>
      </c>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67" t="s">
        <v>355</v>
      </c>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c r="EO361" s="68"/>
      <c r="EP361" s="68"/>
      <c r="EQ361" s="68"/>
      <c r="ER361" s="69"/>
      <c r="ES361" s="70" t="s">
        <v>356</v>
      </c>
      <c r="ET361" s="70"/>
      <c r="EU361" s="70"/>
      <c r="EV361" s="70"/>
      <c r="EW361" s="70"/>
      <c r="EX361" s="70"/>
      <c r="EY361" s="70"/>
      <c r="EZ361" s="70"/>
      <c r="FA361" s="70"/>
      <c r="FB361" s="70"/>
      <c r="FC361" s="70"/>
      <c r="FD361" s="70"/>
      <c r="FE361" s="70"/>
      <c r="FF361" s="70"/>
      <c r="FG361" s="70"/>
      <c r="FH361" s="70"/>
      <c r="FI361" s="70"/>
      <c r="FJ361" s="70"/>
      <c r="FK361" s="70"/>
      <c r="FL361" s="70"/>
      <c r="FM361" s="70"/>
      <c r="FN361" s="70"/>
      <c r="FO361" s="70"/>
      <c r="FP361" s="70"/>
      <c r="FQ361" s="70"/>
      <c r="FR361" s="70"/>
      <c r="FS361" s="70"/>
      <c r="FT361" s="70"/>
      <c r="FU361" s="70"/>
      <c r="FV361" s="70"/>
      <c r="FW361" s="70"/>
      <c r="FX361" s="70"/>
      <c r="FY361" s="70"/>
      <c r="FZ361" s="70"/>
      <c r="GA361" s="70"/>
      <c r="GB361" s="70"/>
      <c r="GC361" s="70"/>
      <c r="GD361" s="70"/>
      <c r="GE361" s="70"/>
      <c r="GF361" s="30"/>
      <c r="GG361" s="30"/>
      <c r="GH361" s="30"/>
      <c r="GI361" s="30"/>
      <c r="GJ361" s="30"/>
      <c r="GK361" s="30"/>
      <c r="GL361" s="30"/>
      <c r="GM361" s="30"/>
    </row>
    <row r="362" spans="1:195" ht="17.25" customHeight="1">
      <c r="A362" s="67" t="s">
        <v>493</v>
      </c>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344">
        <f>ES364+ES368+ES372+ES375</f>
        <v>5836066.4390336</v>
      </c>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c r="GE362" s="74"/>
      <c r="GF362" s="30"/>
      <c r="GG362" s="30"/>
      <c r="GH362" s="30"/>
      <c r="GI362" s="30"/>
      <c r="GJ362" s="30"/>
      <c r="GK362" s="30"/>
      <c r="GL362" s="30"/>
      <c r="GM362" s="30"/>
    </row>
    <row r="363" spans="1:195" ht="12.75">
      <c r="A363" s="330">
        <v>1</v>
      </c>
      <c r="B363" s="330"/>
      <c r="C363" s="330"/>
      <c r="D363" s="330"/>
      <c r="E363" s="330"/>
      <c r="F363" s="329" t="s">
        <v>357</v>
      </c>
      <c r="G363" s="329"/>
      <c r="H363" s="329"/>
      <c r="I363" s="329"/>
      <c r="J363" s="329"/>
      <c r="K363" s="329"/>
      <c r="L363" s="329"/>
      <c r="M363" s="329"/>
      <c r="N363" s="329"/>
      <c r="O363" s="329"/>
      <c r="P363" s="329"/>
      <c r="Q363" s="329"/>
      <c r="R363" s="329"/>
      <c r="S363" s="329"/>
      <c r="T363" s="329"/>
      <c r="U363" s="329"/>
      <c r="V363" s="329"/>
      <c r="W363" s="329"/>
      <c r="X363" s="329"/>
      <c r="Y363" s="329"/>
      <c r="Z363" s="329"/>
      <c r="AA363" s="329"/>
      <c r="AB363" s="329"/>
      <c r="AC363" s="329"/>
      <c r="AD363" s="329"/>
      <c r="AE363" s="329"/>
      <c r="AF363" s="329"/>
      <c r="AG363" s="329"/>
      <c r="AH363" s="329"/>
      <c r="AI363" s="329"/>
      <c r="AJ363" s="329"/>
      <c r="AK363" s="329"/>
      <c r="AL363" s="329"/>
      <c r="AM363" s="329"/>
      <c r="AN363" s="329"/>
      <c r="AO363" s="329"/>
      <c r="AP363" s="329"/>
      <c r="AQ363" s="329"/>
      <c r="AR363" s="329"/>
      <c r="AS363" s="329"/>
      <c r="AT363" s="329"/>
      <c r="AU363" s="329"/>
      <c r="AV363" s="329"/>
      <c r="AW363" s="329"/>
      <c r="AX363" s="329"/>
      <c r="AY363" s="329"/>
      <c r="AZ363" s="329"/>
      <c r="BA363" s="329"/>
      <c r="BB363" s="329"/>
      <c r="BC363" s="329"/>
      <c r="BD363" s="329"/>
      <c r="BE363" s="329"/>
      <c r="BF363" s="329"/>
      <c r="BG363" s="329"/>
      <c r="BH363" s="329"/>
      <c r="BI363" s="329"/>
      <c r="BJ363" s="329"/>
      <c r="BK363" s="329"/>
      <c r="BL363" s="329"/>
      <c r="BM363" s="329"/>
      <c r="BN363" s="329"/>
      <c r="BO363" s="329"/>
      <c r="BP363" s="329"/>
      <c r="BQ363" s="329"/>
      <c r="BR363" s="329"/>
      <c r="BS363" s="329"/>
      <c r="BT363" s="329"/>
      <c r="BU363" s="329"/>
      <c r="BV363" s="329"/>
      <c r="BW363" s="329"/>
      <c r="BX363" s="329"/>
      <c r="BY363" s="329"/>
      <c r="BZ363" s="329"/>
      <c r="CA363" s="329"/>
      <c r="CB363" s="329"/>
      <c r="CC363" s="329"/>
      <c r="CD363" s="329"/>
      <c r="CE363" s="329"/>
      <c r="CF363" s="329"/>
      <c r="CG363" s="329"/>
      <c r="CH363" s="329"/>
      <c r="CI363" s="329"/>
      <c r="CJ363" s="329"/>
      <c r="CK363" s="329"/>
      <c r="CL363" s="329"/>
      <c r="CM363" s="329"/>
      <c r="CN363" s="329"/>
      <c r="CO363" s="329"/>
      <c r="CP363" s="329"/>
      <c r="CQ363" s="329"/>
      <c r="CR363" s="329"/>
      <c r="CS363" s="329"/>
      <c r="CT363" s="329"/>
      <c r="CU363" s="67" t="s">
        <v>45</v>
      </c>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9"/>
      <c r="ES363" s="70"/>
      <c r="ET363" s="70"/>
      <c r="EU363" s="70"/>
      <c r="EV363" s="70"/>
      <c r="EW363" s="70"/>
      <c r="EX363" s="70"/>
      <c r="EY363" s="70"/>
      <c r="EZ363" s="70"/>
      <c r="FA363" s="70"/>
      <c r="FB363" s="70"/>
      <c r="FC363" s="70"/>
      <c r="FD363" s="70"/>
      <c r="FE363" s="70"/>
      <c r="FF363" s="70"/>
      <c r="FG363" s="70"/>
      <c r="FH363" s="70"/>
      <c r="FI363" s="70"/>
      <c r="FJ363" s="70"/>
      <c r="FK363" s="70"/>
      <c r="FL363" s="70"/>
      <c r="FM363" s="70"/>
      <c r="FN363" s="70"/>
      <c r="FO363" s="70"/>
      <c r="FP363" s="70"/>
      <c r="FQ363" s="70"/>
      <c r="FR363" s="70"/>
      <c r="FS363" s="70"/>
      <c r="FT363" s="70"/>
      <c r="FU363" s="70"/>
      <c r="FV363" s="70"/>
      <c r="FW363" s="70"/>
      <c r="FX363" s="70"/>
      <c r="FY363" s="70"/>
      <c r="FZ363" s="70"/>
      <c r="GA363" s="70"/>
      <c r="GB363" s="70"/>
      <c r="GC363" s="70"/>
      <c r="GD363" s="70"/>
      <c r="GE363" s="70"/>
      <c r="GF363" s="30"/>
      <c r="GG363" s="30"/>
      <c r="GH363" s="30"/>
      <c r="GI363" s="30"/>
      <c r="GJ363" s="30"/>
      <c r="GK363" s="30"/>
      <c r="GL363" s="30"/>
      <c r="GM363" s="30"/>
    </row>
    <row r="364" spans="1:195" ht="12.75">
      <c r="A364" s="337" t="s">
        <v>195</v>
      </c>
      <c r="B364" s="338"/>
      <c r="C364" s="338"/>
      <c r="D364" s="338"/>
      <c r="E364" s="339"/>
      <c r="F364" s="329" t="s">
        <v>53</v>
      </c>
      <c r="G364" s="329"/>
      <c r="H364" s="329"/>
      <c r="I364" s="329"/>
      <c r="J364" s="329"/>
      <c r="K364" s="329"/>
      <c r="L364" s="329"/>
      <c r="M364" s="329"/>
      <c r="N364" s="329"/>
      <c r="O364" s="329"/>
      <c r="P364" s="329"/>
      <c r="Q364" s="329"/>
      <c r="R364" s="329"/>
      <c r="S364" s="329"/>
      <c r="T364" s="329"/>
      <c r="U364" s="329"/>
      <c r="V364" s="329"/>
      <c r="W364" s="329"/>
      <c r="X364" s="329"/>
      <c r="Y364" s="329"/>
      <c r="Z364" s="329"/>
      <c r="AA364" s="329"/>
      <c r="AB364" s="329"/>
      <c r="AC364" s="329"/>
      <c r="AD364" s="329"/>
      <c r="AE364" s="329"/>
      <c r="AF364" s="329"/>
      <c r="AG364" s="329"/>
      <c r="AH364" s="329"/>
      <c r="AI364" s="329"/>
      <c r="AJ364" s="329"/>
      <c r="AK364" s="329"/>
      <c r="AL364" s="329"/>
      <c r="AM364" s="329"/>
      <c r="AN364" s="329"/>
      <c r="AO364" s="329"/>
      <c r="AP364" s="329"/>
      <c r="AQ364" s="329"/>
      <c r="AR364" s="329"/>
      <c r="AS364" s="329"/>
      <c r="AT364" s="329"/>
      <c r="AU364" s="329"/>
      <c r="AV364" s="329"/>
      <c r="AW364" s="329"/>
      <c r="AX364" s="329"/>
      <c r="AY364" s="329"/>
      <c r="AZ364" s="329"/>
      <c r="BA364" s="329"/>
      <c r="BB364" s="329"/>
      <c r="BC364" s="329"/>
      <c r="BD364" s="329"/>
      <c r="BE364" s="329"/>
      <c r="BF364" s="329"/>
      <c r="BG364" s="329"/>
      <c r="BH364" s="329"/>
      <c r="BI364" s="329"/>
      <c r="BJ364" s="329"/>
      <c r="BK364" s="329"/>
      <c r="BL364" s="329"/>
      <c r="BM364" s="329"/>
      <c r="BN364" s="329"/>
      <c r="BO364" s="329"/>
      <c r="BP364" s="329"/>
      <c r="BQ364" s="329"/>
      <c r="BR364" s="329"/>
      <c r="BS364" s="329"/>
      <c r="BT364" s="329"/>
      <c r="BU364" s="329"/>
      <c r="BV364" s="329"/>
      <c r="BW364" s="329"/>
      <c r="BX364" s="329"/>
      <c r="BY364" s="329"/>
      <c r="BZ364" s="329"/>
      <c r="CA364" s="329"/>
      <c r="CB364" s="329"/>
      <c r="CC364" s="329"/>
      <c r="CD364" s="329"/>
      <c r="CE364" s="329"/>
      <c r="CF364" s="329"/>
      <c r="CG364" s="329"/>
      <c r="CH364" s="329"/>
      <c r="CI364" s="329"/>
      <c r="CJ364" s="329"/>
      <c r="CK364" s="329"/>
      <c r="CL364" s="329"/>
      <c r="CM364" s="329"/>
      <c r="CN364" s="329"/>
      <c r="CO364" s="329"/>
      <c r="CP364" s="329"/>
      <c r="CQ364" s="329"/>
      <c r="CR364" s="329"/>
      <c r="CS364" s="329"/>
      <c r="CT364" s="329"/>
      <c r="CU364" s="128">
        <f>FB333</f>
        <v>19324719.996799998</v>
      </c>
      <c r="CV364" s="129"/>
      <c r="CW364" s="129"/>
      <c r="CX364" s="129"/>
      <c r="CY364" s="129"/>
      <c r="CZ364" s="129"/>
      <c r="DA364" s="129"/>
      <c r="DB364" s="129"/>
      <c r="DC364" s="129"/>
      <c r="DD364" s="129"/>
      <c r="DE364" s="129"/>
      <c r="DF364" s="129"/>
      <c r="DG364" s="129"/>
      <c r="DH364" s="129"/>
      <c r="DI364" s="129"/>
      <c r="DJ364" s="129"/>
      <c r="DK364" s="129"/>
      <c r="DL364" s="129"/>
      <c r="DM364" s="129"/>
      <c r="DN364" s="129"/>
      <c r="DO364" s="129"/>
      <c r="DP364" s="129"/>
      <c r="DQ364" s="129"/>
      <c r="DR364" s="129"/>
      <c r="DS364" s="129"/>
      <c r="DT364" s="129"/>
      <c r="DU364" s="129"/>
      <c r="DV364" s="129"/>
      <c r="DW364" s="129"/>
      <c r="DX364" s="129"/>
      <c r="DY364" s="129"/>
      <c r="DZ364" s="129"/>
      <c r="EA364" s="129"/>
      <c r="EB364" s="129"/>
      <c r="EC364" s="129"/>
      <c r="ED364" s="129"/>
      <c r="EE364" s="129"/>
      <c r="EF364" s="129"/>
      <c r="EG364" s="129"/>
      <c r="EH364" s="129"/>
      <c r="EI364" s="129"/>
      <c r="EJ364" s="129"/>
      <c r="EK364" s="129"/>
      <c r="EL364" s="129"/>
      <c r="EM364" s="129"/>
      <c r="EN364" s="129"/>
      <c r="EO364" s="129"/>
      <c r="EP364" s="129"/>
      <c r="EQ364" s="129"/>
      <c r="ER364" s="130"/>
      <c r="ES364" s="331">
        <f>CU364*22%+1</f>
        <v>4251439.399296</v>
      </c>
      <c r="ET364" s="332"/>
      <c r="EU364" s="332"/>
      <c r="EV364" s="332"/>
      <c r="EW364" s="332"/>
      <c r="EX364" s="332"/>
      <c r="EY364" s="332"/>
      <c r="EZ364" s="332"/>
      <c r="FA364" s="332"/>
      <c r="FB364" s="332"/>
      <c r="FC364" s="332"/>
      <c r="FD364" s="332"/>
      <c r="FE364" s="332"/>
      <c r="FF364" s="332"/>
      <c r="FG364" s="332"/>
      <c r="FH364" s="332"/>
      <c r="FI364" s="332"/>
      <c r="FJ364" s="332"/>
      <c r="FK364" s="332"/>
      <c r="FL364" s="332"/>
      <c r="FM364" s="332"/>
      <c r="FN364" s="332"/>
      <c r="FO364" s="332"/>
      <c r="FP364" s="332"/>
      <c r="FQ364" s="332"/>
      <c r="FR364" s="332"/>
      <c r="FS364" s="332"/>
      <c r="FT364" s="332"/>
      <c r="FU364" s="332"/>
      <c r="FV364" s="332"/>
      <c r="FW364" s="332"/>
      <c r="FX364" s="332"/>
      <c r="FY364" s="332"/>
      <c r="FZ364" s="332"/>
      <c r="GA364" s="332"/>
      <c r="GB364" s="332"/>
      <c r="GC364" s="332"/>
      <c r="GD364" s="332"/>
      <c r="GE364" s="333"/>
      <c r="GF364" s="30"/>
      <c r="GG364" s="30"/>
      <c r="GH364" s="30"/>
      <c r="GI364" s="30"/>
      <c r="GJ364" s="30"/>
      <c r="GK364" s="30"/>
      <c r="GL364" s="30"/>
      <c r="GM364" s="30"/>
    </row>
    <row r="365" spans="1:195" ht="12.75">
      <c r="A365" s="340"/>
      <c r="B365" s="341"/>
      <c r="C365" s="341"/>
      <c r="D365" s="341"/>
      <c r="E365" s="342"/>
      <c r="F365" s="329" t="s">
        <v>358</v>
      </c>
      <c r="G365" s="329"/>
      <c r="H365" s="329"/>
      <c r="I365" s="329"/>
      <c r="J365" s="329"/>
      <c r="K365" s="329"/>
      <c r="L365" s="329"/>
      <c r="M365" s="329"/>
      <c r="N365" s="329"/>
      <c r="O365" s="329"/>
      <c r="P365" s="329"/>
      <c r="Q365" s="329"/>
      <c r="R365" s="329"/>
      <c r="S365" s="329"/>
      <c r="T365" s="329"/>
      <c r="U365" s="329"/>
      <c r="V365" s="329"/>
      <c r="W365" s="329"/>
      <c r="X365" s="329"/>
      <c r="Y365" s="329"/>
      <c r="Z365" s="329"/>
      <c r="AA365" s="329"/>
      <c r="AB365" s="329"/>
      <c r="AC365" s="329"/>
      <c r="AD365" s="329"/>
      <c r="AE365" s="329"/>
      <c r="AF365" s="329"/>
      <c r="AG365" s="329"/>
      <c r="AH365" s="329"/>
      <c r="AI365" s="329"/>
      <c r="AJ365" s="329"/>
      <c r="AK365" s="329"/>
      <c r="AL365" s="329"/>
      <c r="AM365" s="329"/>
      <c r="AN365" s="329"/>
      <c r="AO365" s="329"/>
      <c r="AP365" s="329"/>
      <c r="AQ365" s="329"/>
      <c r="AR365" s="329"/>
      <c r="AS365" s="329"/>
      <c r="AT365" s="329"/>
      <c r="AU365" s="329"/>
      <c r="AV365" s="329"/>
      <c r="AW365" s="329"/>
      <c r="AX365" s="329"/>
      <c r="AY365" s="329"/>
      <c r="AZ365" s="329"/>
      <c r="BA365" s="329"/>
      <c r="BB365" s="329"/>
      <c r="BC365" s="329"/>
      <c r="BD365" s="329"/>
      <c r="BE365" s="329"/>
      <c r="BF365" s="329"/>
      <c r="BG365" s="329"/>
      <c r="BH365" s="329"/>
      <c r="BI365" s="329"/>
      <c r="BJ365" s="329"/>
      <c r="BK365" s="329"/>
      <c r="BL365" s="329"/>
      <c r="BM365" s="329"/>
      <c r="BN365" s="329"/>
      <c r="BO365" s="329"/>
      <c r="BP365" s="329"/>
      <c r="BQ365" s="329"/>
      <c r="BR365" s="329"/>
      <c r="BS365" s="329"/>
      <c r="BT365" s="329"/>
      <c r="BU365" s="329"/>
      <c r="BV365" s="329"/>
      <c r="BW365" s="329"/>
      <c r="BX365" s="329"/>
      <c r="BY365" s="329"/>
      <c r="BZ365" s="329"/>
      <c r="CA365" s="329"/>
      <c r="CB365" s="329"/>
      <c r="CC365" s="329"/>
      <c r="CD365" s="329"/>
      <c r="CE365" s="329"/>
      <c r="CF365" s="329"/>
      <c r="CG365" s="329"/>
      <c r="CH365" s="329"/>
      <c r="CI365" s="329"/>
      <c r="CJ365" s="329"/>
      <c r="CK365" s="329"/>
      <c r="CL365" s="329"/>
      <c r="CM365" s="329"/>
      <c r="CN365" s="329"/>
      <c r="CO365" s="329"/>
      <c r="CP365" s="329"/>
      <c r="CQ365" s="329"/>
      <c r="CR365" s="329"/>
      <c r="CS365" s="329"/>
      <c r="CT365" s="329"/>
      <c r="CU365" s="134"/>
      <c r="CV365" s="135"/>
      <c r="CW365" s="135"/>
      <c r="CX365" s="135"/>
      <c r="CY365" s="135"/>
      <c r="CZ365" s="135"/>
      <c r="DA365" s="135"/>
      <c r="DB365" s="135"/>
      <c r="DC365" s="135"/>
      <c r="DD365" s="135"/>
      <c r="DE365" s="135"/>
      <c r="DF365" s="135"/>
      <c r="DG365" s="135"/>
      <c r="DH365" s="135"/>
      <c r="DI365" s="135"/>
      <c r="DJ365" s="135"/>
      <c r="DK365" s="135"/>
      <c r="DL365" s="135"/>
      <c r="DM365" s="135"/>
      <c r="DN365" s="135"/>
      <c r="DO365" s="135"/>
      <c r="DP365" s="135"/>
      <c r="DQ365" s="135"/>
      <c r="DR365" s="135"/>
      <c r="DS365" s="135"/>
      <c r="DT365" s="135"/>
      <c r="DU365" s="135"/>
      <c r="DV365" s="135"/>
      <c r="DW365" s="135"/>
      <c r="DX365" s="135"/>
      <c r="DY365" s="135"/>
      <c r="DZ365" s="135"/>
      <c r="EA365" s="135"/>
      <c r="EB365" s="135"/>
      <c r="EC365" s="135"/>
      <c r="ED365" s="135"/>
      <c r="EE365" s="135"/>
      <c r="EF365" s="135"/>
      <c r="EG365" s="135"/>
      <c r="EH365" s="135"/>
      <c r="EI365" s="135"/>
      <c r="EJ365" s="135"/>
      <c r="EK365" s="135"/>
      <c r="EL365" s="135"/>
      <c r="EM365" s="135"/>
      <c r="EN365" s="135"/>
      <c r="EO365" s="135"/>
      <c r="EP365" s="135"/>
      <c r="EQ365" s="135"/>
      <c r="ER365" s="136"/>
      <c r="ES365" s="334"/>
      <c r="ET365" s="335"/>
      <c r="EU365" s="335"/>
      <c r="EV365" s="335"/>
      <c r="EW365" s="335"/>
      <c r="EX365" s="335"/>
      <c r="EY365" s="335"/>
      <c r="EZ365" s="335"/>
      <c r="FA365" s="335"/>
      <c r="FB365" s="335"/>
      <c r="FC365" s="335"/>
      <c r="FD365" s="335"/>
      <c r="FE365" s="335"/>
      <c r="FF365" s="335"/>
      <c r="FG365" s="335"/>
      <c r="FH365" s="335"/>
      <c r="FI365" s="335"/>
      <c r="FJ365" s="335"/>
      <c r="FK365" s="335"/>
      <c r="FL365" s="335"/>
      <c r="FM365" s="335"/>
      <c r="FN365" s="335"/>
      <c r="FO365" s="335"/>
      <c r="FP365" s="335"/>
      <c r="FQ365" s="335"/>
      <c r="FR365" s="335"/>
      <c r="FS365" s="335"/>
      <c r="FT365" s="335"/>
      <c r="FU365" s="335"/>
      <c r="FV365" s="335"/>
      <c r="FW365" s="335"/>
      <c r="FX365" s="335"/>
      <c r="FY365" s="335"/>
      <c r="FZ365" s="335"/>
      <c r="GA365" s="335"/>
      <c r="GB365" s="335"/>
      <c r="GC365" s="335"/>
      <c r="GD365" s="335"/>
      <c r="GE365" s="336"/>
      <c r="GF365" s="30"/>
      <c r="GG365" s="30"/>
      <c r="GH365" s="30"/>
      <c r="GI365" s="30"/>
      <c r="GJ365" s="30"/>
      <c r="GK365" s="30"/>
      <c r="GL365" s="30"/>
      <c r="GM365" s="30"/>
    </row>
    <row r="366" spans="1:195" ht="12.75">
      <c r="A366" s="330" t="s">
        <v>198</v>
      </c>
      <c r="B366" s="330"/>
      <c r="C366" s="330"/>
      <c r="D366" s="330"/>
      <c r="E366" s="330"/>
      <c r="F366" s="329" t="s">
        <v>359</v>
      </c>
      <c r="G366" s="329"/>
      <c r="H366" s="329"/>
      <c r="I366" s="329"/>
      <c r="J366" s="329"/>
      <c r="K366" s="329"/>
      <c r="L366" s="329"/>
      <c r="M366" s="329"/>
      <c r="N366" s="329"/>
      <c r="O366" s="329"/>
      <c r="P366" s="329"/>
      <c r="Q366" s="329"/>
      <c r="R366" s="329"/>
      <c r="S366" s="329"/>
      <c r="T366" s="329"/>
      <c r="U366" s="329"/>
      <c r="V366" s="329"/>
      <c r="W366" s="329"/>
      <c r="X366" s="329"/>
      <c r="Y366" s="329"/>
      <c r="Z366" s="329"/>
      <c r="AA366" s="329"/>
      <c r="AB366" s="329"/>
      <c r="AC366" s="329"/>
      <c r="AD366" s="329"/>
      <c r="AE366" s="329"/>
      <c r="AF366" s="329"/>
      <c r="AG366" s="329"/>
      <c r="AH366" s="329"/>
      <c r="AI366" s="329"/>
      <c r="AJ366" s="329"/>
      <c r="AK366" s="329"/>
      <c r="AL366" s="329"/>
      <c r="AM366" s="329"/>
      <c r="AN366" s="329"/>
      <c r="AO366" s="329"/>
      <c r="AP366" s="329"/>
      <c r="AQ366" s="329"/>
      <c r="AR366" s="329"/>
      <c r="AS366" s="329"/>
      <c r="AT366" s="329"/>
      <c r="AU366" s="329"/>
      <c r="AV366" s="329"/>
      <c r="AW366" s="329"/>
      <c r="AX366" s="329"/>
      <c r="AY366" s="329"/>
      <c r="AZ366" s="329"/>
      <c r="BA366" s="329"/>
      <c r="BB366" s="329"/>
      <c r="BC366" s="329"/>
      <c r="BD366" s="329"/>
      <c r="BE366" s="329"/>
      <c r="BF366" s="329"/>
      <c r="BG366" s="329"/>
      <c r="BH366" s="329"/>
      <c r="BI366" s="329"/>
      <c r="BJ366" s="329"/>
      <c r="BK366" s="329"/>
      <c r="BL366" s="329"/>
      <c r="BM366" s="329"/>
      <c r="BN366" s="329"/>
      <c r="BO366" s="329"/>
      <c r="BP366" s="329"/>
      <c r="BQ366" s="329"/>
      <c r="BR366" s="329"/>
      <c r="BS366" s="329"/>
      <c r="BT366" s="329"/>
      <c r="BU366" s="329"/>
      <c r="BV366" s="329"/>
      <c r="BW366" s="329"/>
      <c r="BX366" s="329"/>
      <c r="BY366" s="329"/>
      <c r="BZ366" s="329"/>
      <c r="CA366" s="329"/>
      <c r="CB366" s="329"/>
      <c r="CC366" s="329"/>
      <c r="CD366" s="329"/>
      <c r="CE366" s="329"/>
      <c r="CF366" s="329"/>
      <c r="CG366" s="329"/>
      <c r="CH366" s="329"/>
      <c r="CI366" s="329"/>
      <c r="CJ366" s="329"/>
      <c r="CK366" s="329"/>
      <c r="CL366" s="329"/>
      <c r="CM366" s="329"/>
      <c r="CN366" s="329"/>
      <c r="CO366" s="329"/>
      <c r="CP366" s="329"/>
      <c r="CQ366" s="329"/>
      <c r="CR366" s="329"/>
      <c r="CS366" s="329"/>
      <c r="CT366" s="329"/>
      <c r="CU366" s="67"/>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9"/>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30"/>
      <c r="GG366" s="30"/>
      <c r="GH366" s="30"/>
      <c r="GI366" s="30"/>
      <c r="GJ366" s="30"/>
      <c r="GK366" s="30"/>
      <c r="GL366" s="30"/>
      <c r="GM366" s="30"/>
    </row>
    <row r="367" spans="1:195" ht="25.5" customHeight="1">
      <c r="A367" s="330" t="s">
        <v>201</v>
      </c>
      <c r="B367" s="330"/>
      <c r="C367" s="330"/>
      <c r="D367" s="330"/>
      <c r="E367" s="330"/>
      <c r="F367" s="329" t="s">
        <v>360</v>
      </c>
      <c r="G367" s="329"/>
      <c r="H367" s="329"/>
      <c r="I367" s="329"/>
      <c r="J367" s="329"/>
      <c r="K367" s="329"/>
      <c r="L367" s="329"/>
      <c r="M367" s="329"/>
      <c r="N367" s="329"/>
      <c r="O367" s="329"/>
      <c r="P367" s="329"/>
      <c r="Q367" s="329"/>
      <c r="R367" s="329"/>
      <c r="S367" s="329"/>
      <c r="T367" s="329"/>
      <c r="U367" s="329"/>
      <c r="V367" s="329"/>
      <c r="W367" s="329"/>
      <c r="X367" s="329"/>
      <c r="Y367" s="329"/>
      <c r="Z367" s="329"/>
      <c r="AA367" s="329"/>
      <c r="AB367" s="329"/>
      <c r="AC367" s="329"/>
      <c r="AD367" s="329"/>
      <c r="AE367" s="329"/>
      <c r="AF367" s="329"/>
      <c r="AG367" s="329"/>
      <c r="AH367" s="329"/>
      <c r="AI367" s="329"/>
      <c r="AJ367" s="329"/>
      <c r="AK367" s="329"/>
      <c r="AL367" s="329"/>
      <c r="AM367" s="329"/>
      <c r="AN367" s="329"/>
      <c r="AO367" s="329"/>
      <c r="AP367" s="329"/>
      <c r="AQ367" s="329"/>
      <c r="AR367" s="329"/>
      <c r="AS367" s="329"/>
      <c r="AT367" s="329"/>
      <c r="AU367" s="329"/>
      <c r="AV367" s="329"/>
      <c r="AW367" s="329"/>
      <c r="AX367" s="329"/>
      <c r="AY367" s="329"/>
      <c r="AZ367" s="329"/>
      <c r="BA367" s="329"/>
      <c r="BB367" s="329"/>
      <c r="BC367" s="329"/>
      <c r="BD367" s="329"/>
      <c r="BE367" s="329"/>
      <c r="BF367" s="329"/>
      <c r="BG367" s="329"/>
      <c r="BH367" s="329"/>
      <c r="BI367" s="329"/>
      <c r="BJ367" s="329"/>
      <c r="BK367" s="329"/>
      <c r="BL367" s="329"/>
      <c r="BM367" s="329"/>
      <c r="BN367" s="329"/>
      <c r="BO367" s="329"/>
      <c r="BP367" s="329"/>
      <c r="BQ367" s="329"/>
      <c r="BR367" s="329"/>
      <c r="BS367" s="329"/>
      <c r="BT367" s="329"/>
      <c r="BU367" s="329"/>
      <c r="BV367" s="329"/>
      <c r="BW367" s="329"/>
      <c r="BX367" s="329"/>
      <c r="BY367" s="329"/>
      <c r="BZ367" s="329"/>
      <c r="CA367" s="329"/>
      <c r="CB367" s="329"/>
      <c r="CC367" s="329"/>
      <c r="CD367" s="329"/>
      <c r="CE367" s="329"/>
      <c r="CF367" s="329"/>
      <c r="CG367" s="329"/>
      <c r="CH367" s="329"/>
      <c r="CI367" s="329"/>
      <c r="CJ367" s="329"/>
      <c r="CK367" s="329"/>
      <c r="CL367" s="329"/>
      <c r="CM367" s="329"/>
      <c r="CN367" s="329"/>
      <c r="CO367" s="329"/>
      <c r="CP367" s="329"/>
      <c r="CQ367" s="329"/>
      <c r="CR367" s="329"/>
      <c r="CS367" s="329"/>
      <c r="CT367" s="329"/>
      <c r="CU367" s="67"/>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9"/>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30"/>
      <c r="GG367" s="30"/>
      <c r="GH367" s="30"/>
      <c r="GI367" s="30"/>
      <c r="GJ367" s="30"/>
      <c r="GK367" s="30"/>
      <c r="GL367" s="30"/>
      <c r="GM367" s="30"/>
    </row>
    <row r="368" spans="1:195" ht="12.75">
      <c r="A368" s="330" t="s">
        <v>12</v>
      </c>
      <c r="B368" s="330"/>
      <c r="C368" s="330"/>
      <c r="D368" s="330"/>
      <c r="E368" s="330"/>
      <c r="F368" s="329" t="s">
        <v>361</v>
      </c>
      <c r="G368" s="329"/>
      <c r="H368" s="329"/>
      <c r="I368" s="329"/>
      <c r="J368" s="329"/>
      <c r="K368" s="329"/>
      <c r="L368" s="329"/>
      <c r="M368" s="329"/>
      <c r="N368" s="329"/>
      <c r="O368" s="329"/>
      <c r="P368" s="329"/>
      <c r="Q368" s="329"/>
      <c r="R368" s="329"/>
      <c r="S368" s="329"/>
      <c r="T368" s="329"/>
      <c r="U368" s="329"/>
      <c r="V368" s="329"/>
      <c r="W368" s="329"/>
      <c r="X368" s="329"/>
      <c r="Y368" s="329"/>
      <c r="Z368" s="329"/>
      <c r="AA368" s="329"/>
      <c r="AB368" s="329"/>
      <c r="AC368" s="329"/>
      <c r="AD368" s="329"/>
      <c r="AE368" s="329"/>
      <c r="AF368" s="329"/>
      <c r="AG368" s="329"/>
      <c r="AH368" s="329"/>
      <c r="AI368" s="329"/>
      <c r="AJ368" s="329"/>
      <c r="AK368" s="329"/>
      <c r="AL368" s="329"/>
      <c r="AM368" s="329"/>
      <c r="AN368" s="329"/>
      <c r="AO368" s="329"/>
      <c r="AP368" s="329"/>
      <c r="AQ368" s="329"/>
      <c r="AR368" s="329"/>
      <c r="AS368" s="329"/>
      <c r="AT368" s="329"/>
      <c r="AU368" s="329"/>
      <c r="AV368" s="329"/>
      <c r="AW368" s="329"/>
      <c r="AX368" s="329"/>
      <c r="AY368" s="329"/>
      <c r="AZ368" s="329"/>
      <c r="BA368" s="329"/>
      <c r="BB368" s="329"/>
      <c r="BC368" s="329"/>
      <c r="BD368" s="329"/>
      <c r="BE368" s="329"/>
      <c r="BF368" s="329"/>
      <c r="BG368" s="329"/>
      <c r="BH368" s="329"/>
      <c r="BI368" s="329"/>
      <c r="BJ368" s="329"/>
      <c r="BK368" s="329"/>
      <c r="BL368" s="329"/>
      <c r="BM368" s="329"/>
      <c r="BN368" s="329"/>
      <c r="BO368" s="329"/>
      <c r="BP368" s="329"/>
      <c r="BQ368" s="329"/>
      <c r="BR368" s="329"/>
      <c r="BS368" s="329"/>
      <c r="BT368" s="329"/>
      <c r="BU368" s="329"/>
      <c r="BV368" s="329"/>
      <c r="BW368" s="329"/>
      <c r="BX368" s="329"/>
      <c r="BY368" s="329"/>
      <c r="BZ368" s="329"/>
      <c r="CA368" s="329"/>
      <c r="CB368" s="329"/>
      <c r="CC368" s="329"/>
      <c r="CD368" s="329"/>
      <c r="CE368" s="329"/>
      <c r="CF368" s="329"/>
      <c r="CG368" s="329"/>
      <c r="CH368" s="329"/>
      <c r="CI368" s="329"/>
      <c r="CJ368" s="329"/>
      <c r="CK368" s="329"/>
      <c r="CL368" s="329"/>
      <c r="CM368" s="329"/>
      <c r="CN368" s="329"/>
      <c r="CO368" s="329"/>
      <c r="CP368" s="329"/>
      <c r="CQ368" s="329"/>
      <c r="CR368" s="329"/>
      <c r="CS368" s="329"/>
      <c r="CT368" s="329"/>
      <c r="CU368" s="67" t="s">
        <v>45</v>
      </c>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9"/>
      <c r="ES368" s="71">
        <f>CU364*2.9%</f>
        <v>560416.8799071999</v>
      </c>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30"/>
      <c r="GG368" s="30"/>
      <c r="GH368" s="30"/>
      <c r="GI368" s="30"/>
      <c r="GJ368" s="30"/>
      <c r="GK368" s="30"/>
      <c r="GL368" s="30"/>
      <c r="GM368" s="30"/>
    </row>
    <row r="369" spans="1:195" ht="11.25" customHeight="1">
      <c r="A369" s="337" t="s">
        <v>362</v>
      </c>
      <c r="B369" s="338"/>
      <c r="C369" s="338"/>
      <c r="D369" s="338"/>
      <c r="E369" s="339"/>
      <c r="F369" s="329" t="s">
        <v>53</v>
      </c>
      <c r="G369" s="329"/>
      <c r="H369" s="329"/>
      <c r="I369" s="329"/>
      <c r="J369" s="329"/>
      <c r="K369" s="329"/>
      <c r="L369" s="329"/>
      <c r="M369" s="329"/>
      <c r="N369" s="329"/>
      <c r="O369" s="329"/>
      <c r="P369" s="329"/>
      <c r="Q369" s="329"/>
      <c r="R369" s="329"/>
      <c r="S369" s="329"/>
      <c r="T369" s="329"/>
      <c r="U369" s="329"/>
      <c r="V369" s="329"/>
      <c r="W369" s="329"/>
      <c r="X369" s="329"/>
      <c r="Y369" s="329"/>
      <c r="Z369" s="329"/>
      <c r="AA369" s="329"/>
      <c r="AB369" s="329"/>
      <c r="AC369" s="329"/>
      <c r="AD369" s="329"/>
      <c r="AE369" s="329"/>
      <c r="AF369" s="329"/>
      <c r="AG369" s="329"/>
      <c r="AH369" s="329"/>
      <c r="AI369" s="329"/>
      <c r="AJ369" s="329"/>
      <c r="AK369" s="329"/>
      <c r="AL369" s="329"/>
      <c r="AM369" s="329"/>
      <c r="AN369" s="329"/>
      <c r="AO369" s="329"/>
      <c r="AP369" s="329"/>
      <c r="AQ369" s="329"/>
      <c r="AR369" s="329"/>
      <c r="AS369" s="329"/>
      <c r="AT369" s="329"/>
      <c r="AU369" s="329"/>
      <c r="AV369" s="329"/>
      <c r="AW369" s="329"/>
      <c r="AX369" s="329"/>
      <c r="AY369" s="329"/>
      <c r="AZ369" s="329"/>
      <c r="BA369" s="329"/>
      <c r="BB369" s="329"/>
      <c r="BC369" s="329"/>
      <c r="BD369" s="329"/>
      <c r="BE369" s="329"/>
      <c r="BF369" s="329"/>
      <c r="BG369" s="329"/>
      <c r="BH369" s="329"/>
      <c r="BI369" s="329"/>
      <c r="BJ369" s="329"/>
      <c r="BK369" s="329"/>
      <c r="BL369" s="329"/>
      <c r="BM369" s="329"/>
      <c r="BN369" s="329"/>
      <c r="BO369" s="329"/>
      <c r="BP369" s="329"/>
      <c r="BQ369" s="329"/>
      <c r="BR369" s="329"/>
      <c r="BS369" s="329"/>
      <c r="BT369" s="329"/>
      <c r="BU369" s="329"/>
      <c r="BV369" s="329"/>
      <c r="BW369" s="329"/>
      <c r="BX369" s="329"/>
      <c r="BY369" s="329"/>
      <c r="BZ369" s="329"/>
      <c r="CA369" s="329"/>
      <c r="CB369" s="329"/>
      <c r="CC369" s="329"/>
      <c r="CD369" s="329"/>
      <c r="CE369" s="329"/>
      <c r="CF369" s="329"/>
      <c r="CG369" s="329"/>
      <c r="CH369" s="329"/>
      <c r="CI369" s="329"/>
      <c r="CJ369" s="329"/>
      <c r="CK369" s="329"/>
      <c r="CL369" s="329"/>
      <c r="CM369" s="329"/>
      <c r="CN369" s="329"/>
      <c r="CO369" s="329"/>
      <c r="CP369" s="329"/>
      <c r="CQ369" s="329"/>
      <c r="CR369" s="329"/>
      <c r="CS369" s="329"/>
      <c r="CT369" s="329"/>
      <c r="CU369" s="128"/>
      <c r="CV369" s="129"/>
      <c r="CW369" s="129"/>
      <c r="CX369" s="129"/>
      <c r="CY369" s="129"/>
      <c r="CZ369" s="129"/>
      <c r="DA369" s="129"/>
      <c r="DB369" s="129"/>
      <c r="DC369" s="129"/>
      <c r="DD369" s="129"/>
      <c r="DE369" s="129"/>
      <c r="DF369" s="129"/>
      <c r="DG369" s="129"/>
      <c r="DH369" s="129"/>
      <c r="DI369" s="129"/>
      <c r="DJ369" s="129"/>
      <c r="DK369" s="129"/>
      <c r="DL369" s="129"/>
      <c r="DM369" s="129"/>
      <c r="DN369" s="129"/>
      <c r="DO369" s="129"/>
      <c r="DP369" s="129"/>
      <c r="DQ369" s="129"/>
      <c r="DR369" s="129"/>
      <c r="DS369" s="129"/>
      <c r="DT369" s="129"/>
      <c r="DU369" s="129"/>
      <c r="DV369" s="129"/>
      <c r="DW369" s="129"/>
      <c r="DX369" s="129"/>
      <c r="DY369" s="129"/>
      <c r="DZ369" s="129"/>
      <c r="EA369" s="129"/>
      <c r="EB369" s="129"/>
      <c r="EC369" s="129"/>
      <c r="ED369" s="129"/>
      <c r="EE369" s="129"/>
      <c r="EF369" s="129"/>
      <c r="EG369" s="129"/>
      <c r="EH369" s="129"/>
      <c r="EI369" s="129"/>
      <c r="EJ369" s="129"/>
      <c r="EK369" s="129"/>
      <c r="EL369" s="129"/>
      <c r="EM369" s="129"/>
      <c r="EN369" s="129"/>
      <c r="EO369" s="129"/>
      <c r="EP369" s="129"/>
      <c r="EQ369" s="129"/>
      <c r="ER369" s="130"/>
      <c r="ES369" s="331"/>
      <c r="ET369" s="332"/>
      <c r="EU369" s="332"/>
      <c r="EV369" s="332"/>
      <c r="EW369" s="332"/>
      <c r="EX369" s="332"/>
      <c r="EY369" s="332"/>
      <c r="EZ369" s="332"/>
      <c r="FA369" s="332"/>
      <c r="FB369" s="332"/>
      <c r="FC369" s="332"/>
      <c r="FD369" s="332"/>
      <c r="FE369" s="332"/>
      <c r="FF369" s="332"/>
      <c r="FG369" s="332"/>
      <c r="FH369" s="332"/>
      <c r="FI369" s="332"/>
      <c r="FJ369" s="332"/>
      <c r="FK369" s="332"/>
      <c r="FL369" s="332"/>
      <c r="FM369" s="332"/>
      <c r="FN369" s="332"/>
      <c r="FO369" s="332"/>
      <c r="FP369" s="332"/>
      <c r="FQ369" s="332"/>
      <c r="FR369" s="332"/>
      <c r="FS369" s="332"/>
      <c r="FT369" s="332"/>
      <c r="FU369" s="332"/>
      <c r="FV369" s="332"/>
      <c r="FW369" s="332"/>
      <c r="FX369" s="332"/>
      <c r="FY369" s="332"/>
      <c r="FZ369" s="332"/>
      <c r="GA369" s="332"/>
      <c r="GB369" s="332"/>
      <c r="GC369" s="332"/>
      <c r="GD369" s="332"/>
      <c r="GE369" s="333"/>
      <c r="GF369" s="30"/>
      <c r="GG369" s="30"/>
      <c r="GH369" s="30"/>
      <c r="GI369" s="30"/>
      <c r="GJ369" s="30"/>
      <c r="GK369" s="30"/>
      <c r="GL369" s="30"/>
      <c r="GM369" s="30"/>
    </row>
    <row r="370" spans="1:195" ht="24" customHeight="1">
      <c r="A370" s="340"/>
      <c r="B370" s="341"/>
      <c r="C370" s="341"/>
      <c r="D370" s="341"/>
      <c r="E370" s="342"/>
      <c r="F370" s="329" t="s">
        <v>363</v>
      </c>
      <c r="G370" s="329"/>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29"/>
      <c r="AY370" s="329"/>
      <c r="AZ370" s="329"/>
      <c r="BA370" s="329"/>
      <c r="BB370" s="329"/>
      <c r="BC370" s="329"/>
      <c r="BD370" s="329"/>
      <c r="BE370" s="329"/>
      <c r="BF370" s="329"/>
      <c r="BG370" s="329"/>
      <c r="BH370" s="329"/>
      <c r="BI370" s="329"/>
      <c r="BJ370" s="329"/>
      <c r="BK370" s="329"/>
      <c r="BL370" s="329"/>
      <c r="BM370" s="329"/>
      <c r="BN370" s="329"/>
      <c r="BO370" s="329"/>
      <c r="BP370" s="329"/>
      <c r="BQ370" s="329"/>
      <c r="BR370" s="329"/>
      <c r="BS370" s="329"/>
      <c r="BT370" s="329"/>
      <c r="BU370" s="329"/>
      <c r="BV370" s="329"/>
      <c r="BW370" s="329"/>
      <c r="BX370" s="329"/>
      <c r="BY370" s="329"/>
      <c r="BZ370" s="329"/>
      <c r="CA370" s="329"/>
      <c r="CB370" s="329"/>
      <c r="CC370" s="329"/>
      <c r="CD370" s="329"/>
      <c r="CE370" s="329"/>
      <c r="CF370" s="329"/>
      <c r="CG370" s="329"/>
      <c r="CH370" s="329"/>
      <c r="CI370" s="329"/>
      <c r="CJ370" s="329"/>
      <c r="CK370" s="329"/>
      <c r="CL370" s="329"/>
      <c r="CM370" s="329"/>
      <c r="CN370" s="329"/>
      <c r="CO370" s="329"/>
      <c r="CP370" s="329"/>
      <c r="CQ370" s="329"/>
      <c r="CR370" s="329"/>
      <c r="CS370" s="329"/>
      <c r="CT370" s="329"/>
      <c r="CU370" s="134"/>
      <c r="CV370" s="135"/>
      <c r="CW370" s="135"/>
      <c r="CX370" s="135"/>
      <c r="CY370" s="135"/>
      <c r="CZ370" s="135"/>
      <c r="DA370" s="135"/>
      <c r="DB370" s="135"/>
      <c r="DC370" s="135"/>
      <c r="DD370" s="135"/>
      <c r="DE370" s="135"/>
      <c r="DF370" s="135"/>
      <c r="DG370" s="135"/>
      <c r="DH370" s="135"/>
      <c r="DI370" s="135"/>
      <c r="DJ370" s="135"/>
      <c r="DK370" s="135"/>
      <c r="DL370" s="135"/>
      <c r="DM370" s="135"/>
      <c r="DN370" s="135"/>
      <c r="DO370" s="135"/>
      <c r="DP370" s="135"/>
      <c r="DQ370" s="135"/>
      <c r="DR370" s="135"/>
      <c r="DS370" s="135"/>
      <c r="DT370" s="135"/>
      <c r="DU370" s="135"/>
      <c r="DV370" s="135"/>
      <c r="DW370" s="135"/>
      <c r="DX370" s="135"/>
      <c r="DY370" s="135"/>
      <c r="DZ370" s="135"/>
      <c r="EA370" s="135"/>
      <c r="EB370" s="135"/>
      <c r="EC370" s="135"/>
      <c r="ED370" s="135"/>
      <c r="EE370" s="135"/>
      <c r="EF370" s="135"/>
      <c r="EG370" s="135"/>
      <c r="EH370" s="135"/>
      <c r="EI370" s="135"/>
      <c r="EJ370" s="135"/>
      <c r="EK370" s="135"/>
      <c r="EL370" s="135"/>
      <c r="EM370" s="135"/>
      <c r="EN370" s="135"/>
      <c r="EO370" s="135"/>
      <c r="EP370" s="135"/>
      <c r="EQ370" s="135"/>
      <c r="ER370" s="136"/>
      <c r="ES370" s="334"/>
      <c r="ET370" s="335"/>
      <c r="EU370" s="335"/>
      <c r="EV370" s="335"/>
      <c r="EW370" s="335"/>
      <c r="EX370" s="335"/>
      <c r="EY370" s="335"/>
      <c r="EZ370" s="335"/>
      <c r="FA370" s="335"/>
      <c r="FB370" s="335"/>
      <c r="FC370" s="335"/>
      <c r="FD370" s="335"/>
      <c r="FE370" s="335"/>
      <c r="FF370" s="335"/>
      <c r="FG370" s="335"/>
      <c r="FH370" s="335"/>
      <c r="FI370" s="335"/>
      <c r="FJ370" s="335"/>
      <c r="FK370" s="335"/>
      <c r="FL370" s="335"/>
      <c r="FM370" s="335"/>
      <c r="FN370" s="335"/>
      <c r="FO370" s="335"/>
      <c r="FP370" s="335"/>
      <c r="FQ370" s="335"/>
      <c r="FR370" s="335"/>
      <c r="FS370" s="335"/>
      <c r="FT370" s="335"/>
      <c r="FU370" s="335"/>
      <c r="FV370" s="335"/>
      <c r="FW370" s="335"/>
      <c r="FX370" s="335"/>
      <c r="FY370" s="335"/>
      <c r="FZ370" s="335"/>
      <c r="GA370" s="335"/>
      <c r="GB370" s="335"/>
      <c r="GC370" s="335"/>
      <c r="GD370" s="335"/>
      <c r="GE370" s="336"/>
      <c r="GF370" s="30"/>
      <c r="GG370" s="30"/>
      <c r="GH370" s="30"/>
      <c r="GI370" s="30"/>
      <c r="GJ370" s="30"/>
      <c r="GK370" s="30"/>
      <c r="GL370" s="30"/>
      <c r="GM370" s="30"/>
    </row>
    <row r="371" spans="1:195" ht="16.5" customHeight="1">
      <c r="A371" s="330" t="s">
        <v>364</v>
      </c>
      <c r="B371" s="330"/>
      <c r="C371" s="330"/>
      <c r="D371" s="330"/>
      <c r="E371" s="330"/>
      <c r="F371" s="329" t="s">
        <v>365</v>
      </c>
      <c r="G371" s="329"/>
      <c r="H371" s="329"/>
      <c r="I371" s="329"/>
      <c r="J371" s="329"/>
      <c r="K371" s="329"/>
      <c r="L371" s="329"/>
      <c r="M371" s="329"/>
      <c r="N371" s="329"/>
      <c r="O371" s="329"/>
      <c r="P371" s="329"/>
      <c r="Q371" s="329"/>
      <c r="R371" s="329"/>
      <c r="S371" s="329"/>
      <c r="T371" s="329"/>
      <c r="U371" s="329"/>
      <c r="V371" s="329"/>
      <c r="W371" s="329"/>
      <c r="X371" s="329"/>
      <c r="Y371" s="329"/>
      <c r="Z371" s="329"/>
      <c r="AA371" s="329"/>
      <c r="AB371" s="329"/>
      <c r="AC371" s="329"/>
      <c r="AD371" s="329"/>
      <c r="AE371" s="329"/>
      <c r="AF371" s="329"/>
      <c r="AG371" s="329"/>
      <c r="AH371" s="329"/>
      <c r="AI371" s="329"/>
      <c r="AJ371" s="329"/>
      <c r="AK371" s="329"/>
      <c r="AL371" s="329"/>
      <c r="AM371" s="329"/>
      <c r="AN371" s="329"/>
      <c r="AO371" s="329"/>
      <c r="AP371" s="329"/>
      <c r="AQ371" s="329"/>
      <c r="AR371" s="329"/>
      <c r="AS371" s="329"/>
      <c r="AT371" s="329"/>
      <c r="AU371" s="329"/>
      <c r="AV371" s="329"/>
      <c r="AW371" s="329"/>
      <c r="AX371" s="329"/>
      <c r="AY371" s="329"/>
      <c r="AZ371" s="329"/>
      <c r="BA371" s="329"/>
      <c r="BB371" s="329"/>
      <c r="BC371" s="329"/>
      <c r="BD371" s="329"/>
      <c r="BE371" s="329"/>
      <c r="BF371" s="329"/>
      <c r="BG371" s="329"/>
      <c r="BH371" s="329"/>
      <c r="BI371" s="329"/>
      <c r="BJ371" s="329"/>
      <c r="BK371" s="329"/>
      <c r="BL371" s="329"/>
      <c r="BM371" s="329"/>
      <c r="BN371" s="329"/>
      <c r="BO371" s="329"/>
      <c r="BP371" s="329"/>
      <c r="BQ371" s="329"/>
      <c r="BR371" s="329"/>
      <c r="BS371" s="329"/>
      <c r="BT371" s="329"/>
      <c r="BU371" s="329"/>
      <c r="BV371" s="329"/>
      <c r="BW371" s="329"/>
      <c r="BX371" s="329"/>
      <c r="BY371" s="329"/>
      <c r="BZ371" s="329"/>
      <c r="CA371" s="329"/>
      <c r="CB371" s="329"/>
      <c r="CC371" s="329"/>
      <c r="CD371" s="329"/>
      <c r="CE371" s="329"/>
      <c r="CF371" s="329"/>
      <c r="CG371" s="329"/>
      <c r="CH371" s="329"/>
      <c r="CI371" s="329"/>
      <c r="CJ371" s="329"/>
      <c r="CK371" s="329"/>
      <c r="CL371" s="329"/>
      <c r="CM371" s="329"/>
      <c r="CN371" s="329"/>
      <c r="CO371" s="329"/>
      <c r="CP371" s="329"/>
      <c r="CQ371" s="329"/>
      <c r="CR371" s="329"/>
      <c r="CS371" s="329"/>
      <c r="CT371" s="329"/>
      <c r="CU371" s="67"/>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9"/>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30"/>
      <c r="GG371" s="30"/>
      <c r="GH371" s="30"/>
      <c r="GI371" s="30"/>
      <c r="GJ371" s="30"/>
      <c r="GK371" s="30"/>
      <c r="GL371" s="30"/>
      <c r="GM371" s="30"/>
    </row>
    <row r="372" spans="1:195" ht="27" customHeight="1">
      <c r="A372" s="330" t="s">
        <v>366</v>
      </c>
      <c r="B372" s="330"/>
      <c r="C372" s="330"/>
      <c r="D372" s="330"/>
      <c r="E372" s="330"/>
      <c r="F372" s="329" t="s">
        <v>367</v>
      </c>
      <c r="G372" s="329"/>
      <c r="H372" s="329"/>
      <c r="I372" s="329"/>
      <c r="J372" s="329"/>
      <c r="K372" s="329"/>
      <c r="L372" s="329"/>
      <c r="M372" s="329"/>
      <c r="N372" s="329"/>
      <c r="O372" s="329"/>
      <c r="P372" s="329"/>
      <c r="Q372" s="329"/>
      <c r="R372" s="329"/>
      <c r="S372" s="329"/>
      <c r="T372" s="329"/>
      <c r="U372" s="329"/>
      <c r="V372" s="329"/>
      <c r="W372" s="329"/>
      <c r="X372" s="329"/>
      <c r="Y372" s="329"/>
      <c r="Z372" s="329"/>
      <c r="AA372" s="329"/>
      <c r="AB372" s="329"/>
      <c r="AC372" s="329"/>
      <c r="AD372" s="329"/>
      <c r="AE372" s="329"/>
      <c r="AF372" s="329"/>
      <c r="AG372" s="329"/>
      <c r="AH372" s="329"/>
      <c r="AI372" s="329"/>
      <c r="AJ372" s="329"/>
      <c r="AK372" s="329"/>
      <c r="AL372" s="329"/>
      <c r="AM372" s="329"/>
      <c r="AN372" s="329"/>
      <c r="AO372" s="329"/>
      <c r="AP372" s="329"/>
      <c r="AQ372" s="329"/>
      <c r="AR372" s="329"/>
      <c r="AS372" s="329"/>
      <c r="AT372" s="329"/>
      <c r="AU372" s="329"/>
      <c r="AV372" s="329"/>
      <c r="AW372" s="329"/>
      <c r="AX372" s="329"/>
      <c r="AY372" s="329"/>
      <c r="AZ372" s="329"/>
      <c r="BA372" s="329"/>
      <c r="BB372" s="329"/>
      <c r="BC372" s="329"/>
      <c r="BD372" s="329"/>
      <c r="BE372" s="329"/>
      <c r="BF372" s="329"/>
      <c r="BG372" s="329"/>
      <c r="BH372" s="329"/>
      <c r="BI372" s="329"/>
      <c r="BJ372" s="329"/>
      <c r="BK372" s="329"/>
      <c r="BL372" s="329"/>
      <c r="BM372" s="329"/>
      <c r="BN372" s="329"/>
      <c r="BO372" s="329"/>
      <c r="BP372" s="329"/>
      <c r="BQ372" s="329"/>
      <c r="BR372" s="329"/>
      <c r="BS372" s="329"/>
      <c r="BT372" s="329"/>
      <c r="BU372" s="329"/>
      <c r="BV372" s="329"/>
      <c r="BW372" s="329"/>
      <c r="BX372" s="329"/>
      <c r="BY372" s="329"/>
      <c r="BZ372" s="329"/>
      <c r="CA372" s="329"/>
      <c r="CB372" s="329"/>
      <c r="CC372" s="329"/>
      <c r="CD372" s="329"/>
      <c r="CE372" s="329"/>
      <c r="CF372" s="329"/>
      <c r="CG372" s="329"/>
      <c r="CH372" s="329"/>
      <c r="CI372" s="329"/>
      <c r="CJ372" s="329"/>
      <c r="CK372" s="329"/>
      <c r="CL372" s="329"/>
      <c r="CM372" s="329"/>
      <c r="CN372" s="329"/>
      <c r="CO372" s="329"/>
      <c r="CP372" s="329"/>
      <c r="CQ372" s="329"/>
      <c r="CR372" s="329"/>
      <c r="CS372" s="329"/>
      <c r="CT372" s="329"/>
      <c r="CU372" s="67"/>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9"/>
      <c r="ES372" s="71">
        <f>CU364*0.2%</f>
        <v>38649.4399936</v>
      </c>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30"/>
      <c r="GG372" s="30"/>
      <c r="GH372" s="30"/>
      <c r="GI372" s="30"/>
      <c r="GJ372" s="30"/>
      <c r="GK372" s="30"/>
      <c r="GL372" s="30"/>
      <c r="GM372" s="30"/>
    </row>
    <row r="373" spans="1:195" ht="25.5" customHeight="1">
      <c r="A373" s="330" t="s">
        <v>368</v>
      </c>
      <c r="B373" s="330"/>
      <c r="C373" s="330"/>
      <c r="D373" s="330"/>
      <c r="E373" s="330"/>
      <c r="F373" s="329" t="s">
        <v>369</v>
      </c>
      <c r="G373" s="329"/>
      <c r="H373" s="329"/>
      <c r="I373" s="329"/>
      <c r="J373" s="329"/>
      <c r="K373" s="329"/>
      <c r="L373" s="329"/>
      <c r="M373" s="329"/>
      <c r="N373" s="329"/>
      <c r="O373" s="329"/>
      <c r="P373" s="329"/>
      <c r="Q373" s="329"/>
      <c r="R373" s="329"/>
      <c r="S373" s="329"/>
      <c r="T373" s="329"/>
      <c r="U373" s="329"/>
      <c r="V373" s="329"/>
      <c r="W373" s="329"/>
      <c r="X373" s="329"/>
      <c r="Y373" s="329"/>
      <c r="Z373" s="329"/>
      <c r="AA373" s="329"/>
      <c r="AB373" s="329"/>
      <c r="AC373" s="329"/>
      <c r="AD373" s="329"/>
      <c r="AE373" s="329"/>
      <c r="AF373" s="329"/>
      <c r="AG373" s="329"/>
      <c r="AH373" s="329"/>
      <c r="AI373" s="329"/>
      <c r="AJ373" s="329"/>
      <c r="AK373" s="329"/>
      <c r="AL373" s="329"/>
      <c r="AM373" s="329"/>
      <c r="AN373" s="329"/>
      <c r="AO373" s="329"/>
      <c r="AP373" s="329"/>
      <c r="AQ373" s="329"/>
      <c r="AR373" s="329"/>
      <c r="AS373" s="329"/>
      <c r="AT373" s="329"/>
      <c r="AU373" s="329"/>
      <c r="AV373" s="329"/>
      <c r="AW373" s="329"/>
      <c r="AX373" s="329"/>
      <c r="AY373" s="329"/>
      <c r="AZ373" s="329"/>
      <c r="BA373" s="329"/>
      <c r="BB373" s="329"/>
      <c r="BC373" s="329"/>
      <c r="BD373" s="329"/>
      <c r="BE373" s="329"/>
      <c r="BF373" s="329"/>
      <c r="BG373" s="329"/>
      <c r="BH373" s="329"/>
      <c r="BI373" s="329"/>
      <c r="BJ373" s="329"/>
      <c r="BK373" s="329"/>
      <c r="BL373" s="329"/>
      <c r="BM373" s="329"/>
      <c r="BN373" s="329"/>
      <c r="BO373" s="329"/>
      <c r="BP373" s="329"/>
      <c r="BQ373" s="329"/>
      <c r="BR373" s="329"/>
      <c r="BS373" s="329"/>
      <c r="BT373" s="329"/>
      <c r="BU373" s="329"/>
      <c r="BV373" s="329"/>
      <c r="BW373" s="329"/>
      <c r="BX373" s="329"/>
      <c r="BY373" s="329"/>
      <c r="BZ373" s="329"/>
      <c r="CA373" s="329"/>
      <c r="CB373" s="329"/>
      <c r="CC373" s="329"/>
      <c r="CD373" s="329"/>
      <c r="CE373" s="329"/>
      <c r="CF373" s="329"/>
      <c r="CG373" s="329"/>
      <c r="CH373" s="329"/>
      <c r="CI373" s="329"/>
      <c r="CJ373" s="329"/>
      <c r="CK373" s="329"/>
      <c r="CL373" s="329"/>
      <c r="CM373" s="329"/>
      <c r="CN373" s="329"/>
      <c r="CO373" s="329"/>
      <c r="CP373" s="329"/>
      <c r="CQ373" s="329"/>
      <c r="CR373" s="329"/>
      <c r="CS373" s="329"/>
      <c r="CT373" s="329"/>
      <c r="CU373" s="67"/>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9"/>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30"/>
      <c r="GG373" s="30"/>
      <c r="GH373" s="30"/>
      <c r="GI373" s="30"/>
      <c r="GJ373" s="30"/>
      <c r="GK373" s="30"/>
      <c r="GL373" s="30"/>
      <c r="GM373" s="30"/>
    </row>
    <row r="374" spans="1:195" ht="24.75" customHeight="1">
      <c r="A374" s="330" t="s">
        <v>370</v>
      </c>
      <c r="B374" s="330"/>
      <c r="C374" s="330"/>
      <c r="D374" s="330"/>
      <c r="E374" s="330"/>
      <c r="F374" s="329" t="s">
        <v>369</v>
      </c>
      <c r="G374" s="329"/>
      <c r="H374" s="329"/>
      <c r="I374" s="329"/>
      <c r="J374" s="329"/>
      <c r="K374" s="329"/>
      <c r="L374" s="329"/>
      <c r="M374" s="329"/>
      <c r="N374" s="329"/>
      <c r="O374" s="329"/>
      <c r="P374" s="329"/>
      <c r="Q374" s="329"/>
      <c r="R374" s="329"/>
      <c r="S374" s="329"/>
      <c r="T374" s="329"/>
      <c r="U374" s="329"/>
      <c r="V374" s="329"/>
      <c r="W374" s="329"/>
      <c r="X374" s="329"/>
      <c r="Y374" s="329"/>
      <c r="Z374" s="329"/>
      <c r="AA374" s="329"/>
      <c r="AB374" s="329"/>
      <c r="AC374" s="329"/>
      <c r="AD374" s="329"/>
      <c r="AE374" s="329"/>
      <c r="AF374" s="329"/>
      <c r="AG374" s="329"/>
      <c r="AH374" s="329"/>
      <c r="AI374" s="329"/>
      <c r="AJ374" s="329"/>
      <c r="AK374" s="329"/>
      <c r="AL374" s="329"/>
      <c r="AM374" s="329"/>
      <c r="AN374" s="329"/>
      <c r="AO374" s="329"/>
      <c r="AP374" s="329"/>
      <c r="AQ374" s="329"/>
      <c r="AR374" s="329"/>
      <c r="AS374" s="329"/>
      <c r="AT374" s="329"/>
      <c r="AU374" s="329"/>
      <c r="AV374" s="329"/>
      <c r="AW374" s="329"/>
      <c r="AX374" s="329"/>
      <c r="AY374" s="329"/>
      <c r="AZ374" s="329"/>
      <c r="BA374" s="329"/>
      <c r="BB374" s="329"/>
      <c r="BC374" s="329"/>
      <c r="BD374" s="329"/>
      <c r="BE374" s="329"/>
      <c r="BF374" s="329"/>
      <c r="BG374" s="329"/>
      <c r="BH374" s="329"/>
      <c r="BI374" s="329"/>
      <c r="BJ374" s="329"/>
      <c r="BK374" s="329"/>
      <c r="BL374" s="329"/>
      <c r="BM374" s="329"/>
      <c r="BN374" s="329"/>
      <c r="BO374" s="329"/>
      <c r="BP374" s="329"/>
      <c r="BQ374" s="329"/>
      <c r="BR374" s="329"/>
      <c r="BS374" s="329"/>
      <c r="BT374" s="329"/>
      <c r="BU374" s="329"/>
      <c r="BV374" s="329"/>
      <c r="BW374" s="329"/>
      <c r="BX374" s="329"/>
      <c r="BY374" s="329"/>
      <c r="BZ374" s="329"/>
      <c r="CA374" s="329"/>
      <c r="CB374" s="329"/>
      <c r="CC374" s="329"/>
      <c r="CD374" s="329"/>
      <c r="CE374" s="329"/>
      <c r="CF374" s="329"/>
      <c r="CG374" s="329"/>
      <c r="CH374" s="329"/>
      <c r="CI374" s="329"/>
      <c r="CJ374" s="329"/>
      <c r="CK374" s="329"/>
      <c r="CL374" s="329"/>
      <c r="CM374" s="329"/>
      <c r="CN374" s="329"/>
      <c r="CO374" s="329"/>
      <c r="CP374" s="329"/>
      <c r="CQ374" s="329"/>
      <c r="CR374" s="329"/>
      <c r="CS374" s="329"/>
      <c r="CT374" s="329"/>
      <c r="CU374" s="67"/>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9"/>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30"/>
      <c r="GG374" s="30"/>
      <c r="GH374" s="30"/>
      <c r="GI374" s="30"/>
      <c r="GJ374" s="30"/>
      <c r="GK374" s="30"/>
      <c r="GL374" s="30"/>
      <c r="GM374" s="30"/>
    </row>
    <row r="375" spans="1:195" ht="14.25" customHeight="1">
      <c r="A375" s="330" t="s">
        <v>13</v>
      </c>
      <c r="B375" s="330"/>
      <c r="C375" s="330"/>
      <c r="D375" s="330"/>
      <c r="E375" s="330"/>
      <c r="F375" s="329" t="s">
        <v>371</v>
      </c>
      <c r="G375" s="329"/>
      <c r="H375" s="329"/>
      <c r="I375" s="329"/>
      <c r="J375" s="329"/>
      <c r="K375" s="329"/>
      <c r="L375" s="329"/>
      <c r="M375" s="329"/>
      <c r="N375" s="329"/>
      <c r="O375" s="329"/>
      <c r="P375" s="329"/>
      <c r="Q375" s="329"/>
      <c r="R375" s="329"/>
      <c r="S375" s="329"/>
      <c r="T375" s="329"/>
      <c r="U375" s="329"/>
      <c r="V375" s="329"/>
      <c r="W375" s="329"/>
      <c r="X375" s="329"/>
      <c r="Y375" s="329"/>
      <c r="Z375" s="329"/>
      <c r="AA375" s="329"/>
      <c r="AB375" s="329"/>
      <c r="AC375" s="329"/>
      <c r="AD375" s="329"/>
      <c r="AE375" s="329"/>
      <c r="AF375" s="329"/>
      <c r="AG375" s="329"/>
      <c r="AH375" s="329"/>
      <c r="AI375" s="329"/>
      <c r="AJ375" s="329"/>
      <c r="AK375" s="329"/>
      <c r="AL375" s="329"/>
      <c r="AM375" s="329"/>
      <c r="AN375" s="329"/>
      <c r="AO375" s="329"/>
      <c r="AP375" s="329"/>
      <c r="AQ375" s="329"/>
      <c r="AR375" s="329"/>
      <c r="AS375" s="329"/>
      <c r="AT375" s="329"/>
      <c r="AU375" s="329"/>
      <c r="AV375" s="329"/>
      <c r="AW375" s="329"/>
      <c r="AX375" s="329"/>
      <c r="AY375" s="329"/>
      <c r="AZ375" s="329"/>
      <c r="BA375" s="329"/>
      <c r="BB375" s="329"/>
      <c r="BC375" s="329"/>
      <c r="BD375" s="329"/>
      <c r="BE375" s="329"/>
      <c r="BF375" s="329"/>
      <c r="BG375" s="329"/>
      <c r="BH375" s="329"/>
      <c r="BI375" s="329"/>
      <c r="BJ375" s="329"/>
      <c r="BK375" s="329"/>
      <c r="BL375" s="329"/>
      <c r="BM375" s="329"/>
      <c r="BN375" s="329"/>
      <c r="BO375" s="329"/>
      <c r="BP375" s="329"/>
      <c r="BQ375" s="329"/>
      <c r="BR375" s="329"/>
      <c r="BS375" s="329"/>
      <c r="BT375" s="329"/>
      <c r="BU375" s="329"/>
      <c r="BV375" s="329"/>
      <c r="BW375" s="329"/>
      <c r="BX375" s="329"/>
      <c r="BY375" s="329"/>
      <c r="BZ375" s="329"/>
      <c r="CA375" s="329"/>
      <c r="CB375" s="329"/>
      <c r="CC375" s="329"/>
      <c r="CD375" s="329"/>
      <c r="CE375" s="329"/>
      <c r="CF375" s="329"/>
      <c r="CG375" s="329"/>
      <c r="CH375" s="329"/>
      <c r="CI375" s="329"/>
      <c r="CJ375" s="329"/>
      <c r="CK375" s="329"/>
      <c r="CL375" s="329"/>
      <c r="CM375" s="329"/>
      <c r="CN375" s="329"/>
      <c r="CO375" s="329"/>
      <c r="CP375" s="329"/>
      <c r="CQ375" s="329"/>
      <c r="CR375" s="329"/>
      <c r="CS375" s="329"/>
      <c r="CT375" s="329"/>
      <c r="CU375" s="67"/>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9"/>
      <c r="ES375" s="71">
        <f>CU364*5.1%</f>
        <v>985560.7198367998</v>
      </c>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30"/>
      <c r="GG375" s="30"/>
      <c r="GH375" s="30"/>
      <c r="GI375" s="30"/>
      <c r="GJ375" s="30"/>
      <c r="GK375" s="30"/>
      <c r="GL375" s="30"/>
      <c r="GM375" s="30"/>
    </row>
    <row r="376" spans="1:195" ht="12.75">
      <c r="A376" s="67" t="s">
        <v>317</v>
      </c>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9"/>
      <c r="CU376" s="67" t="s">
        <v>45</v>
      </c>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9"/>
      <c r="ES376" s="72">
        <f>ES362</f>
        <v>5836066.4390336</v>
      </c>
      <c r="ET376" s="322"/>
      <c r="EU376" s="322"/>
      <c r="EV376" s="322"/>
      <c r="EW376" s="322"/>
      <c r="EX376" s="322"/>
      <c r="EY376" s="322"/>
      <c r="EZ376" s="322"/>
      <c r="FA376" s="322"/>
      <c r="FB376" s="322"/>
      <c r="FC376" s="322"/>
      <c r="FD376" s="322"/>
      <c r="FE376" s="322"/>
      <c r="FF376" s="322"/>
      <c r="FG376" s="322"/>
      <c r="FH376" s="322"/>
      <c r="FI376" s="322"/>
      <c r="FJ376" s="322"/>
      <c r="FK376" s="322"/>
      <c r="FL376" s="322"/>
      <c r="FM376" s="322"/>
      <c r="FN376" s="322"/>
      <c r="FO376" s="322"/>
      <c r="FP376" s="322"/>
      <c r="FQ376" s="322"/>
      <c r="FR376" s="322"/>
      <c r="FS376" s="322"/>
      <c r="FT376" s="322"/>
      <c r="FU376" s="322"/>
      <c r="FV376" s="322"/>
      <c r="FW376" s="322"/>
      <c r="FX376" s="322"/>
      <c r="FY376" s="322"/>
      <c r="FZ376" s="322"/>
      <c r="GA376" s="322"/>
      <c r="GB376" s="322"/>
      <c r="GC376" s="322"/>
      <c r="GD376" s="322"/>
      <c r="GE376" s="322"/>
      <c r="GF376" s="30"/>
      <c r="GG376" s="30"/>
      <c r="GH376" s="30"/>
      <c r="GI376" s="30"/>
      <c r="GJ376" s="30"/>
      <c r="GK376" s="30"/>
      <c r="GL376" s="30"/>
      <c r="GM376" s="30"/>
    </row>
    <row r="377" spans="1:195" ht="12.75">
      <c r="A377" s="67" t="s">
        <v>494</v>
      </c>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344">
        <f>ES379+ES383+ES387+ES390</f>
        <v>1609542.73</v>
      </c>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c r="GC377" s="73"/>
      <c r="GD377" s="73"/>
      <c r="GE377" s="74"/>
      <c r="GF377" s="30"/>
      <c r="GG377" s="30"/>
      <c r="GH377" s="30"/>
      <c r="GI377" s="30"/>
      <c r="GJ377" s="30"/>
      <c r="GK377" s="30"/>
      <c r="GL377" s="30"/>
      <c r="GM377" s="30"/>
    </row>
    <row r="378" spans="1:195" ht="12.75">
      <c r="A378" s="330">
        <v>1</v>
      </c>
      <c r="B378" s="330"/>
      <c r="C378" s="330"/>
      <c r="D378" s="330"/>
      <c r="E378" s="330"/>
      <c r="F378" s="329" t="s">
        <v>357</v>
      </c>
      <c r="G378" s="329"/>
      <c r="H378" s="329"/>
      <c r="I378" s="329"/>
      <c r="J378" s="329"/>
      <c r="K378" s="329"/>
      <c r="L378" s="329"/>
      <c r="M378" s="329"/>
      <c r="N378" s="329"/>
      <c r="O378" s="329"/>
      <c r="P378" s="329"/>
      <c r="Q378" s="329"/>
      <c r="R378" s="329"/>
      <c r="S378" s="329"/>
      <c r="T378" s="329"/>
      <c r="U378" s="329"/>
      <c r="V378" s="329"/>
      <c r="W378" s="329"/>
      <c r="X378" s="329"/>
      <c r="Y378" s="329"/>
      <c r="Z378" s="329"/>
      <c r="AA378" s="329"/>
      <c r="AB378" s="329"/>
      <c r="AC378" s="329"/>
      <c r="AD378" s="329"/>
      <c r="AE378" s="329"/>
      <c r="AF378" s="329"/>
      <c r="AG378" s="329"/>
      <c r="AH378" s="329"/>
      <c r="AI378" s="329"/>
      <c r="AJ378" s="329"/>
      <c r="AK378" s="329"/>
      <c r="AL378" s="329"/>
      <c r="AM378" s="329"/>
      <c r="AN378" s="329"/>
      <c r="AO378" s="329"/>
      <c r="AP378" s="329"/>
      <c r="AQ378" s="329"/>
      <c r="AR378" s="329"/>
      <c r="AS378" s="329"/>
      <c r="AT378" s="329"/>
      <c r="AU378" s="329"/>
      <c r="AV378" s="329"/>
      <c r="AW378" s="329"/>
      <c r="AX378" s="329"/>
      <c r="AY378" s="329"/>
      <c r="AZ378" s="329"/>
      <c r="BA378" s="329"/>
      <c r="BB378" s="329"/>
      <c r="BC378" s="329"/>
      <c r="BD378" s="329"/>
      <c r="BE378" s="329"/>
      <c r="BF378" s="329"/>
      <c r="BG378" s="329"/>
      <c r="BH378" s="329"/>
      <c r="BI378" s="329"/>
      <c r="BJ378" s="329"/>
      <c r="BK378" s="329"/>
      <c r="BL378" s="329"/>
      <c r="BM378" s="329"/>
      <c r="BN378" s="329"/>
      <c r="BO378" s="329"/>
      <c r="BP378" s="329"/>
      <c r="BQ378" s="329"/>
      <c r="BR378" s="329"/>
      <c r="BS378" s="329"/>
      <c r="BT378" s="329"/>
      <c r="BU378" s="329"/>
      <c r="BV378" s="329"/>
      <c r="BW378" s="329"/>
      <c r="BX378" s="329"/>
      <c r="BY378" s="329"/>
      <c r="BZ378" s="329"/>
      <c r="CA378" s="329"/>
      <c r="CB378" s="329"/>
      <c r="CC378" s="329"/>
      <c r="CD378" s="329"/>
      <c r="CE378" s="329"/>
      <c r="CF378" s="329"/>
      <c r="CG378" s="329"/>
      <c r="CH378" s="329"/>
      <c r="CI378" s="329"/>
      <c r="CJ378" s="329"/>
      <c r="CK378" s="329"/>
      <c r="CL378" s="329"/>
      <c r="CM378" s="329"/>
      <c r="CN378" s="329"/>
      <c r="CO378" s="329"/>
      <c r="CP378" s="329"/>
      <c r="CQ378" s="329"/>
      <c r="CR378" s="329"/>
      <c r="CS378" s="329"/>
      <c r="CT378" s="329"/>
      <c r="CU378" s="67" t="s">
        <v>45</v>
      </c>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9"/>
      <c r="ES378" s="70"/>
      <c r="ET378" s="70"/>
      <c r="EU378" s="70"/>
      <c r="EV378" s="70"/>
      <c r="EW378" s="70"/>
      <c r="EX378" s="70"/>
      <c r="EY378" s="70"/>
      <c r="EZ378" s="70"/>
      <c r="FA378" s="70"/>
      <c r="FB378" s="70"/>
      <c r="FC378" s="70"/>
      <c r="FD378" s="70"/>
      <c r="FE378" s="70"/>
      <c r="FF378" s="70"/>
      <c r="FG378" s="70"/>
      <c r="FH378" s="70"/>
      <c r="FI378" s="70"/>
      <c r="FJ378" s="70"/>
      <c r="FK378" s="70"/>
      <c r="FL378" s="70"/>
      <c r="FM378" s="70"/>
      <c r="FN378" s="70"/>
      <c r="FO378" s="70"/>
      <c r="FP378" s="70"/>
      <c r="FQ378" s="70"/>
      <c r="FR378" s="70"/>
      <c r="FS378" s="70"/>
      <c r="FT378" s="70"/>
      <c r="FU378" s="70"/>
      <c r="FV378" s="70"/>
      <c r="FW378" s="70"/>
      <c r="FX378" s="70"/>
      <c r="FY378" s="70"/>
      <c r="FZ378" s="70"/>
      <c r="GA378" s="70"/>
      <c r="GB378" s="70"/>
      <c r="GC378" s="70"/>
      <c r="GD378" s="70"/>
      <c r="GE378" s="70"/>
      <c r="GF378" s="30"/>
      <c r="GG378" s="30"/>
      <c r="GH378" s="30"/>
      <c r="GI378" s="30"/>
      <c r="GJ378" s="30"/>
      <c r="GK378" s="30"/>
      <c r="GL378" s="30"/>
      <c r="GM378" s="30"/>
    </row>
    <row r="379" spans="1:195" ht="12.75">
      <c r="A379" s="337" t="s">
        <v>195</v>
      </c>
      <c r="B379" s="338"/>
      <c r="C379" s="338"/>
      <c r="D379" s="338"/>
      <c r="E379" s="339"/>
      <c r="F379" s="329" t="s">
        <v>53</v>
      </c>
      <c r="G379" s="329"/>
      <c r="H379" s="329"/>
      <c r="I379" s="329"/>
      <c r="J379" s="329"/>
      <c r="K379" s="329"/>
      <c r="L379" s="329"/>
      <c r="M379" s="329"/>
      <c r="N379" s="329"/>
      <c r="O379" s="329"/>
      <c r="P379" s="329"/>
      <c r="Q379" s="329"/>
      <c r="R379" s="329"/>
      <c r="S379" s="329"/>
      <c r="T379" s="329"/>
      <c r="U379" s="329"/>
      <c r="V379" s="329"/>
      <c r="W379" s="329"/>
      <c r="X379" s="329"/>
      <c r="Y379" s="329"/>
      <c r="Z379" s="329"/>
      <c r="AA379" s="329"/>
      <c r="AB379" s="329"/>
      <c r="AC379" s="329"/>
      <c r="AD379" s="329"/>
      <c r="AE379" s="329"/>
      <c r="AF379" s="329"/>
      <c r="AG379" s="329"/>
      <c r="AH379" s="329"/>
      <c r="AI379" s="329"/>
      <c r="AJ379" s="329"/>
      <c r="AK379" s="329"/>
      <c r="AL379" s="329"/>
      <c r="AM379" s="329"/>
      <c r="AN379" s="329"/>
      <c r="AO379" s="329"/>
      <c r="AP379" s="329"/>
      <c r="AQ379" s="329"/>
      <c r="AR379" s="329"/>
      <c r="AS379" s="329"/>
      <c r="AT379" s="329"/>
      <c r="AU379" s="329"/>
      <c r="AV379" s="329"/>
      <c r="AW379" s="329"/>
      <c r="AX379" s="329"/>
      <c r="AY379" s="329"/>
      <c r="AZ379" s="329"/>
      <c r="BA379" s="329"/>
      <c r="BB379" s="329"/>
      <c r="BC379" s="329"/>
      <c r="BD379" s="329"/>
      <c r="BE379" s="329"/>
      <c r="BF379" s="329"/>
      <c r="BG379" s="329"/>
      <c r="BH379" s="329"/>
      <c r="BI379" s="329"/>
      <c r="BJ379" s="329"/>
      <c r="BK379" s="329"/>
      <c r="BL379" s="329"/>
      <c r="BM379" s="329"/>
      <c r="BN379" s="329"/>
      <c r="BO379" s="329"/>
      <c r="BP379" s="329"/>
      <c r="BQ379" s="329"/>
      <c r="BR379" s="329"/>
      <c r="BS379" s="329"/>
      <c r="BT379" s="329"/>
      <c r="BU379" s="329"/>
      <c r="BV379" s="329"/>
      <c r="BW379" s="329"/>
      <c r="BX379" s="329"/>
      <c r="BY379" s="329"/>
      <c r="BZ379" s="329"/>
      <c r="CA379" s="329"/>
      <c r="CB379" s="329"/>
      <c r="CC379" s="329"/>
      <c r="CD379" s="329"/>
      <c r="CE379" s="329"/>
      <c r="CF379" s="329"/>
      <c r="CG379" s="329"/>
      <c r="CH379" s="329"/>
      <c r="CI379" s="329"/>
      <c r="CJ379" s="329"/>
      <c r="CK379" s="329"/>
      <c r="CL379" s="329"/>
      <c r="CM379" s="329"/>
      <c r="CN379" s="329"/>
      <c r="CO379" s="329"/>
      <c r="CP379" s="329"/>
      <c r="CQ379" s="329"/>
      <c r="CR379" s="329"/>
      <c r="CS379" s="329"/>
      <c r="CT379" s="329"/>
      <c r="CU379" s="128">
        <v>5329615</v>
      </c>
      <c r="CV379" s="129"/>
      <c r="CW379" s="129"/>
      <c r="CX379" s="129"/>
      <c r="CY379" s="129"/>
      <c r="CZ379" s="129"/>
      <c r="DA379" s="129"/>
      <c r="DB379" s="129"/>
      <c r="DC379" s="129"/>
      <c r="DD379" s="129"/>
      <c r="DE379" s="129"/>
      <c r="DF379" s="129"/>
      <c r="DG379" s="129"/>
      <c r="DH379" s="129"/>
      <c r="DI379" s="129"/>
      <c r="DJ379" s="129"/>
      <c r="DK379" s="129"/>
      <c r="DL379" s="129"/>
      <c r="DM379" s="129"/>
      <c r="DN379" s="129"/>
      <c r="DO379" s="129"/>
      <c r="DP379" s="129"/>
      <c r="DQ379" s="129"/>
      <c r="DR379" s="129"/>
      <c r="DS379" s="129"/>
      <c r="DT379" s="129"/>
      <c r="DU379" s="129"/>
      <c r="DV379" s="129"/>
      <c r="DW379" s="129"/>
      <c r="DX379" s="129"/>
      <c r="DY379" s="129"/>
      <c r="DZ379" s="129"/>
      <c r="EA379" s="129"/>
      <c r="EB379" s="129"/>
      <c r="EC379" s="129"/>
      <c r="ED379" s="129"/>
      <c r="EE379" s="129"/>
      <c r="EF379" s="129"/>
      <c r="EG379" s="129"/>
      <c r="EH379" s="129"/>
      <c r="EI379" s="129"/>
      <c r="EJ379" s="129"/>
      <c r="EK379" s="129"/>
      <c r="EL379" s="129"/>
      <c r="EM379" s="129"/>
      <c r="EN379" s="129"/>
      <c r="EO379" s="129"/>
      <c r="EP379" s="129"/>
      <c r="EQ379" s="129"/>
      <c r="ER379" s="130"/>
      <c r="ES379" s="331">
        <f>CU379*22%-1</f>
        <v>1172514.3</v>
      </c>
      <c r="ET379" s="332"/>
      <c r="EU379" s="332"/>
      <c r="EV379" s="332"/>
      <c r="EW379" s="332"/>
      <c r="EX379" s="332"/>
      <c r="EY379" s="332"/>
      <c r="EZ379" s="332"/>
      <c r="FA379" s="332"/>
      <c r="FB379" s="332"/>
      <c r="FC379" s="332"/>
      <c r="FD379" s="332"/>
      <c r="FE379" s="332"/>
      <c r="FF379" s="332"/>
      <c r="FG379" s="332"/>
      <c r="FH379" s="332"/>
      <c r="FI379" s="332"/>
      <c r="FJ379" s="332"/>
      <c r="FK379" s="332"/>
      <c r="FL379" s="332"/>
      <c r="FM379" s="332"/>
      <c r="FN379" s="332"/>
      <c r="FO379" s="332"/>
      <c r="FP379" s="332"/>
      <c r="FQ379" s="332"/>
      <c r="FR379" s="332"/>
      <c r="FS379" s="332"/>
      <c r="FT379" s="332"/>
      <c r="FU379" s="332"/>
      <c r="FV379" s="332"/>
      <c r="FW379" s="332"/>
      <c r="FX379" s="332"/>
      <c r="FY379" s="332"/>
      <c r="FZ379" s="332"/>
      <c r="GA379" s="332"/>
      <c r="GB379" s="332"/>
      <c r="GC379" s="332"/>
      <c r="GD379" s="332"/>
      <c r="GE379" s="333"/>
      <c r="GF379" s="30"/>
      <c r="GG379" s="30"/>
      <c r="GH379" s="30"/>
      <c r="GI379" s="30"/>
      <c r="GJ379" s="30"/>
      <c r="GK379" s="30"/>
      <c r="GL379" s="30"/>
      <c r="GM379" s="30"/>
    </row>
    <row r="380" spans="1:195" ht="12.75">
      <c r="A380" s="340"/>
      <c r="B380" s="341"/>
      <c r="C380" s="341"/>
      <c r="D380" s="341"/>
      <c r="E380" s="342"/>
      <c r="F380" s="329" t="s">
        <v>358</v>
      </c>
      <c r="G380" s="329"/>
      <c r="H380" s="329"/>
      <c r="I380" s="329"/>
      <c r="J380" s="329"/>
      <c r="K380" s="329"/>
      <c r="L380" s="329"/>
      <c r="M380" s="329"/>
      <c r="N380" s="329"/>
      <c r="O380" s="329"/>
      <c r="P380" s="329"/>
      <c r="Q380" s="329"/>
      <c r="R380" s="329"/>
      <c r="S380" s="329"/>
      <c r="T380" s="329"/>
      <c r="U380" s="329"/>
      <c r="V380" s="329"/>
      <c r="W380" s="329"/>
      <c r="X380" s="329"/>
      <c r="Y380" s="329"/>
      <c r="Z380" s="329"/>
      <c r="AA380" s="329"/>
      <c r="AB380" s="329"/>
      <c r="AC380" s="329"/>
      <c r="AD380" s="329"/>
      <c r="AE380" s="329"/>
      <c r="AF380" s="329"/>
      <c r="AG380" s="329"/>
      <c r="AH380" s="329"/>
      <c r="AI380" s="329"/>
      <c r="AJ380" s="329"/>
      <c r="AK380" s="329"/>
      <c r="AL380" s="329"/>
      <c r="AM380" s="329"/>
      <c r="AN380" s="329"/>
      <c r="AO380" s="329"/>
      <c r="AP380" s="329"/>
      <c r="AQ380" s="329"/>
      <c r="AR380" s="329"/>
      <c r="AS380" s="329"/>
      <c r="AT380" s="329"/>
      <c r="AU380" s="329"/>
      <c r="AV380" s="329"/>
      <c r="AW380" s="329"/>
      <c r="AX380" s="329"/>
      <c r="AY380" s="329"/>
      <c r="AZ380" s="329"/>
      <c r="BA380" s="329"/>
      <c r="BB380" s="329"/>
      <c r="BC380" s="329"/>
      <c r="BD380" s="329"/>
      <c r="BE380" s="329"/>
      <c r="BF380" s="329"/>
      <c r="BG380" s="329"/>
      <c r="BH380" s="329"/>
      <c r="BI380" s="329"/>
      <c r="BJ380" s="329"/>
      <c r="BK380" s="329"/>
      <c r="BL380" s="329"/>
      <c r="BM380" s="329"/>
      <c r="BN380" s="329"/>
      <c r="BO380" s="329"/>
      <c r="BP380" s="329"/>
      <c r="BQ380" s="329"/>
      <c r="BR380" s="329"/>
      <c r="BS380" s="329"/>
      <c r="BT380" s="329"/>
      <c r="BU380" s="329"/>
      <c r="BV380" s="329"/>
      <c r="BW380" s="329"/>
      <c r="BX380" s="329"/>
      <c r="BY380" s="329"/>
      <c r="BZ380" s="329"/>
      <c r="CA380" s="329"/>
      <c r="CB380" s="329"/>
      <c r="CC380" s="329"/>
      <c r="CD380" s="329"/>
      <c r="CE380" s="329"/>
      <c r="CF380" s="329"/>
      <c r="CG380" s="329"/>
      <c r="CH380" s="329"/>
      <c r="CI380" s="329"/>
      <c r="CJ380" s="329"/>
      <c r="CK380" s="329"/>
      <c r="CL380" s="329"/>
      <c r="CM380" s="329"/>
      <c r="CN380" s="329"/>
      <c r="CO380" s="329"/>
      <c r="CP380" s="329"/>
      <c r="CQ380" s="329"/>
      <c r="CR380" s="329"/>
      <c r="CS380" s="329"/>
      <c r="CT380" s="329"/>
      <c r="CU380" s="134"/>
      <c r="CV380" s="135"/>
      <c r="CW380" s="135"/>
      <c r="CX380" s="135"/>
      <c r="CY380" s="135"/>
      <c r="CZ380" s="135"/>
      <c r="DA380" s="135"/>
      <c r="DB380" s="135"/>
      <c r="DC380" s="135"/>
      <c r="DD380" s="135"/>
      <c r="DE380" s="135"/>
      <c r="DF380" s="135"/>
      <c r="DG380" s="135"/>
      <c r="DH380" s="135"/>
      <c r="DI380" s="135"/>
      <c r="DJ380" s="135"/>
      <c r="DK380" s="135"/>
      <c r="DL380" s="135"/>
      <c r="DM380" s="135"/>
      <c r="DN380" s="135"/>
      <c r="DO380" s="135"/>
      <c r="DP380" s="135"/>
      <c r="DQ380" s="135"/>
      <c r="DR380" s="135"/>
      <c r="DS380" s="135"/>
      <c r="DT380" s="135"/>
      <c r="DU380" s="135"/>
      <c r="DV380" s="135"/>
      <c r="DW380" s="135"/>
      <c r="DX380" s="135"/>
      <c r="DY380" s="135"/>
      <c r="DZ380" s="135"/>
      <c r="EA380" s="135"/>
      <c r="EB380" s="135"/>
      <c r="EC380" s="135"/>
      <c r="ED380" s="135"/>
      <c r="EE380" s="135"/>
      <c r="EF380" s="135"/>
      <c r="EG380" s="135"/>
      <c r="EH380" s="135"/>
      <c r="EI380" s="135"/>
      <c r="EJ380" s="135"/>
      <c r="EK380" s="135"/>
      <c r="EL380" s="135"/>
      <c r="EM380" s="135"/>
      <c r="EN380" s="135"/>
      <c r="EO380" s="135"/>
      <c r="EP380" s="135"/>
      <c r="EQ380" s="135"/>
      <c r="ER380" s="136"/>
      <c r="ES380" s="334"/>
      <c r="ET380" s="335"/>
      <c r="EU380" s="335"/>
      <c r="EV380" s="335"/>
      <c r="EW380" s="335"/>
      <c r="EX380" s="335"/>
      <c r="EY380" s="335"/>
      <c r="EZ380" s="335"/>
      <c r="FA380" s="335"/>
      <c r="FB380" s="335"/>
      <c r="FC380" s="335"/>
      <c r="FD380" s="335"/>
      <c r="FE380" s="335"/>
      <c r="FF380" s="335"/>
      <c r="FG380" s="335"/>
      <c r="FH380" s="335"/>
      <c r="FI380" s="335"/>
      <c r="FJ380" s="335"/>
      <c r="FK380" s="335"/>
      <c r="FL380" s="335"/>
      <c r="FM380" s="335"/>
      <c r="FN380" s="335"/>
      <c r="FO380" s="335"/>
      <c r="FP380" s="335"/>
      <c r="FQ380" s="335"/>
      <c r="FR380" s="335"/>
      <c r="FS380" s="335"/>
      <c r="FT380" s="335"/>
      <c r="FU380" s="335"/>
      <c r="FV380" s="335"/>
      <c r="FW380" s="335"/>
      <c r="FX380" s="335"/>
      <c r="FY380" s="335"/>
      <c r="FZ380" s="335"/>
      <c r="GA380" s="335"/>
      <c r="GB380" s="335"/>
      <c r="GC380" s="335"/>
      <c r="GD380" s="335"/>
      <c r="GE380" s="336"/>
      <c r="GF380" s="30"/>
      <c r="GG380" s="30"/>
      <c r="GH380" s="30"/>
      <c r="GI380" s="30"/>
      <c r="GJ380" s="30"/>
      <c r="GK380" s="30"/>
      <c r="GL380" s="30"/>
      <c r="GM380" s="30"/>
    </row>
    <row r="381" spans="1:195" ht="12.75">
      <c r="A381" s="330" t="s">
        <v>198</v>
      </c>
      <c r="B381" s="330"/>
      <c r="C381" s="330"/>
      <c r="D381" s="330"/>
      <c r="E381" s="330"/>
      <c r="F381" s="329" t="s">
        <v>359</v>
      </c>
      <c r="G381" s="329"/>
      <c r="H381" s="329"/>
      <c r="I381" s="329"/>
      <c r="J381" s="329"/>
      <c r="K381" s="329"/>
      <c r="L381" s="329"/>
      <c r="M381" s="329"/>
      <c r="N381" s="329"/>
      <c r="O381" s="329"/>
      <c r="P381" s="329"/>
      <c r="Q381" s="329"/>
      <c r="R381" s="329"/>
      <c r="S381" s="329"/>
      <c r="T381" s="329"/>
      <c r="U381" s="329"/>
      <c r="V381" s="329"/>
      <c r="W381" s="329"/>
      <c r="X381" s="329"/>
      <c r="Y381" s="329"/>
      <c r="Z381" s="329"/>
      <c r="AA381" s="329"/>
      <c r="AB381" s="329"/>
      <c r="AC381" s="329"/>
      <c r="AD381" s="329"/>
      <c r="AE381" s="329"/>
      <c r="AF381" s="329"/>
      <c r="AG381" s="329"/>
      <c r="AH381" s="329"/>
      <c r="AI381" s="329"/>
      <c r="AJ381" s="329"/>
      <c r="AK381" s="329"/>
      <c r="AL381" s="329"/>
      <c r="AM381" s="329"/>
      <c r="AN381" s="329"/>
      <c r="AO381" s="329"/>
      <c r="AP381" s="329"/>
      <c r="AQ381" s="329"/>
      <c r="AR381" s="329"/>
      <c r="AS381" s="329"/>
      <c r="AT381" s="329"/>
      <c r="AU381" s="329"/>
      <c r="AV381" s="329"/>
      <c r="AW381" s="329"/>
      <c r="AX381" s="329"/>
      <c r="AY381" s="329"/>
      <c r="AZ381" s="329"/>
      <c r="BA381" s="329"/>
      <c r="BB381" s="329"/>
      <c r="BC381" s="329"/>
      <c r="BD381" s="329"/>
      <c r="BE381" s="329"/>
      <c r="BF381" s="329"/>
      <c r="BG381" s="329"/>
      <c r="BH381" s="329"/>
      <c r="BI381" s="329"/>
      <c r="BJ381" s="329"/>
      <c r="BK381" s="329"/>
      <c r="BL381" s="329"/>
      <c r="BM381" s="329"/>
      <c r="BN381" s="329"/>
      <c r="BO381" s="329"/>
      <c r="BP381" s="329"/>
      <c r="BQ381" s="329"/>
      <c r="BR381" s="329"/>
      <c r="BS381" s="329"/>
      <c r="BT381" s="329"/>
      <c r="BU381" s="329"/>
      <c r="BV381" s="329"/>
      <c r="BW381" s="329"/>
      <c r="BX381" s="329"/>
      <c r="BY381" s="329"/>
      <c r="BZ381" s="329"/>
      <c r="CA381" s="329"/>
      <c r="CB381" s="329"/>
      <c r="CC381" s="329"/>
      <c r="CD381" s="329"/>
      <c r="CE381" s="329"/>
      <c r="CF381" s="329"/>
      <c r="CG381" s="329"/>
      <c r="CH381" s="329"/>
      <c r="CI381" s="329"/>
      <c r="CJ381" s="329"/>
      <c r="CK381" s="329"/>
      <c r="CL381" s="329"/>
      <c r="CM381" s="329"/>
      <c r="CN381" s="329"/>
      <c r="CO381" s="329"/>
      <c r="CP381" s="329"/>
      <c r="CQ381" s="329"/>
      <c r="CR381" s="329"/>
      <c r="CS381" s="329"/>
      <c r="CT381" s="329"/>
      <c r="CU381" s="67"/>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9"/>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30"/>
      <c r="GG381" s="30"/>
      <c r="GH381" s="30"/>
      <c r="GI381" s="30"/>
      <c r="GJ381" s="30"/>
      <c r="GK381" s="30"/>
      <c r="GL381" s="30"/>
      <c r="GM381" s="30"/>
    </row>
    <row r="382" spans="1:195" ht="12.75">
      <c r="A382" s="330" t="s">
        <v>201</v>
      </c>
      <c r="B382" s="330"/>
      <c r="C382" s="330"/>
      <c r="D382" s="330"/>
      <c r="E382" s="330"/>
      <c r="F382" s="329" t="s">
        <v>360</v>
      </c>
      <c r="G382" s="329"/>
      <c r="H382" s="329"/>
      <c r="I382" s="329"/>
      <c r="J382" s="329"/>
      <c r="K382" s="329"/>
      <c r="L382" s="329"/>
      <c r="M382" s="329"/>
      <c r="N382" s="329"/>
      <c r="O382" s="329"/>
      <c r="P382" s="329"/>
      <c r="Q382" s="329"/>
      <c r="R382" s="329"/>
      <c r="S382" s="329"/>
      <c r="T382" s="329"/>
      <c r="U382" s="329"/>
      <c r="V382" s="329"/>
      <c r="W382" s="329"/>
      <c r="X382" s="329"/>
      <c r="Y382" s="329"/>
      <c r="Z382" s="329"/>
      <c r="AA382" s="329"/>
      <c r="AB382" s="329"/>
      <c r="AC382" s="329"/>
      <c r="AD382" s="329"/>
      <c r="AE382" s="329"/>
      <c r="AF382" s="329"/>
      <c r="AG382" s="329"/>
      <c r="AH382" s="329"/>
      <c r="AI382" s="329"/>
      <c r="AJ382" s="329"/>
      <c r="AK382" s="329"/>
      <c r="AL382" s="329"/>
      <c r="AM382" s="329"/>
      <c r="AN382" s="329"/>
      <c r="AO382" s="329"/>
      <c r="AP382" s="329"/>
      <c r="AQ382" s="329"/>
      <c r="AR382" s="329"/>
      <c r="AS382" s="329"/>
      <c r="AT382" s="329"/>
      <c r="AU382" s="329"/>
      <c r="AV382" s="329"/>
      <c r="AW382" s="329"/>
      <c r="AX382" s="329"/>
      <c r="AY382" s="329"/>
      <c r="AZ382" s="329"/>
      <c r="BA382" s="329"/>
      <c r="BB382" s="329"/>
      <c r="BC382" s="329"/>
      <c r="BD382" s="329"/>
      <c r="BE382" s="329"/>
      <c r="BF382" s="329"/>
      <c r="BG382" s="329"/>
      <c r="BH382" s="329"/>
      <c r="BI382" s="329"/>
      <c r="BJ382" s="329"/>
      <c r="BK382" s="329"/>
      <c r="BL382" s="329"/>
      <c r="BM382" s="329"/>
      <c r="BN382" s="329"/>
      <c r="BO382" s="329"/>
      <c r="BP382" s="329"/>
      <c r="BQ382" s="329"/>
      <c r="BR382" s="329"/>
      <c r="BS382" s="329"/>
      <c r="BT382" s="329"/>
      <c r="BU382" s="329"/>
      <c r="BV382" s="329"/>
      <c r="BW382" s="329"/>
      <c r="BX382" s="329"/>
      <c r="BY382" s="329"/>
      <c r="BZ382" s="329"/>
      <c r="CA382" s="329"/>
      <c r="CB382" s="329"/>
      <c r="CC382" s="329"/>
      <c r="CD382" s="329"/>
      <c r="CE382" s="329"/>
      <c r="CF382" s="329"/>
      <c r="CG382" s="329"/>
      <c r="CH382" s="329"/>
      <c r="CI382" s="329"/>
      <c r="CJ382" s="329"/>
      <c r="CK382" s="329"/>
      <c r="CL382" s="329"/>
      <c r="CM382" s="329"/>
      <c r="CN382" s="329"/>
      <c r="CO382" s="329"/>
      <c r="CP382" s="329"/>
      <c r="CQ382" s="329"/>
      <c r="CR382" s="329"/>
      <c r="CS382" s="329"/>
      <c r="CT382" s="329"/>
      <c r="CU382" s="67"/>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9"/>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30"/>
      <c r="GG382" s="30"/>
      <c r="GH382" s="30"/>
      <c r="GI382" s="30"/>
      <c r="GJ382" s="30"/>
      <c r="GK382" s="30"/>
      <c r="GL382" s="30"/>
      <c r="GM382" s="30"/>
    </row>
    <row r="383" spans="1:195" ht="12.75">
      <c r="A383" s="330" t="s">
        <v>12</v>
      </c>
      <c r="B383" s="330"/>
      <c r="C383" s="330"/>
      <c r="D383" s="330"/>
      <c r="E383" s="330"/>
      <c r="F383" s="329" t="s">
        <v>361</v>
      </c>
      <c r="G383" s="329"/>
      <c r="H383" s="329"/>
      <c r="I383" s="329"/>
      <c r="J383" s="329"/>
      <c r="K383" s="329"/>
      <c r="L383" s="329"/>
      <c r="M383" s="329"/>
      <c r="N383" s="329"/>
      <c r="O383" s="329"/>
      <c r="P383" s="329"/>
      <c r="Q383" s="329"/>
      <c r="R383" s="329"/>
      <c r="S383" s="329"/>
      <c r="T383" s="329"/>
      <c r="U383" s="329"/>
      <c r="V383" s="329"/>
      <c r="W383" s="329"/>
      <c r="X383" s="329"/>
      <c r="Y383" s="329"/>
      <c r="Z383" s="329"/>
      <c r="AA383" s="329"/>
      <c r="AB383" s="329"/>
      <c r="AC383" s="329"/>
      <c r="AD383" s="329"/>
      <c r="AE383" s="329"/>
      <c r="AF383" s="329"/>
      <c r="AG383" s="329"/>
      <c r="AH383" s="329"/>
      <c r="AI383" s="329"/>
      <c r="AJ383" s="329"/>
      <c r="AK383" s="329"/>
      <c r="AL383" s="329"/>
      <c r="AM383" s="329"/>
      <c r="AN383" s="329"/>
      <c r="AO383" s="329"/>
      <c r="AP383" s="329"/>
      <c r="AQ383" s="329"/>
      <c r="AR383" s="329"/>
      <c r="AS383" s="329"/>
      <c r="AT383" s="329"/>
      <c r="AU383" s="329"/>
      <c r="AV383" s="329"/>
      <c r="AW383" s="329"/>
      <c r="AX383" s="329"/>
      <c r="AY383" s="329"/>
      <c r="AZ383" s="329"/>
      <c r="BA383" s="329"/>
      <c r="BB383" s="329"/>
      <c r="BC383" s="329"/>
      <c r="BD383" s="329"/>
      <c r="BE383" s="329"/>
      <c r="BF383" s="329"/>
      <c r="BG383" s="329"/>
      <c r="BH383" s="329"/>
      <c r="BI383" s="329"/>
      <c r="BJ383" s="329"/>
      <c r="BK383" s="329"/>
      <c r="BL383" s="329"/>
      <c r="BM383" s="329"/>
      <c r="BN383" s="329"/>
      <c r="BO383" s="329"/>
      <c r="BP383" s="329"/>
      <c r="BQ383" s="329"/>
      <c r="BR383" s="329"/>
      <c r="BS383" s="329"/>
      <c r="BT383" s="329"/>
      <c r="BU383" s="329"/>
      <c r="BV383" s="329"/>
      <c r="BW383" s="329"/>
      <c r="BX383" s="329"/>
      <c r="BY383" s="329"/>
      <c r="BZ383" s="329"/>
      <c r="CA383" s="329"/>
      <c r="CB383" s="329"/>
      <c r="CC383" s="329"/>
      <c r="CD383" s="329"/>
      <c r="CE383" s="329"/>
      <c r="CF383" s="329"/>
      <c r="CG383" s="329"/>
      <c r="CH383" s="329"/>
      <c r="CI383" s="329"/>
      <c r="CJ383" s="329"/>
      <c r="CK383" s="329"/>
      <c r="CL383" s="329"/>
      <c r="CM383" s="329"/>
      <c r="CN383" s="329"/>
      <c r="CO383" s="329"/>
      <c r="CP383" s="329"/>
      <c r="CQ383" s="329"/>
      <c r="CR383" s="329"/>
      <c r="CS383" s="329"/>
      <c r="CT383" s="329"/>
      <c r="CU383" s="67" t="s">
        <v>45</v>
      </c>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c r="EO383" s="68"/>
      <c r="EP383" s="68"/>
      <c r="EQ383" s="68"/>
      <c r="ER383" s="69"/>
      <c r="ES383" s="71">
        <f>CU379*2.9%</f>
        <v>154558.835</v>
      </c>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30"/>
      <c r="GG383" s="30"/>
      <c r="GH383" s="30"/>
      <c r="GI383" s="30"/>
      <c r="GJ383" s="30"/>
      <c r="GK383" s="30"/>
      <c r="GL383" s="30"/>
      <c r="GM383" s="30"/>
    </row>
    <row r="384" spans="1:195" ht="12.75">
      <c r="A384" s="337" t="s">
        <v>362</v>
      </c>
      <c r="B384" s="338"/>
      <c r="C384" s="338"/>
      <c r="D384" s="338"/>
      <c r="E384" s="339"/>
      <c r="F384" s="329" t="s">
        <v>53</v>
      </c>
      <c r="G384" s="329"/>
      <c r="H384" s="329"/>
      <c r="I384" s="329"/>
      <c r="J384" s="329"/>
      <c r="K384" s="329"/>
      <c r="L384" s="329"/>
      <c r="M384" s="329"/>
      <c r="N384" s="329"/>
      <c r="O384" s="329"/>
      <c r="P384" s="329"/>
      <c r="Q384" s="329"/>
      <c r="R384" s="329"/>
      <c r="S384" s="329"/>
      <c r="T384" s="329"/>
      <c r="U384" s="329"/>
      <c r="V384" s="329"/>
      <c r="W384" s="329"/>
      <c r="X384" s="329"/>
      <c r="Y384" s="329"/>
      <c r="Z384" s="329"/>
      <c r="AA384" s="329"/>
      <c r="AB384" s="329"/>
      <c r="AC384" s="329"/>
      <c r="AD384" s="329"/>
      <c r="AE384" s="329"/>
      <c r="AF384" s="329"/>
      <c r="AG384" s="329"/>
      <c r="AH384" s="329"/>
      <c r="AI384" s="329"/>
      <c r="AJ384" s="329"/>
      <c r="AK384" s="329"/>
      <c r="AL384" s="329"/>
      <c r="AM384" s="329"/>
      <c r="AN384" s="329"/>
      <c r="AO384" s="329"/>
      <c r="AP384" s="329"/>
      <c r="AQ384" s="329"/>
      <c r="AR384" s="329"/>
      <c r="AS384" s="329"/>
      <c r="AT384" s="329"/>
      <c r="AU384" s="329"/>
      <c r="AV384" s="329"/>
      <c r="AW384" s="329"/>
      <c r="AX384" s="329"/>
      <c r="AY384" s="329"/>
      <c r="AZ384" s="329"/>
      <c r="BA384" s="329"/>
      <c r="BB384" s="329"/>
      <c r="BC384" s="329"/>
      <c r="BD384" s="329"/>
      <c r="BE384" s="329"/>
      <c r="BF384" s="329"/>
      <c r="BG384" s="329"/>
      <c r="BH384" s="329"/>
      <c r="BI384" s="329"/>
      <c r="BJ384" s="329"/>
      <c r="BK384" s="329"/>
      <c r="BL384" s="329"/>
      <c r="BM384" s="329"/>
      <c r="BN384" s="329"/>
      <c r="BO384" s="329"/>
      <c r="BP384" s="329"/>
      <c r="BQ384" s="329"/>
      <c r="BR384" s="329"/>
      <c r="BS384" s="329"/>
      <c r="BT384" s="329"/>
      <c r="BU384" s="329"/>
      <c r="BV384" s="329"/>
      <c r="BW384" s="329"/>
      <c r="BX384" s="329"/>
      <c r="BY384" s="329"/>
      <c r="BZ384" s="329"/>
      <c r="CA384" s="329"/>
      <c r="CB384" s="329"/>
      <c r="CC384" s="329"/>
      <c r="CD384" s="329"/>
      <c r="CE384" s="329"/>
      <c r="CF384" s="329"/>
      <c r="CG384" s="329"/>
      <c r="CH384" s="329"/>
      <c r="CI384" s="329"/>
      <c r="CJ384" s="329"/>
      <c r="CK384" s="329"/>
      <c r="CL384" s="329"/>
      <c r="CM384" s="329"/>
      <c r="CN384" s="329"/>
      <c r="CO384" s="329"/>
      <c r="CP384" s="329"/>
      <c r="CQ384" s="329"/>
      <c r="CR384" s="329"/>
      <c r="CS384" s="329"/>
      <c r="CT384" s="329"/>
      <c r="CU384" s="128"/>
      <c r="CV384" s="129"/>
      <c r="CW384" s="129"/>
      <c r="CX384" s="129"/>
      <c r="CY384" s="129"/>
      <c r="CZ384" s="129"/>
      <c r="DA384" s="129"/>
      <c r="DB384" s="129"/>
      <c r="DC384" s="129"/>
      <c r="DD384" s="129"/>
      <c r="DE384" s="129"/>
      <c r="DF384" s="129"/>
      <c r="DG384" s="129"/>
      <c r="DH384" s="129"/>
      <c r="DI384" s="129"/>
      <c r="DJ384" s="129"/>
      <c r="DK384" s="129"/>
      <c r="DL384" s="129"/>
      <c r="DM384" s="129"/>
      <c r="DN384" s="129"/>
      <c r="DO384" s="129"/>
      <c r="DP384" s="129"/>
      <c r="DQ384" s="129"/>
      <c r="DR384" s="129"/>
      <c r="DS384" s="129"/>
      <c r="DT384" s="129"/>
      <c r="DU384" s="129"/>
      <c r="DV384" s="129"/>
      <c r="DW384" s="129"/>
      <c r="DX384" s="129"/>
      <c r="DY384" s="129"/>
      <c r="DZ384" s="129"/>
      <c r="EA384" s="129"/>
      <c r="EB384" s="129"/>
      <c r="EC384" s="129"/>
      <c r="ED384" s="129"/>
      <c r="EE384" s="129"/>
      <c r="EF384" s="129"/>
      <c r="EG384" s="129"/>
      <c r="EH384" s="129"/>
      <c r="EI384" s="129"/>
      <c r="EJ384" s="129"/>
      <c r="EK384" s="129"/>
      <c r="EL384" s="129"/>
      <c r="EM384" s="129"/>
      <c r="EN384" s="129"/>
      <c r="EO384" s="129"/>
      <c r="EP384" s="129"/>
      <c r="EQ384" s="129"/>
      <c r="ER384" s="130"/>
      <c r="ES384" s="331"/>
      <c r="ET384" s="332"/>
      <c r="EU384" s="332"/>
      <c r="EV384" s="332"/>
      <c r="EW384" s="332"/>
      <c r="EX384" s="332"/>
      <c r="EY384" s="332"/>
      <c r="EZ384" s="332"/>
      <c r="FA384" s="332"/>
      <c r="FB384" s="332"/>
      <c r="FC384" s="332"/>
      <c r="FD384" s="332"/>
      <c r="FE384" s="332"/>
      <c r="FF384" s="332"/>
      <c r="FG384" s="332"/>
      <c r="FH384" s="332"/>
      <c r="FI384" s="332"/>
      <c r="FJ384" s="332"/>
      <c r="FK384" s="332"/>
      <c r="FL384" s="332"/>
      <c r="FM384" s="332"/>
      <c r="FN384" s="332"/>
      <c r="FO384" s="332"/>
      <c r="FP384" s="332"/>
      <c r="FQ384" s="332"/>
      <c r="FR384" s="332"/>
      <c r="FS384" s="332"/>
      <c r="FT384" s="332"/>
      <c r="FU384" s="332"/>
      <c r="FV384" s="332"/>
      <c r="FW384" s="332"/>
      <c r="FX384" s="332"/>
      <c r="FY384" s="332"/>
      <c r="FZ384" s="332"/>
      <c r="GA384" s="332"/>
      <c r="GB384" s="332"/>
      <c r="GC384" s="332"/>
      <c r="GD384" s="332"/>
      <c r="GE384" s="333"/>
      <c r="GF384" s="30"/>
      <c r="GG384" s="30"/>
      <c r="GH384" s="30"/>
      <c r="GI384" s="30"/>
      <c r="GJ384" s="30"/>
      <c r="GK384" s="30"/>
      <c r="GL384" s="30"/>
      <c r="GM384" s="30"/>
    </row>
    <row r="385" spans="1:195" ht="12.75">
      <c r="A385" s="340"/>
      <c r="B385" s="341"/>
      <c r="C385" s="341"/>
      <c r="D385" s="341"/>
      <c r="E385" s="342"/>
      <c r="F385" s="329" t="s">
        <v>363</v>
      </c>
      <c r="G385" s="329"/>
      <c r="H385" s="329"/>
      <c r="I385" s="329"/>
      <c r="J385" s="329"/>
      <c r="K385" s="329"/>
      <c r="L385" s="329"/>
      <c r="M385" s="329"/>
      <c r="N385" s="329"/>
      <c r="O385" s="329"/>
      <c r="P385" s="329"/>
      <c r="Q385" s="329"/>
      <c r="R385" s="329"/>
      <c r="S385" s="329"/>
      <c r="T385" s="329"/>
      <c r="U385" s="329"/>
      <c r="V385" s="329"/>
      <c r="W385" s="329"/>
      <c r="X385" s="329"/>
      <c r="Y385" s="329"/>
      <c r="Z385" s="329"/>
      <c r="AA385" s="329"/>
      <c r="AB385" s="329"/>
      <c r="AC385" s="329"/>
      <c r="AD385" s="329"/>
      <c r="AE385" s="329"/>
      <c r="AF385" s="329"/>
      <c r="AG385" s="329"/>
      <c r="AH385" s="329"/>
      <c r="AI385" s="329"/>
      <c r="AJ385" s="329"/>
      <c r="AK385" s="329"/>
      <c r="AL385" s="329"/>
      <c r="AM385" s="329"/>
      <c r="AN385" s="329"/>
      <c r="AO385" s="329"/>
      <c r="AP385" s="329"/>
      <c r="AQ385" s="329"/>
      <c r="AR385" s="329"/>
      <c r="AS385" s="329"/>
      <c r="AT385" s="329"/>
      <c r="AU385" s="329"/>
      <c r="AV385" s="329"/>
      <c r="AW385" s="329"/>
      <c r="AX385" s="329"/>
      <c r="AY385" s="329"/>
      <c r="AZ385" s="329"/>
      <c r="BA385" s="329"/>
      <c r="BB385" s="329"/>
      <c r="BC385" s="329"/>
      <c r="BD385" s="329"/>
      <c r="BE385" s="329"/>
      <c r="BF385" s="329"/>
      <c r="BG385" s="329"/>
      <c r="BH385" s="329"/>
      <c r="BI385" s="329"/>
      <c r="BJ385" s="329"/>
      <c r="BK385" s="329"/>
      <c r="BL385" s="329"/>
      <c r="BM385" s="329"/>
      <c r="BN385" s="329"/>
      <c r="BO385" s="329"/>
      <c r="BP385" s="329"/>
      <c r="BQ385" s="329"/>
      <c r="BR385" s="329"/>
      <c r="BS385" s="329"/>
      <c r="BT385" s="329"/>
      <c r="BU385" s="329"/>
      <c r="BV385" s="329"/>
      <c r="BW385" s="329"/>
      <c r="BX385" s="329"/>
      <c r="BY385" s="329"/>
      <c r="BZ385" s="329"/>
      <c r="CA385" s="329"/>
      <c r="CB385" s="329"/>
      <c r="CC385" s="329"/>
      <c r="CD385" s="329"/>
      <c r="CE385" s="329"/>
      <c r="CF385" s="329"/>
      <c r="CG385" s="329"/>
      <c r="CH385" s="329"/>
      <c r="CI385" s="329"/>
      <c r="CJ385" s="329"/>
      <c r="CK385" s="329"/>
      <c r="CL385" s="329"/>
      <c r="CM385" s="329"/>
      <c r="CN385" s="329"/>
      <c r="CO385" s="329"/>
      <c r="CP385" s="329"/>
      <c r="CQ385" s="329"/>
      <c r="CR385" s="329"/>
      <c r="CS385" s="329"/>
      <c r="CT385" s="329"/>
      <c r="CU385" s="134"/>
      <c r="CV385" s="135"/>
      <c r="CW385" s="135"/>
      <c r="CX385" s="135"/>
      <c r="CY385" s="135"/>
      <c r="CZ385" s="135"/>
      <c r="DA385" s="135"/>
      <c r="DB385" s="135"/>
      <c r="DC385" s="135"/>
      <c r="DD385" s="135"/>
      <c r="DE385" s="135"/>
      <c r="DF385" s="135"/>
      <c r="DG385" s="135"/>
      <c r="DH385" s="135"/>
      <c r="DI385" s="135"/>
      <c r="DJ385" s="135"/>
      <c r="DK385" s="135"/>
      <c r="DL385" s="135"/>
      <c r="DM385" s="135"/>
      <c r="DN385" s="135"/>
      <c r="DO385" s="135"/>
      <c r="DP385" s="135"/>
      <c r="DQ385" s="135"/>
      <c r="DR385" s="135"/>
      <c r="DS385" s="135"/>
      <c r="DT385" s="135"/>
      <c r="DU385" s="135"/>
      <c r="DV385" s="135"/>
      <c r="DW385" s="135"/>
      <c r="DX385" s="135"/>
      <c r="DY385" s="135"/>
      <c r="DZ385" s="135"/>
      <c r="EA385" s="135"/>
      <c r="EB385" s="135"/>
      <c r="EC385" s="135"/>
      <c r="ED385" s="135"/>
      <c r="EE385" s="135"/>
      <c r="EF385" s="135"/>
      <c r="EG385" s="135"/>
      <c r="EH385" s="135"/>
      <c r="EI385" s="135"/>
      <c r="EJ385" s="135"/>
      <c r="EK385" s="135"/>
      <c r="EL385" s="135"/>
      <c r="EM385" s="135"/>
      <c r="EN385" s="135"/>
      <c r="EO385" s="135"/>
      <c r="EP385" s="135"/>
      <c r="EQ385" s="135"/>
      <c r="ER385" s="136"/>
      <c r="ES385" s="334"/>
      <c r="ET385" s="335"/>
      <c r="EU385" s="335"/>
      <c r="EV385" s="335"/>
      <c r="EW385" s="335"/>
      <c r="EX385" s="335"/>
      <c r="EY385" s="335"/>
      <c r="EZ385" s="335"/>
      <c r="FA385" s="335"/>
      <c r="FB385" s="335"/>
      <c r="FC385" s="335"/>
      <c r="FD385" s="335"/>
      <c r="FE385" s="335"/>
      <c r="FF385" s="335"/>
      <c r="FG385" s="335"/>
      <c r="FH385" s="335"/>
      <c r="FI385" s="335"/>
      <c r="FJ385" s="335"/>
      <c r="FK385" s="335"/>
      <c r="FL385" s="335"/>
      <c r="FM385" s="335"/>
      <c r="FN385" s="335"/>
      <c r="FO385" s="335"/>
      <c r="FP385" s="335"/>
      <c r="FQ385" s="335"/>
      <c r="FR385" s="335"/>
      <c r="FS385" s="335"/>
      <c r="FT385" s="335"/>
      <c r="FU385" s="335"/>
      <c r="FV385" s="335"/>
      <c r="FW385" s="335"/>
      <c r="FX385" s="335"/>
      <c r="FY385" s="335"/>
      <c r="FZ385" s="335"/>
      <c r="GA385" s="335"/>
      <c r="GB385" s="335"/>
      <c r="GC385" s="335"/>
      <c r="GD385" s="335"/>
      <c r="GE385" s="336"/>
      <c r="GF385" s="30"/>
      <c r="GG385" s="30"/>
      <c r="GH385" s="30"/>
      <c r="GI385" s="30"/>
      <c r="GJ385" s="30"/>
      <c r="GK385" s="30"/>
      <c r="GL385" s="30"/>
      <c r="GM385" s="30"/>
    </row>
    <row r="386" spans="1:195" ht="12.75">
      <c r="A386" s="330" t="s">
        <v>364</v>
      </c>
      <c r="B386" s="330"/>
      <c r="C386" s="330"/>
      <c r="D386" s="330"/>
      <c r="E386" s="330"/>
      <c r="F386" s="329" t="s">
        <v>365</v>
      </c>
      <c r="G386" s="329"/>
      <c r="H386" s="329"/>
      <c r="I386" s="329"/>
      <c r="J386" s="329"/>
      <c r="K386" s="329"/>
      <c r="L386" s="329"/>
      <c r="M386" s="329"/>
      <c r="N386" s="329"/>
      <c r="O386" s="329"/>
      <c r="P386" s="329"/>
      <c r="Q386" s="329"/>
      <c r="R386" s="329"/>
      <c r="S386" s="329"/>
      <c r="T386" s="329"/>
      <c r="U386" s="329"/>
      <c r="V386" s="329"/>
      <c r="W386" s="329"/>
      <c r="X386" s="329"/>
      <c r="Y386" s="329"/>
      <c r="Z386" s="329"/>
      <c r="AA386" s="329"/>
      <c r="AB386" s="329"/>
      <c r="AC386" s="329"/>
      <c r="AD386" s="329"/>
      <c r="AE386" s="329"/>
      <c r="AF386" s="329"/>
      <c r="AG386" s="329"/>
      <c r="AH386" s="329"/>
      <c r="AI386" s="329"/>
      <c r="AJ386" s="329"/>
      <c r="AK386" s="329"/>
      <c r="AL386" s="329"/>
      <c r="AM386" s="329"/>
      <c r="AN386" s="329"/>
      <c r="AO386" s="329"/>
      <c r="AP386" s="329"/>
      <c r="AQ386" s="329"/>
      <c r="AR386" s="329"/>
      <c r="AS386" s="329"/>
      <c r="AT386" s="329"/>
      <c r="AU386" s="329"/>
      <c r="AV386" s="329"/>
      <c r="AW386" s="329"/>
      <c r="AX386" s="329"/>
      <c r="AY386" s="329"/>
      <c r="AZ386" s="329"/>
      <c r="BA386" s="329"/>
      <c r="BB386" s="329"/>
      <c r="BC386" s="329"/>
      <c r="BD386" s="329"/>
      <c r="BE386" s="329"/>
      <c r="BF386" s="329"/>
      <c r="BG386" s="329"/>
      <c r="BH386" s="329"/>
      <c r="BI386" s="329"/>
      <c r="BJ386" s="329"/>
      <c r="BK386" s="329"/>
      <c r="BL386" s="329"/>
      <c r="BM386" s="329"/>
      <c r="BN386" s="329"/>
      <c r="BO386" s="329"/>
      <c r="BP386" s="329"/>
      <c r="BQ386" s="329"/>
      <c r="BR386" s="329"/>
      <c r="BS386" s="329"/>
      <c r="BT386" s="329"/>
      <c r="BU386" s="329"/>
      <c r="BV386" s="329"/>
      <c r="BW386" s="329"/>
      <c r="BX386" s="329"/>
      <c r="BY386" s="329"/>
      <c r="BZ386" s="329"/>
      <c r="CA386" s="329"/>
      <c r="CB386" s="329"/>
      <c r="CC386" s="329"/>
      <c r="CD386" s="329"/>
      <c r="CE386" s="329"/>
      <c r="CF386" s="329"/>
      <c r="CG386" s="329"/>
      <c r="CH386" s="329"/>
      <c r="CI386" s="329"/>
      <c r="CJ386" s="329"/>
      <c r="CK386" s="329"/>
      <c r="CL386" s="329"/>
      <c r="CM386" s="329"/>
      <c r="CN386" s="329"/>
      <c r="CO386" s="329"/>
      <c r="CP386" s="329"/>
      <c r="CQ386" s="329"/>
      <c r="CR386" s="329"/>
      <c r="CS386" s="329"/>
      <c r="CT386" s="329"/>
      <c r="CU386" s="67"/>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9"/>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30"/>
      <c r="GG386" s="30"/>
      <c r="GH386" s="30"/>
      <c r="GI386" s="30"/>
      <c r="GJ386" s="30"/>
      <c r="GK386" s="30"/>
      <c r="GL386" s="30"/>
      <c r="GM386" s="30"/>
    </row>
    <row r="387" spans="1:195" ht="12.75">
      <c r="A387" s="330" t="s">
        <v>366</v>
      </c>
      <c r="B387" s="330"/>
      <c r="C387" s="330"/>
      <c r="D387" s="330"/>
      <c r="E387" s="330"/>
      <c r="F387" s="329" t="s">
        <v>367</v>
      </c>
      <c r="G387" s="329"/>
      <c r="H387" s="329"/>
      <c r="I387" s="329"/>
      <c r="J387" s="329"/>
      <c r="K387" s="329"/>
      <c r="L387" s="329"/>
      <c r="M387" s="329"/>
      <c r="N387" s="329"/>
      <c r="O387" s="329"/>
      <c r="P387" s="329"/>
      <c r="Q387" s="329"/>
      <c r="R387" s="329"/>
      <c r="S387" s="329"/>
      <c r="T387" s="329"/>
      <c r="U387" s="329"/>
      <c r="V387" s="329"/>
      <c r="W387" s="329"/>
      <c r="X387" s="329"/>
      <c r="Y387" s="329"/>
      <c r="Z387" s="329"/>
      <c r="AA387" s="329"/>
      <c r="AB387" s="329"/>
      <c r="AC387" s="329"/>
      <c r="AD387" s="329"/>
      <c r="AE387" s="329"/>
      <c r="AF387" s="329"/>
      <c r="AG387" s="329"/>
      <c r="AH387" s="329"/>
      <c r="AI387" s="329"/>
      <c r="AJ387" s="329"/>
      <c r="AK387" s="329"/>
      <c r="AL387" s="329"/>
      <c r="AM387" s="329"/>
      <c r="AN387" s="329"/>
      <c r="AO387" s="329"/>
      <c r="AP387" s="329"/>
      <c r="AQ387" s="329"/>
      <c r="AR387" s="329"/>
      <c r="AS387" s="329"/>
      <c r="AT387" s="329"/>
      <c r="AU387" s="329"/>
      <c r="AV387" s="329"/>
      <c r="AW387" s="329"/>
      <c r="AX387" s="329"/>
      <c r="AY387" s="329"/>
      <c r="AZ387" s="329"/>
      <c r="BA387" s="329"/>
      <c r="BB387" s="329"/>
      <c r="BC387" s="329"/>
      <c r="BD387" s="329"/>
      <c r="BE387" s="329"/>
      <c r="BF387" s="329"/>
      <c r="BG387" s="329"/>
      <c r="BH387" s="329"/>
      <c r="BI387" s="329"/>
      <c r="BJ387" s="329"/>
      <c r="BK387" s="329"/>
      <c r="BL387" s="329"/>
      <c r="BM387" s="329"/>
      <c r="BN387" s="329"/>
      <c r="BO387" s="329"/>
      <c r="BP387" s="329"/>
      <c r="BQ387" s="329"/>
      <c r="BR387" s="329"/>
      <c r="BS387" s="329"/>
      <c r="BT387" s="329"/>
      <c r="BU387" s="329"/>
      <c r="BV387" s="329"/>
      <c r="BW387" s="329"/>
      <c r="BX387" s="329"/>
      <c r="BY387" s="329"/>
      <c r="BZ387" s="329"/>
      <c r="CA387" s="329"/>
      <c r="CB387" s="329"/>
      <c r="CC387" s="329"/>
      <c r="CD387" s="329"/>
      <c r="CE387" s="329"/>
      <c r="CF387" s="329"/>
      <c r="CG387" s="329"/>
      <c r="CH387" s="329"/>
      <c r="CI387" s="329"/>
      <c r="CJ387" s="329"/>
      <c r="CK387" s="329"/>
      <c r="CL387" s="329"/>
      <c r="CM387" s="329"/>
      <c r="CN387" s="329"/>
      <c r="CO387" s="329"/>
      <c r="CP387" s="329"/>
      <c r="CQ387" s="329"/>
      <c r="CR387" s="329"/>
      <c r="CS387" s="329"/>
      <c r="CT387" s="329"/>
      <c r="CU387" s="67"/>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9"/>
      <c r="ES387" s="71">
        <f>CU379*0.2%</f>
        <v>10659.23</v>
      </c>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30"/>
      <c r="GG387" s="30"/>
      <c r="GH387" s="30"/>
      <c r="GI387" s="30"/>
      <c r="GJ387" s="30"/>
      <c r="GK387" s="30"/>
      <c r="GL387" s="30"/>
      <c r="GM387" s="30"/>
    </row>
    <row r="388" spans="1:195" ht="12.75">
      <c r="A388" s="330" t="s">
        <v>368</v>
      </c>
      <c r="B388" s="330"/>
      <c r="C388" s="330"/>
      <c r="D388" s="330"/>
      <c r="E388" s="330"/>
      <c r="F388" s="329" t="s">
        <v>369</v>
      </c>
      <c r="G388" s="329"/>
      <c r="H388" s="329"/>
      <c r="I388" s="329"/>
      <c r="J388" s="329"/>
      <c r="K388" s="329"/>
      <c r="L388" s="329"/>
      <c r="M388" s="329"/>
      <c r="N388" s="329"/>
      <c r="O388" s="329"/>
      <c r="P388" s="329"/>
      <c r="Q388" s="329"/>
      <c r="R388" s="329"/>
      <c r="S388" s="329"/>
      <c r="T388" s="329"/>
      <c r="U388" s="329"/>
      <c r="V388" s="329"/>
      <c r="W388" s="329"/>
      <c r="X388" s="329"/>
      <c r="Y388" s="329"/>
      <c r="Z388" s="329"/>
      <c r="AA388" s="329"/>
      <c r="AB388" s="329"/>
      <c r="AC388" s="329"/>
      <c r="AD388" s="329"/>
      <c r="AE388" s="329"/>
      <c r="AF388" s="329"/>
      <c r="AG388" s="329"/>
      <c r="AH388" s="329"/>
      <c r="AI388" s="329"/>
      <c r="AJ388" s="329"/>
      <c r="AK388" s="329"/>
      <c r="AL388" s="329"/>
      <c r="AM388" s="329"/>
      <c r="AN388" s="329"/>
      <c r="AO388" s="329"/>
      <c r="AP388" s="329"/>
      <c r="AQ388" s="329"/>
      <c r="AR388" s="329"/>
      <c r="AS388" s="329"/>
      <c r="AT388" s="329"/>
      <c r="AU388" s="329"/>
      <c r="AV388" s="329"/>
      <c r="AW388" s="329"/>
      <c r="AX388" s="329"/>
      <c r="AY388" s="329"/>
      <c r="AZ388" s="329"/>
      <c r="BA388" s="329"/>
      <c r="BB388" s="329"/>
      <c r="BC388" s="329"/>
      <c r="BD388" s="329"/>
      <c r="BE388" s="329"/>
      <c r="BF388" s="329"/>
      <c r="BG388" s="329"/>
      <c r="BH388" s="329"/>
      <c r="BI388" s="329"/>
      <c r="BJ388" s="329"/>
      <c r="BK388" s="329"/>
      <c r="BL388" s="329"/>
      <c r="BM388" s="329"/>
      <c r="BN388" s="329"/>
      <c r="BO388" s="329"/>
      <c r="BP388" s="329"/>
      <c r="BQ388" s="329"/>
      <c r="BR388" s="329"/>
      <c r="BS388" s="329"/>
      <c r="BT388" s="329"/>
      <c r="BU388" s="329"/>
      <c r="BV388" s="329"/>
      <c r="BW388" s="329"/>
      <c r="BX388" s="329"/>
      <c r="BY388" s="329"/>
      <c r="BZ388" s="329"/>
      <c r="CA388" s="329"/>
      <c r="CB388" s="329"/>
      <c r="CC388" s="329"/>
      <c r="CD388" s="329"/>
      <c r="CE388" s="329"/>
      <c r="CF388" s="329"/>
      <c r="CG388" s="329"/>
      <c r="CH388" s="329"/>
      <c r="CI388" s="329"/>
      <c r="CJ388" s="329"/>
      <c r="CK388" s="329"/>
      <c r="CL388" s="329"/>
      <c r="CM388" s="329"/>
      <c r="CN388" s="329"/>
      <c r="CO388" s="329"/>
      <c r="CP388" s="329"/>
      <c r="CQ388" s="329"/>
      <c r="CR388" s="329"/>
      <c r="CS388" s="329"/>
      <c r="CT388" s="329"/>
      <c r="CU388" s="67"/>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9"/>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30"/>
      <c r="GG388" s="30"/>
      <c r="GH388" s="30"/>
      <c r="GI388" s="30"/>
      <c r="GJ388" s="30"/>
      <c r="GK388" s="30"/>
      <c r="GL388" s="30"/>
      <c r="GM388" s="30"/>
    </row>
    <row r="389" spans="1:195" ht="12.75">
      <c r="A389" s="330" t="s">
        <v>370</v>
      </c>
      <c r="B389" s="330"/>
      <c r="C389" s="330"/>
      <c r="D389" s="330"/>
      <c r="E389" s="330"/>
      <c r="F389" s="329" t="s">
        <v>369</v>
      </c>
      <c r="G389" s="329"/>
      <c r="H389" s="329"/>
      <c r="I389" s="329"/>
      <c r="J389" s="329"/>
      <c r="K389" s="329"/>
      <c r="L389" s="329"/>
      <c r="M389" s="329"/>
      <c r="N389" s="329"/>
      <c r="O389" s="329"/>
      <c r="P389" s="329"/>
      <c r="Q389" s="329"/>
      <c r="R389" s="329"/>
      <c r="S389" s="329"/>
      <c r="T389" s="329"/>
      <c r="U389" s="329"/>
      <c r="V389" s="329"/>
      <c r="W389" s="329"/>
      <c r="X389" s="329"/>
      <c r="Y389" s="329"/>
      <c r="Z389" s="329"/>
      <c r="AA389" s="329"/>
      <c r="AB389" s="329"/>
      <c r="AC389" s="329"/>
      <c r="AD389" s="329"/>
      <c r="AE389" s="329"/>
      <c r="AF389" s="329"/>
      <c r="AG389" s="329"/>
      <c r="AH389" s="329"/>
      <c r="AI389" s="329"/>
      <c r="AJ389" s="329"/>
      <c r="AK389" s="329"/>
      <c r="AL389" s="329"/>
      <c r="AM389" s="329"/>
      <c r="AN389" s="329"/>
      <c r="AO389" s="329"/>
      <c r="AP389" s="329"/>
      <c r="AQ389" s="329"/>
      <c r="AR389" s="329"/>
      <c r="AS389" s="329"/>
      <c r="AT389" s="329"/>
      <c r="AU389" s="329"/>
      <c r="AV389" s="329"/>
      <c r="AW389" s="329"/>
      <c r="AX389" s="329"/>
      <c r="AY389" s="329"/>
      <c r="AZ389" s="329"/>
      <c r="BA389" s="329"/>
      <c r="BB389" s="329"/>
      <c r="BC389" s="329"/>
      <c r="BD389" s="329"/>
      <c r="BE389" s="329"/>
      <c r="BF389" s="329"/>
      <c r="BG389" s="329"/>
      <c r="BH389" s="329"/>
      <c r="BI389" s="329"/>
      <c r="BJ389" s="329"/>
      <c r="BK389" s="329"/>
      <c r="BL389" s="329"/>
      <c r="BM389" s="329"/>
      <c r="BN389" s="329"/>
      <c r="BO389" s="329"/>
      <c r="BP389" s="329"/>
      <c r="BQ389" s="329"/>
      <c r="BR389" s="329"/>
      <c r="BS389" s="329"/>
      <c r="BT389" s="329"/>
      <c r="BU389" s="329"/>
      <c r="BV389" s="329"/>
      <c r="BW389" s="329"/>
      <c r="BX389" s="329"/>
      <c r="BY389" s="329"/>
      <c r="BZ389" s="329"/>
      <c r="CA389" s="329"/>
      <c r="CB389" s="329"/>
      <c r="CC389" s="329"/>
      <c r="CD389" s="329"/>
      <c r="CE389" s="329"/>
      <c r="CF389" s="329"/>
      <c r="CG389" s="329"/>
      <c r="CH389" s="329"/>
      <c r="CI389" s="329"/>
      <c r="CJ389" s="329"/>
      <c r="CK389" s="329"/>
      <c r="CL389" s="329"/>
      <c r="CM389" s="329"/>
      <c r="CN389" s="329"/>
      <c r="CO389" s="329"/>
      <c r="CP389" s="329"/>
      <c r="CQ389" s="329"/>
      <c r="CR389" s="329"/>
      <c r="CS389" s="329"/>
      <c r="CT389" s="329"/>
      <c r="CU389" s="67"/>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9"/>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30"/>
      <c r="GG389" s="30"/>
      <c r="GH389" s="30"/>
      <c r="GI389" s="30"/>
      <c r="GJ389" s="30"/>
      <c r="GK389" s="30"/>
      <c r="GL389" s="30"/>
      <c r="GM389" s="30"/>
    </row>
    <row r="390" spans="1:195" ht="12.75">
      <c r="A390" s="330" t="s">
        <v>13</v>
      </c>
      <c r="B390" s="330"/>
      <c r="C390" s="330"/>
      <c r="D390" s="330"/>
      <c r="E390" s="330"/>
      <c r="F390" s="329" t="s">
        <v>371</v>
      </c>
      <c r="G390" s="329"/>
      <c r="H390" s="329"/>
      <c r="I390" s="329"/>
      <c r="J390" s="329"/>
      <c r="K390" s="329"/>
      <c r="L390" s="329"/>
      <c r="M390" s="329"/>
      <c r="N390" s="329"/>
      <c r="O390" s="329"/>
      <c r="P390" s="329"/>
      <c r="Q390" s="329"/>
      <c r="R390" s="329"/>
      <c r="S390" s="329"/>
      <c r="T390" s="329"/>
      <c r="U390" s="329"/>
      <c r="V390" s="329"/>
      <c r="W390" s="329"/>
      <c r="X390" s="329"/>
      <c r="Y390" s="329"/>
      <c r="Z390" s="329"/>
      <c r="AA390" s="329"/>
      <c r="AB390" s="329"/>
      <c r="AC390" s="329"/>
      <c r="AD390" s="329"/>
      <c r="AE390" s="329"/>
      <c r="AF390" s="329"/>
      <c r="AG390" s="329"/>
      <c r="AH390" s="329"/>
      <c r="AI390" s="329"/>
      <c r="AJ390" s="329"/>
      <c r="AK390" s="329"/>
      <c r="AL390" s="329"/>
      <c r="AM390" s="329"/>
      <c r="AN390" s="329"/>
      <c r="AO390" s="329"/>
      <c r="AP390" s="329"/>
      <c r="AQ390" s="329"/>
      <c r="AR390" s="329"/>
      <c r="AS390" s="329"/>
      <c r="AT390" s="329"/>
      <c r="AU390" s="329"/>
      <c r="AV390" s="329"/>
      <c r="AW390" s="329"/>
      <c r="AX390" s="329"/>
      <c r="AY390" s="329"/>
      <c r="AZ390" s="329"/>
      <c r="BA390" s="329"/>
      <c r="BB390" s="329"/>
      <c r="BC390" s="329"/>
      <c r="BD390" s="329"/>
      <c r="BE390" s="329"/>
      <c r="BF390" s="329"/>
      <c r="BG390" s="329"/>
      <c r="BH390" s="329"/>
      <c r="BI390" s="329"/>
      <c r="BJ390" s="329"/>
      <c r="BK390" s="329"/>
      <c r="BL390" s="329"/>
      <c r="BM390" s="329"/>
      <c r="BN390" s="329"/>
      <c r="BO390" s="329"/>
      <c r="BP390" s="329"/>
      <c r="BQ390" s="329"/>
      <c r="BR390" s="329"/>
      <c r="BS390" s="329"/>
      <c r="BT390" s="329"/>
      <c r="BU390" s="329"/>
      <c r="BV390" s="329"/>
      <c r="BW390" s="329"/>
      <c r="BX390" s="329"/>
      <c r="BY390" s="329"/>
      <c r="BZ390" s="329"/>
      <c r="CA390" s="329"/>
      <c r="CB390" s="329"/>
      <c r="CC390" s="329"/>
      <c r="CD390" s="329"/>
      <c r="CE390" s="329"/>
      <c r="CF390" s="329"/>
      <c r="CG390" s="329"/>
      <c r="CH390" s="329"/>
      <c r="CI390" s="329"/>
      <c r="CJ390" s="329"/>
      <c r="CK390" s="329"/>
      <c r="CL390" s="329"/>
      <c r="CM390" s="329"/>
      <c r="CN390" s="329"/>
      <c r="CO390" s="329"/>
      <c r="CP390" s="329"/>
      <c r="CQ390" s="329"/>
      <c r="CR390" s="329"/>
      <c r="CS390" s="329"/>
      <c r="CT390" s="329"/>
      <c r="CU390" s="67"/>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c r="EO390" s="68"/>
      <c r="EP390" s="68"/>
      <c r="EQ390" s="68"/>
      <c r="ER390" s="69"/>
      <c r="ES390" s="71">
        <f>CU379*5.1%</f>
        <v>271810.365</v>
      </c>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30"/>
      <c r="GG390" s="30"/>
      <c r="GH390" s="30"/>
      <c r="GI390" s="30"/>
      <c r="GJ390" s="30"/>
      <c r="GK390" s="30"/>
      <c r="GL390" s="30"/>
      <c r="GM390" s="30"/>
    </row>
    <row r="391" spans="1:195" ht="12.75">
      <c r="A391" s="67" t="s">
        <v>317</v>
      </c>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9"/>
      <c r="CU391" s="67" t="s">
        <v>45</v>
      </c>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9"/>
      <c r="ES391" s="70"/>
      <c r="ET391" s="70"/>
      <c r="EU391" s="70"/>
      <c r="EV391" s="70"/>
      <c r="EW391" s="70"/>
      <c r="EX391" s="70"/>
      <c r="EY391" s="70"/>
      <c r="EZ391" s="70"/>
      <c r="FA391" s="70"/>
      <c r="FB391" s="70"/>
      <c r="FC391" s="70"/>
      <c r="FD391" s="70"/>
      <c r="FE391" s="70"/>
      <c r="FF391" s="70"/>
      <c r="FG391" s="70"/>
      <c r="FH391" s="70"/>
      <c r="FI391" s="70"/>
      <c r="FJ391" s="70"/>
      <c r="FK391" s="70"/>
      <c r="FL391" s="70"/>
      <c r="FM391" s="70"/>
      <c r="FN391" s="70"/>
      <c r="FO391" s="70"/>
      <c r="FP391" s="70"/>
      <c r="FQ391" s="70"/>
      <c r="FR391" s="70"/>
      <c r="FS391" s="70"/>
      <c r="FT391" s="70"/>
      <c r="FU391" s="70"/>
      <c r="FV391" s="70"/>
      <c r="FW391" s="70"/>
      <c r="FX391" s="70"/>
      <c r="FY391" s="70"/>
      <c r="FZ391" s="70"/>
      <c r="GA391" s="70"/>
      <c r="GB391" s="70"/>
      <c r="GC391" s="70"/>
      <c r="GD391" s="70"/>
      <c r="GE391" s="70"/>
      <c r="GF391" s="30"/>
      <c r="GG391" s="30"/>
      <c r="GH391" s="30"/>
      <c r="GI391" s="30"/>
      <c r="GJ391" s="30"/>
      <c r="GK391" s="30"/>
      <c r="GL391" s="30"/>
      <c r="GM391" s="30"/>
    </row>
    <row r="392" spans="1:195" ht="12.75">
      <c r="A392" s="67" t="s">
        <v>483</v>
      </c>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c r="EO392" s="68"/>
      <c r="EP392" s="68"/>
      <c r="EQ392" s="68"/>
      <c r="ER392" s="68"/>
      <c r="ES392" s="344">
        <f>ES394+ES398+ES402+ES405</f>
        <v>156379.63999999998</v>
      </c>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c r="GE392" s="74"/>
      <c r="GF392" s="30"/>
      <c r="GG392" s="30"/>
      <c r="GH392" s="30"/>
      <c r="GI392" s="30"/>
      <c r="GJ392" s="30"/>
      <c r="GK392" s="30"/>
      <c r="GL392" s="30"/>
      <c r="GM392" s="30"/>
    </row>
    <row r="393" spans="1:195" ht="12.75">
      <c r="A393" s="330">
        <v>1</v>
      </c>
      <c r="B393" s="330"/>
      <c r="C393" s="330"/>
      <c r="D393" s="330"/>
      <c r="E393" s="330"/>
      <c r="F393" s="329" t="s">
        <v>357</v>
      </c>
      <c r="G393" s="329"/>
      <c r="H393" s="329"/>
      <c r="I393" s="329"/>
      <c r="J393" s="329"/>
      <c r="K393" s="329"/>
      <c r="L393" s="329"/>
      <c r="M393" s="329"/>
      <c r="N393" s="329"/>
      <c r="O393" s="329"/>
      <c r="P393" s="329"/>
      <c r="Q393" s="329"/>
      <c r="R393" s="329"/>
      <c r="S393" s="329"/>
      <c r="T393" s="329"/>
      <c r="U393" s="329"/>
      <c r="V393" s="329"/>
      <c r="W393" s="329"/>
      <c r="X393" s="329"/>
      <c r="Y393" s="329"/>
      <c r="Z393" s="329"/>
      <c r="AA393" s="329"/>
      <c r="AB393" s="329"/>
      <c r="AC393" s="329"/>
      <c r="AD393" s="329"/>
      <c r="AE393" s="329"/>
      <c r="AF393" s="329"/>
      <c r="AG393" s="329"/>
      <c r="AH393" s="329"/>
      <c r="AI393" s="329"/>
      <c r="AJ393" s="329"/>
      <c r="AK393" s="329"/>
      <c r="AL393" s="329"/>
      <c r="AM393" s="329"/>
      <c r="AN393" s="329"/>
      <c r="AO393" s="329"/>
      <c r="AP393" s="329"/>
      <c r="AQ393" s="329"/>
      <c r="AR393" s="329"/>
      <c r="AS393" s="329"/>
      <c r="AT393" s="329"/>
      <c r="AU393" s="329"/>
      <c r="AV393" s="329"/>
      <c r="AW393" s="329"/>
      <c r="AX393" s="329"/>
      <c r="AY393" s="329"/>
      <c r="AZ393" s="329"/>
      <c r="BA393" s="329"/>
      <c r="BB393" s="329"/>
      <c r="BC393" s="329"/>
      <c r="BD393" s="329"/>
      <c r="BE393" s="329"/>
      <c r="BF393" s="329"/>
      <c r="BG393" s="329"/>
      <c r="BH393" s="329"/>
      <c r="BI393" s="329"/>
      <c r="BJ393" s="329"/>
      <c r="BK393" s="329"/>
      <c r="BL393" s="329"/>
      <c r="BM393" s="329"/>
      <c r="BN393" s="329"/>
      <c r="BO393" s="329"/>
      <c r="BP393" s="329"/>
      <c r="BQ393" s="329"/>
      <c r="BR393" s="329"/>
      <c r="BS393" s="329"/>
      <c r="BT393" s="329"/>
      <c r="BU393" s="329"/>
      <c r="BV393" s="329"/>
      <c r="BW393" s="329"/>
      <c r="BX393" s="329"/>
      <c r="BY393" s="329"/>
      <c r="BZ393" s="329"/>
      <c r="CA393" s="329"/>
      <c r="CB393" s="329"/>
      <c r="CC393" s="329"/>
      <c r="CD393" s="329"/>
      <c r="CE393" s="329"/>
      <c r="CF393" s="329"/>
      <c r="CG393" s="329"/>
      <c r="CH393" s="329"/>
      <c r="CI393" s="329"/>
      <c r="CJ393" s="329"/>
      <c r="CK393" s="329"/>
      <c r="CL393" s="329"/>
      <c r="CM393" s="329"/>
      <c r="CN393" s="329"/>
      <c r="CO393" s="329"/>
      <c r="CP393" s="329"/>
      <c r="CQ393" s="329"/>
      <c r="CR393" s="329"/>
      <c r="CS393" s="329"/>
      <c r="CT393" s="329"/>
      <c r="CU393" s="67" t="s">
        <v>45</v>
      </c>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9"/>
      <c r="ES393" s="70"/>
      <c r="ET393" s="70"/>
      <c r="EU393" s="70"/>
      <c r="EV393" s="70"/>
      <c r="EW393" s="70"/>
      <c r="EX393" s="70"/>
      <c r="EY393" s="70"/>
      <c r="EZ393" s="70"/>
      <c r="FA393" s="70"/>
      <c r="FB393" s="70"/>
      <c r="FC393" s="70"/>
      <c r="FD393" s="70"/>
      <c r="FE393" s="70"/>
      <c r="FF393" s="70"/>
      <c r="FG393" s="70"/>
      <c r="FH393" s="70"/>
      <c r="FI393" s="70"/>
      <c r="FJ393" s="70"/>
      <c r="FK393" s="70"/>
      <c r="FL393" s="70"/>
      <c r="FM393" s="70"/>
      <c r="FN393" s="70"/>
      <c r="FO393" s="70"/>
      <c r="FP393" s="70"/>
      <c r="FQ393" s="70"/>
      <c r="FR393" s="70"/>
      <c r="FS393" s="70"/>
      <c r="FT393" s="70"/>
      <c r="FU393" s="70"/>
      <c r="FV393" s="70"/>
      <c r="FW393" s="70"/>
      <c r="FX393" s="70"/>
      <c r="FY393" s="70"/>
      <c r="FZ393" s="70"/>
      <c r="GA393" s="70"/>
      <c r="GB393" s="70"/>
      <c r="GC393" s="70"/>
      <c r="GD393" s="70"/>
      <c r="GE393" s="70"/>
      <c r="GF393" s="30"/>
      <c r="GG393" s="30"/>
      <c r="GH393" s="30"/>
      <c r="GI393" s="30"/>
      <c r="GJ393" s="30"/>
      <c r="GK393" s="30"/>
      <c r="GL393" s="30"/>
      <c r="GM393" s="30"/>
    </row>
    <row r="394" spans="1:195" ht="12.75">
      <c r="A394" s="337" t="s">
        <v>195</v>
      </c>
      <c r="B394" s="338"/>
      <c r="C394" s="338"/>
      <c r="D394" s="338"/>
      <c r="E394" s="339"/>
      <c r="F394" s="329" t="s">
        <v>53</v>
      </c>
      <c r="G394" s="329"/>
      <c r="H394" s="329"/>
      <c r="I394" s="329"/>
      <c r="J394" s="329"/>
      <c r="K394" s="329"/>
      <c r="L394" s="329"/>
      <c r="M394" s="329"/>
      <c r="N394" s="329"/>
      <c r="O394" s="329"/>
      <c r="P394" s="329"/>
      <c r="Q394" s="329"/>
      <c r="R394" s="329"/>
      <c r="S394" s="329"/>
      <c r="T394" s="329"/>
      <c r="U394" s="329"/>
      <c r="V394" s="329"/>
      <c r="W394" s="329"/>
      <c r="X394" s="329"/>
      <c r="Y394" s="329"/>
      <c r="Z394" s="329"/>
      <c r="AA394" s="329"/>
      <c r="AB394" s="329"/>
      <c r="AC394" s="329"/>
      <c r="AD394" s="329"/>
      <c r="AE394" s="329"/>
      <c r="AF394" s="329"/>
      <c r="AG394" s="329"/>
      <c r="AH394" s="329"/>
      <c r="AI394" s="329"/>
      <c r="AJ394" s="329"/>
      <c r="AK394" s="329"/>
      <c r="AL394" s="329"/>
      <c r="AM394" s="329"/>
      <c r="AN394" s="329"/>
      <c r="AO394" s="329"/>
      <c r="AP394" s="329"/>
      <c r="AQ394" s="329"/>
      <c r="AR394" s="329"/>
      <c r="AS394" s="329"/>
      <c r="AT394" s="329"/>
      <c r="AU394" s="329"/>
      <c r="AV394" s="329"/>
      <c r="AW394" s="329"/>
      <c r="AX394" s="329"/>
      <c r="AY394" s="329"/>
      <c r="AZ394" s="329"/>
      <c r="BA394" s="329"/>
      <c r="BB394" s="329"/>
      <c r="BC394" s="329"/>
      <c r="BD394" s="329"/>
      <c r="BE394" s="329"/>
      <c r="BF394" s="329"/>
      <c r="BG394" s="329"/>
      <c r="BH394" s="329"/>
      <c r="BI394" s="329"/>
      <c r="BJ394" s="329"/>
      <c r="BK394" s="329"/>
      <c r="BL394" s="329"/>
      <c r="BM394" s="329"/>
      <c r="BN394" s="329"/>
      <c r="BO394" s="329"/>
      <c r="BP394" s="329"/>
      <c r="BQ394" s="329"/>
      <c r="BR394" s="329"/>
      <c r="BS394" s="329"/>
      <c r="BT394" s="329"/>
      <c r="BU394" s="329"/>
      <c r="BV394" s="329"/>
      <c r="BW394" s="329"/>
      <c r="BX394" s="329"/>
      <c r="BY394" s="329"/>
      <c r="BZ394" s="329"/>
      <c r="CA394" s="329"/>
      <c r="CB394" s="329"/>
      <c r="CC394" s="329"/>
      <c r="CD394" s="329"/>
      <c r="CE394" s="329"/>
      <c r="CF394" s="329"/>
      <c r="CG394" s="329"/>
      <c r="CH394" s="329"/>
      <c r="CI394" s="329"/>
      <c r="CJ394" s="329"/>
      <c r="CK394" s="329"/>
      <c r="CL394" s="329"/>
      <c r="CM394" s="329"/>
      <c r="CN394" s="329"/>
      <c r="CO394" s="329"/>
      <c r="CP394" s="329"/>
      <c r="CQ394" s="329"/>
      <c r="CR394" s="329"/>
      <c r="CS394" s="329"/>
      <c r="CT394" s="329"/>
      <c r="CU394" s="128">
        <v>517820</v>
      </c>
      <c r="CV394" s="129"/>
      <c r="CW394" s="129"/>
      <c r="CX394" s="129"/>
      <c r="CY394" s="129"/>
      <c r="CZ394" s="129"/>
      <c r="DA394" s="129"/>
      <c r="DB394" s="129"/>
      <c r="DC394" s="129"/>
      <c r="DD394" s="129"/>
      <c r="DE394" s="129"/>
      <c r="DF394" s="129"/>
      <c r="DG394" s="129"/>
      <c r="DH394" s="129"/>
      <c r="DI394" s="129"/>
      <c r="DJ394" s="129"/>
      <c r="DK394" s="129"/>
      <c r="DL394" s="129"/>
      <c r="DM394" s="129"/>
      <c r="DN394" s="129"/>
      <c r="DO394" s="129"/>
      <c r="DP394" s="129"/>
      <c r="DQ394" s="129"/>
      <c r="DR394" s="129"/>
      <c r="DS394" s="129"/>
      <c r="DT394" s="129"/>
      <c r="DU394" s="129"/>
      <c r="DV394" s="129"/>
      <c r="DW394" s="129"/>
      <c r="DX394" s="129"/>
      <c r="DY394" s="129"/>
      <c r="DZ394" s="129"/>
      <c r="EA394" s="129"/>
      <c r="EB394" s="129"/>
      <c r="EC394" s="129"/>
      <c r="ED394" s="129"/>
      <c r="EE394" s="129"/>
      <c r="EF394" s="129"/>
      <c r="EG394" s="129"/>
      <c r="EH394" s="129"/>
      <c r="EI394" s="129"/>
      <c r="EJ394" s="129"/>
      <c r="EK394" s="129"/>
      <c r="EL394" s="129"/>
      <c r="EM394" s="129"/>
      <c r="EN394" s="129"/>
      <c r="EO394" s="129"/>
      <c r="EP394" s="129"/>
      <c r="EQ394" s="129"/>
      <c r="ER394" s="130"/>
      <c r="ES394" s="331">
        <f>CU394*22%-2</f>
        <v>113918.4</v>
      </c>
      <c r="ET394" s="332"/>
      <c r="EU394" s="332"/>
      <c r="EV394" s="332"/>
      <c r="EW394" s="332"/>
      <c r="EX394" s="332"/>
      <c r="EY394" s="332"/>
      <c r="EZ394" s="332"/>
      <c r="FA394" s="332"/>
      <c r="FB394" s="332"/>
      <c r="FC394" s="332"/>
      <c r="FD394" s="332"/>
      <c r="FE394" s="332"/>
      <c r="FF394" s="332"/>
      <c r="FG394" s="332"/>
      <c r="FH394" s="332"/>
      <c r="FI394" s="332"/>
      <c r="FJ394" s="332"/>
      <c r="FK394" s="332"/>
      <c r="FL394" s="332"/>
      <c r="FM394" s="332"/>
      <c r="FN394" s="332"/>
      <c r="FO394" s="332"/>
      <c r="FP394" s="332"/>
      <c r="FQ394" s="332"/>
      <c r="FR394" s="332"/>
      <c r="FS394" s="332"/>
      <c r="FT394" s="332"/>
      <c r="FU394" s="332"/>
      <c r="FV394" s="332"/>
      <c r="FW394" s="332"/>
      <c r="FX394" s="332"/>
      <c r="FY394" s="332"/>
      <c r="FZ394" s="332"/>
      <c r="GA394" s="332"/>
      <c r="GB394" s="332"/>
      <c r="GC394" s="332"/>
      <c r="GD394" s="332"/>
      <c r="GE394" s="333"/>
      <c r="GF394" s="30"/>
      <c r="GG394" s="30"/>
      <c r="GH394" s="30"/>
      <c r="GI394" s="30"/>
      <c r="GJ394" s="30"/>
      <c r="GK394" s="30"/>
      <c r="GL394" s="30"/>
      <c r="GM394" s="30"/>
    </row>
    <row r="395" spans="1:195" ht="12.75">
      <c r="A395" s="340"/>
      <c r="B395" s="341"/>
      <c r="C395" s="341"/>
      <c r="D395" s="341"/>
      <c r="E395" s="342"/>
      <c r="F395" s="329" t="s">
        <v>358</v>
      </c>
      <c r="G395" s="329"/>
      <c r="H395" s="329"/>
      <c r="I395" s="329"/>
      <c r="J395" s="329"/>
      <c r="K395" s="329"/>
      <c r="L395" s="329"/>
      <c r="M395" s="329"/>
      <c r="N395" s="329"/>
      <c r="O395" s="329"/>
      <c r="P395" s="329"/>
      <c r="Q395" s="329"/>
      <c r="R395" s="329"/>
      <c r="S395" s="329"/>
      <c r="T395" s="329"/>
      <c r="U395" s="329"/>
      <c r="V395" s="329"/>
      <c r="W395" s="329"/>
      <c r="X395" s="329"/>
      <c r="Y395" s="329"/>
      <c r="Z395" s="329"/>
      <c r="AA395" s="329"/>
      <c r="AB395" s="329"/>
      <c r="AC395" s="329"/>
      <c r="AD395" s="329"/>
      <c r="AE395" s="329"/>
      <c r="AF395" s="329"/>
      <c r="AG395" s="329"/>
      <c r="AH395" s="329"/>
      <c r="AI395" s="329"/>
      <c r="AJ395" s="329"/>
      <c r="AK395" s="329"/>
      <c r="AL395" s="329"/>
      <c r="AM395" s="329"/>
      <c r="AN395" s="329"/>
      <c r="AO395" s="329"/>
      <c r="AP395" s="329"/>
      <c r="AQ395" s="329"/>
      <c r="AR395" s="329"/>
      <c r="AS395" s="329"/>
      <c r="AT395" s="329"/>
      <c r="AU395" s="329"/>
      <c r="AV395" s="329"/>
      <c r="AW395" s="329"/>
      <c r="AX395" s="329"/>
      <c r="AY395" s="329"/>
      <c r="AZ395" s="329"/>
      <c r="BA395" s="329"/>
      <c r="BB395" s="329"/>
      <c r="BC395" s="329"/>
      <c r="BD395" s="329"/>
      <c r="BE395" s="329"/>
      <c r="BF395" s="329"/>
      <c r="BG395" s="329"/>
      <c r="BH395" s="329"/>
      <c r="BI395" s="329"/>
      <c r="BJ395" s="329"/>
      <c r="BK395" s="329"/>
      <c r="BL395" s="329"/>
      <c r="BM395" s="329"/>
      <c r="BN395" s="329"/>
      <c r="BO395" s="329"/>
      <c r="BP395" s="329"/>
      <c r="BQ395" s="329"/>
      <c r="BR395" s="329"/>
      <c r="BS395" s="329"/>
      <c r="BT395" s="329"/>
      <c r="BU395" s="329"/>
      <c r="BV395" s="329"/>
      <c r="BW395" s="329"/>
      <c r="BX395" s="329"/>
      <c r="BY395" s="329"/>
      <c r="BZ395" s="329"/>
      <c r="CA395" s="329"/>
      <c r="CB395" s="329"/>
      <c r="CC395" s="329"/>
      <c r="CD395" s="329"/>
      <c r="CE395" s="329"/>
      <c r="CF395" s="329"/>
      <c r="CG395" s="329"/>
      <c r="CH395" s="329"/>
      <c r="CI395" s="329"/>
      <c r="CJ395" s="329"/>
      <c r="CK395" s="329"/>
      <c r="CL395" s="329"/>
      <c r="CM395" s="329"/>
      <c r="CN395" s="329"/>
      <c r="CO395" s="329"/>
      <c r="CP395" s="329"/>
      <c r="CQ395" s="329"/>
      <c r="CR395" s="329"/>
      <c r="CS395" s="329"/>
      <c r="CT395" s="329"/>
      <c r="CU395" s="134"/>
      <c r="CV395" s="135"/>
      <c r="CW395" s="135"/>
      <c r="CX395" s="135"/>
      <c r="CY395" s="135"/>
      <c r="CZ395" s="135"/>
      <c r="DA395" s="135"/>
      <c r="DB395" s="135"/>
      <c r="DC395" s="135"/>
      <c r="DD395" s="135"/>
      <c r="DE395" s="135"/>
      <c r="DF395" s="135"/>
      <c r="DG395" s="135"/>
      <c r="DH395" s="135"/>
      <c r="DI395" s="135"/>
      <c r="DJ395" s="135"/>
      <c r="DK395" s="135"/>
      <c r="DL395" s="135"/>
      <c r="DM395" s="135"/>
      <c r="DN395" s="135"/>
      <c r="DO395" s="135"/>
      <c r="DP395" s="135"/>
      <c r="DQ395" s="135"/>
      <c r="DR395" s="135"/>
      <c r="DS395" s="135"/>
      <c r="DT395" s="135"/>
      <c r="DU395" s="135"/>
      <c r="DV395" s="135"/>
      <c r="DW395" s="135"/>
      <c r="DX395" s="135"/>
      <c r="DY395" s="135"/>
      <c r="DZ395" s="135"/>
      <c r="EA395" s="135"/>
      <c r="EB395" s="135"/>
      <c r="EC395" s="135"/>
      <c r="ED395" s="135"/>
      <c r="EE395" s="135"/>
      <c r="EF395" s="135"/>
      <c r="EG395" s="135"/>
      <c r="EH395" s="135"/>
      <c r="EI395" s="135"/>
      <c r="EJ395" s="135"/>
      <c r="EK395" s="135"/>
      <c r="EL395" s="135"/>
      <c r="EM395" s="135"/>
      <c r="EN395" s="135"/>
      <c r="EO395" s="135"/>
      <c r="EP395" s="135"/>
      <c r="EQ395" s="135"/>
      <c r="ER395" s="136"/>
      <c r="ES395" s="334"/>
      <c r="ET395" s="335"/>
      <c r="EU395" s="335"/>
      <c r="EV395" s="335"/>
      <c r="EW395" s="335"/>
      <c r="EX395" s="335"/>
      <c r="EY395" s="335"/>
      <c r="EZ395" s="335"/>
      <c r="FA395" s="335"/>
      <c r="FB395" s="335"/>
      <c r="FC395" s="335"/>
      <c r="FD395" s="335"/>
      <c r="FE395" s="335"/>
      <c r="FF395" s="335"/>
      <c r="FG395" s="335"/>
      <c r="FH395" s="335"/>
      <c r="FI395" s="335"/>
      <c r="FJ395" s="335"/>
      <c r="FK395" s="335"/>
      <c r="FL395" s="335"/>
      <c r="FM395" s="335"/>
      <c r="FN395" s="335"/>
      <c r="FO395" s="335"/>
      <c r="FP395" s="335"/>
      <c r="FQ395" s="335"/>
      <c r="FR395" s="335"/>
      <c r="FS395" s="335"/>
      <c r="FT395" s="335"/>
      <c r="FU395" s="335"/>
      <c r="FV395" s="335"/>
      <c r="FW395" s="335"/>
      <c r="FX395" s="335"/>
      <c r="FY395" s="335"/>
      <c r="FZ395" s="335"/>
      <c r="GA395" s="335"/>
      <c r="GB395" s="335"/>
      <c r="GC395" s="335"/>
      <c r="GD395" s="335"/>
      <c r="GE395" s="336"/>
      <c r="GF395" s="30"/>
      <c r="GG395" s="30"/>
      <c r="GH395" s="30"/>
      <c r="GI395" s="30"/>
      <c r="GJ395" s="30"/>
      <c r="GK395" s="30"/>
      <c r="GL395" s="30"/>
      <c r="GM395" s="30"/>
    </row>
    <row r="396" spans="1:195" ht="12.75">
      <c r="A396" s="330" t="s">
        <v>198</v>
      </c>
      <c r="B396" s="330"/>
      <c r="C396" s="330"/>
      <c r="D396" s="330"/>
      <c r="E396" s="330"/>
      <c r="F396" s="329" t="s">
        <v>359</v>
      </c>
      <c r="G396" s="329"/>
      <c r="H396" s="329"/>
      <c r="I396" s="329"/>
      <c r="J396" s="329"/>
      <c r="K396" s="329"/>
      <c r="L396" s="329"/>
      <c r="M396" s="329"/>
      <c r="N396" s="329"/>
      <c r="O396" s="329"/>
      <c r="P396" s="329"/>
      <c r="Q396" s="329"/>
      <c r="R396" s="329"/>
      <c r="S396" s="329"/>
      <c r="T396" s="329"/>
      <c r="U396" s="329"/>
      <c r="V396" s="329"/>
      <c r="W396" s="329"/>
      <c r="X396" s="329"/>
      <c r="Y396" s="329"/>
      <c r="Z396" s="329"/>
      <c r="AA396" s="329"/>
      <c r="AB396" s="329"/>
      <c r="AC396" s="329"/>
      <c r="AD396" s="329"/>
      <c r="AE396" s="329"/>
      <c r="AF396" s="329"/>
      <c r="AG396" s="329"/>
      <c r="AH396" s="329"/>
      <c r="AI396" s="329"/>
      <c r="AJ396" s="329"/>
      <c r="AK396" s="329"/>
      <c r="AL396" s="329"/>
      <c r="AM396" s="329"/>
      <c r="AN396" s="329"/>
      <c r="AO396" s="329"/>
      <c r="AP396" s="329"/>
      <c r="AQ396" s="329"/>
      <c r="AR396" s="329"/>
      <c r="AS396" s="329"/>
      <c r="AT396" s="329"/>
      <c r="AU396" s="329"/>
      <c r="AV396" s="329"/>
      <c r="AW396" s="329"/>
      <c r="AX396" s="329"/>
      <c r="AY396" s="329"/>
      <c r="AZ396" s="329"/>
      <c r="BA396" s="329"/>
      <c r="BB396" s="329"/>
      <c r="BC396" s="329"/>
      <c r="BD396" s="329"/>
      <c r="BE396" s="329"/>
      <c r="BF396" s="329"/>
      <c r="BG396" s="329"/>
      <c r="BH396" s="329"/>
      <c r="BI396" s="329"/>
      <c r="BJ396" s="329"/>
      <c r="BK396" s="329"/>
      <c r="BL396" s="329"/>
      <c r="BM396" s="329"/>
      <c r="BN396" s="329"/>
      <c r="BO396" s="329"/>
      <c r="BP396" s="329"/>
      <c r="BQ396" s="329"/>
      <c r="BR396" s="329"/>
      <c r="BS396" s="329"/>
      <c r="BT396" s="329"/>
      <c r="BU396" s="329"/>
      <c r="BV396" s="329"/>
      <c r="BW396" s="329"/>
      <c r="BX396" s="329"/>
      <c r="BY396" s="329"/>
      <c r="BZ396" s="329"/>
      <c r="CA396" s="329"/>
      <c r="CB396" s="329"/>
      <c r="CC396" s="329"/>
      <c r="CD396" s="329"/>
      <c r="CE396" s="329"/>
      <c r="CF396" s="329"/>
      <c r="CG396" s="329"/>
      <c r="CH396" s="329"/>
      <c r="CI396" s="329"/>
      <c r="CJ396" s="329"/>
      <c r="CK396" s="329"/>
      <c r="CL396" s="329"/>
      <c r="CM396" s="329"/>
      <c r="CN396" s="329"/>
      <c r="CO396" s="329"/>
      <c r="CP396" s="329"/>
      <c r="CQ396" s="329"/>
      <c r="CR396" s="329"/>
      <c r="CS396" s="329"/>
      <c r="CT396" s="329"/>
      <c r="CU396" s="67"/>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c r="EO396" s="68"/>
      <c r="EP396" s="68"/>
      <c r="EQ396" s="68"/>
      <c r="ER396" s="69"/>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30"/>
      <c r="GG396" s="30"/>
      <c r="GH396" s="30"/>
      <c r="GI396" s="30"/>
      <c r="GJ396" s="30"/>
      <c r="GK396" s="30"/>
      <c r="GL396" s="30"/>
      <c r="GM396" s="30"/>
    </row>
    <row r="397" spans="1:195" ht="12.75">
      <c r="A397" s="330" t="s">
        <v>201</v>
      </c>
      <c r="B397" s="330"/>
      <c r="C397" s="330"/>
      <c r="D397" s="330"/>
      <c r="E397" s="330"/>
      <c r="F397" s="329" t="s">
        <v>360</v>
      </c>
      <c r="G397" s="329"/>
      <c r="H397" s="329"/>
      <c r="I397" s="329"/>
      <c r="J397" s="329"/>
      <c r="K397" s="329"/>
      <c r="L397" s="329"/>
      <c r="M397" s="329"/>
      <c r="N397" s="329"/>
      <c r="O397" s="329"/>
      <c r="P397" s="329"/>
      <c r="Q397" s="329"/>
      <c r="R397" s="329"/>
      <c r="S397" s="329"/>
      <c r="T397" s="329"/>
      <c r="U397" s="329"/>
      <c r="V397" s="329"/>
      <c r="W397" s="329"/>
      <c r="X397" s="329"/>
      <c r="Y397" s="329"/>
      <c r="Z397" s="329"/>
      <c r="AA397" s="329"/>
      <c r="AB397" s="329"/>
      <c r="AC397" s="329"/>
      <c r="AD397" s="329"/>
      <c r="AE397" s="329"/>
      <c r="AF397" s="329"/>
      <c r="AG397" s="329"/>
      <c r="AH397" s="329"/>
      <c r="AI397" s="329"/>
      <c r="AJ397" s="329"/>
      <c r="AK397" s="329"/>
      <c r="AL397" s="329"/>
      <c r="AM397" s="329"/>
      <c r="AN397" s="329"/>
      <c r="AO397" s="329"/>
      <c r="AP397" s="329"/>
      <c r="AQ397" s="329"/>
      <c r="AR397" s="329"/>
      <c r="AS397" s="329"/>
      <c r="AT397" s="329"/>
      <c r="AU397" s="329"/>
      <c r="AV397" s="329"/>
      <c r="AW397" s="329"/>
      <c r="AX397" s="329"/>
      <c r="AY397" s="329"/>
      <c r="AZ397" s="329"/>
      <c r="BA397" s="329"/>
      <c r="BB397" s="329"/>
      <c r="BC397" s="329"/>
      <c r="BD397" s="329"/>
      <c r="BE397" s="329"/>
      <c r="BF397" s="329"/>
      <c r="BG397" s="329"/>
      <c r="BH397" s="329"/>
      <c r="BI397" s="329"/>
      <c r="BJ397" s="329"/>
      <c r="BK397" s="329"/>
      <c r="BL397" s="329"/>
      <c r="BM397" s="329"/>
      <c r="BN397" s="329"/>
      <c r="BO397" s="329"/>
      <c r="BP397" s="329"/>
      <c r="BQ397" s="329"/>
      <c r="BR397" s="329"/>
      <c r="BS397" s="329"/>
      <c r="BT397" s="329"/>
      <c r="BU397" s="329"/>
      <c r="BV397" s="329"/>
      <c r="BW397" s="329"/>
      <c r="BX397" s="329"/>
      <c r="BY397" s="329"/>
      <c r="BZ397" s="329"/>
      <c r="CA397" s="329"/>
      <c r="CB397" s="329"/>
      <c r="CC397" s="329"/>
      <c r="CD397" s="329"/>
      <c r="CE397" s="329"/>
      <c r="CF397" s="329"/>
      <c r="CG397" s="329"/>
      <c r="CH397" s="329"/>
      <c r="CI397" s="329"/>
      <c r="CJ397" s="329"/>
      <c r="CK397" s="329"/>
      <c r="CL397" s="329"/>
      <c r="CM397" s="329"/>
      <c r="CN397" s="329"/>
      <c r="CO397" s="329"/>
      <c r="CP397" s="329"/>
      <c r="CQ397" s="329"/>
      <c r="CR397" s="329"/>
      <c r="CS397" s="329"/>
      <c r="CT397" s="329"/>
      <c r="CU397" s="67"/>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9"/>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30"/>
      <c r="GG397" s="30"/>
      <c r="GH397" s="30"/>
      <c r="GI397" s="30"/>
      <c r="GJ397" s="30"/>
      <c r="GK397" s="30"/>
      <c r="GL397" s="30"/>
      <c r="GM397" s="30"/>
    </row>
    <row r="398" spans="1:195" ht="12.75">
      <c r="A398" s="330" t="s">
        <v>12</v>
      </c>
      <c r="B398" s="330"/>
      <c r="C398" s="330"/>
      <c r="D398" s="330"/>
      <c r="E398" s="330"/>
      <c r="F398" s="329" t="s">
        <v>361</v>
      </c>
      <c r="G398" s="329"/>
      <c r="H398" s="329"/>
      <c r="I398" s="329"/>
      <c r="J398" s="329"/>
      <c r="K398" s="329"/>
      <c r="L398" s="329"/>
      <c r="M398" s="329"/>
      <c r="N398" s="329"/>
      <c r="O398" s="329"/>
      <c r="P398" s="329"/>
      <c r="Q398" s="329"/>
      <c r="R398" s="329"/>
      <c r="S398" s="329"/>
      <c r="T398" s="329"/>
      <c r="U398" s="329"/>
      <c r="V398" s="329"/>
      <c r="W398" s="329"/>
      <c r="X398" s="329"/>
      <c r="Y398" s="329"/>
      <c r="Z398" s="329"/>
      <c r="AA398" s="329"/>
      <c r="AB398" s="329"/>
      <c r="AC398" s="329"/>
      <c r="AD398" s="329"/>
      <c r="AE398" s="329"/>
      <c r="AF398" s="329"/>
      <c r="AG398" s="329"/>
      <c r="AH398" s="329"/>
      <c r="AI398" s="329"/>
      <c r="AJ398" s="329"/>
      <c r="AK398" s="329"/>
      <c r="AL398" s="329"/>
      <c r="AM398" s="329"/>
      <c r="AN398" s="329"/>
      <c r="AO398" s="329"/>
      <c r="AP398" s="329"/>
      <c r="AQ398" s="329"/>
      <c r="AR398" s="329"/>
      <c r="AS398" s="329"/>
      <c r="AT398" s="329"/>
      <c r="AU398" s="329"/>
      <c r="AV398" s="329"/>
      <c r="AW398" s="329"/>
      <c r="AX398" s="329"/>
      <c r="AY398" s="329"/>
      <c r="AZ398" s="329"/>
      <c r="BA398" s="329"/>
      <c r="BB398" s="329"/>
      <c r="BC398" s="329"/>
      <c r="BD398" s="329"/>
      <c r="BE398" s="329"/>
      <c r="BF398" s="329"/>
      <c r="BG398" s="329"/>
      <c r="BH398" s="329"/>
      <c r="BI398" s="329"/>
      <c r="BJ398" s="329"/>
      <c r="BK398" s="329"/>
      <c r="BL398" s="329"/>
      <c r="BM398" s="329"/>
      <c r="BN398" s="329"/>
      <c r="BO398" s="329"/>
      <c r="BP398" s="329"/>
      <c r="BQ398" s="329"/>
      <c r="BR398" s="329"/>
      <c r="BS398" s="329"/>
      <c r="BT398" s="329"/>
      <c r="BU398" s="329"/>
      <c r="BV398" s="329"/>
      <c r="BW398" s="329"/>
      <c r="BX398" s="329"/>
      <c r="BY398" s="329"/>
      <c r="BZ398" s="329"/>
      <c r="CA398" s="329"/>
      <c r="CB398" s="329"/>
      <c r="CC398" s="329"/>
      <c r="CD398" s="329"/>
      <c r="CE398" s="329"/>
      <c r="CF398" s="329"/>
      <c r="CG398" s="329"/>
      <c r="CH398" s="329"/>
      <c r="CI398" s="329"/>
      <c r="CJ398" s="329"/>
      <c r="CK398" s="329"/>
      <c r="CL398" s="329"/>
      <c r="CM398" s="329"/>
      <c r="CN398" s="329"/>
      <c r="CO398" s="329"/>
      <c r="CP398" s="329"/>
      <c r="CQ398" s="329"/>
      <c r="CR398" s="329"/>
      <c r="CS398" s="329"/>
      <c r="CT398" s="329"/>
      <c r="CU398" s="67" t="s">
        <v>45</v>
      </c>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c r="EO398" s="68"/>
      <c r="EP398" s="68"/>
      <c r="EQ398" s="68"/>
      <c r="ER398" s="69"/>
      <c r="ES398" s="71">
        <f>CU394*2.9%</f>
        <v>15016.779999999999</v>
      </c>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c r="GC398" s="71"/>
      <c r="GD398" s="71"/>
      <c r="GE398" s="71"/>
      <c r="GF398" s="30"/>
      <c r="GG398" s="30"/>
      <c r="GH398" s="30"/>
      <c r="GI398" s="30"/>
      <c r="GJ398" s="30"/>
      <c r="GK398" s="30"/>
      <c r="GL398" s="30"/>
      <c r="GM398" s="30"/>
    </row>
    <row r="399" spans="1:195" ht="12.75">
      <c r="A399" s="337" t="s">
        <v>362</v>
      </c>
      <c r="B399" s="338"/>
      <c r="C399" s="338"/>
      <c r="D399" s="338"/>
      <c r="E399" s="339"/>
      <c r="F399" s="329" t="s">
        <v>53</v>
      </c>
      <c r="G399" s="329"/>
      <c r="H399" s="329"/>
      <c r="I399" s="329"/>
      <c r="J399" s="329"/>
      <c r="K399" s="329"/>
      <c r="L399" s="329"/>
      <c r="M399" s="329"/>
      <c r="N399" s="329"/>
      <c r="O399" s="329"/>
      <c r="P399" s="329"/>
      <c r="Q399" s="329"/>
      <c r="R399" s="329"/>
      <c r="S399" s="329"/>
      <c r="T399" s="329"/>
      <c r="U399" s="329"/>
      <c r="V399" s="329"/>
      <c r="W399" s="329"/>
      <c r="X399" s="329"/>
      <c r="Y399" s="329"/>
      <c r="Z399" s="329"/>
      <c r="AA399" s="329"/>
      <c r="AB399" s="329"/>
      <c r="AC399" s="329"/>
      <c r="AD399" s="329"/>
      <c r="AE399" s="329"/>
      <c r="AF399" s="329"/>
      <c r="AG399" s="329"/>
      <c r="AH399" s="329"/>
      <c r="AI399" s="329"/>
      <c r="AJ399" s="329"/>
      <c r="AK399" s="329"/>
      <c r="AL399" s="329"/>
      <c r="AM399" s="329"/>
      <c r="AN399" s="329"/>
      <c r="AO399" s="329"/>
      <c r="AP399" s="329"/>
      <c r="AQ399" s="329"/>
      <c r="AR399" s="329"/>
      <c r="AS399" s="329"/>
      <c r="AT399" s="329"/>
      <c r="AU399" s="329"/>
      <c r="AV399" s="329"/>
      <c r="AW399" s="329"/>
      <c r="AX399" s="329"/>
      <c r="AY399" s="329"/>
      <c r="AZ399" s="329"/>
      <c r="BA399" s="329"/>
      <c r="BB399" s="329"/>
      <c r="BC399" s="329"/>
      <c r="BD399" s="329"/>
      <c r="BE399" s="329"/>
      <c r="BF399" s="329"/>
      <c r="BG399" s="329"/>
      <c r="BH399" s="329"/>
      <c r="BI399" s="329"/>
      <c r="BJ399" s="329"/>
      <c r="BK399" s="329"/>
      <c r="BL399" s="329"/>
      <c r="BM399" s="329"/>
      <c r="BN399" s="329"/>
      <c r="BO399" s="329"/>
      <c r="BP399" s="329"/>
      <c r="BQ399" s="329"/>
      <c r="BR399" s="329"/>
      <c r="BS399" s="329"/>
      <c r="BT399" s="329"/>
      <c r="BU399" s="329"/>
      <c r="BV399" s="329"/>
      <c r="BW399" s="329"/>
      <c r="BX399" s="329"/>
      <c r="BY399" s="329"/>
      <c r="BZ399" s="329"/>
      <c r="CA399" s="329"/>
      <c r="CB399" s="329"/>
      <c r="CC399" s="329"/>
      <c r="CD399" s="329"/>
      <c r="CE399" s="329"/>
      <c r="CF399" s="329"/>
      <c r="CG399" s="329"/>
      <c r="CH399" s="329"/>
      <c r="CI399" s="329"/>
      <c r="CJ399" s="329"/>
      <c r="CK399" s="329"/>
      <c r="CL399" s="329"/>
      <c r="CM399" s="329"/>
      <c r="CN399" s="329"/>
      <c r="CO399" s="329"/>
      <c r="CP399" s="329"/>
      <c r="CQ399" s="329"/>
      <c r="CR399" s="329"/>
      <c r="CS399" s="329"/>
      <c r="CT399" s="329"/>
      <c r="CU399" s="128"/>
      <c r="CV399" s="129"/>
      <c r="CW399" s="129"/>
      <c r="CX399" s="129"/>
      <c r="CY399" s="129"/>
      <c r="CZ399" s="129"/>
      <c r="DA399" s="129"/>
      <c r="DB399" s="129"/>
      <c r="DC399" s="129"/>
      <c r="DD399" s="129"/>
      <c r="DE399" s="129"/>
      <c r="DF399" s="129"/>
      <c r="DG399" s="129"/>
      <c r="DH399" s="129"/>
      <c r="DI399" s="129"/>
      <c r="DJ399" s="129"/>
      <c r="DK399" s="129"/>
      <c r="DL399" s="129"/>
      <c r="DM399" s="129"/>
      <c r="DN399" s="129"/>
      <c r="DO399" s="129"/>
      <c r="DP399" s="129"/>
      <c r="DQ399" s="129"/>
      <c r="DR399" s="129"/>
      <c r="DS399" s="129"/>
      <c r="DT399" s="129"/>
      <c r="DU399" s="129"/>
      <c r="DV399" s="129"/>
      <c r="DW399" s="129"/>
      <c r="DX399" s="129"/>
      <c r="DY399" s="129"/>
      <c r="DZ399" s="129"/>
      <c r="EA399" s="129"/>
      <c r="EB399" s="129"/>
      <c r="EC399" s="129"/>
      <c r="ED399" s="129"/>
      <c r="EE399" s="129"/>
      <c r="EF399" s="129"/>
      <c r="EG399" s="129"/>
      <c r="EH399" s="129"/>
      <c r="EI399" s="129"/>
      <c r="EJ399" s="129"/>
      <c r="EK399" s="129"/>
      <c r="EL399" s="129"/>
      <c r="EM399" s="129"/>
      <c r="EN399" s="129"/>
      <c r="EO399" s="129"/>
      <c r="EP399" s="129"/>
      <c r="EQ399" s="129"/>
      <c r="ER399" s="130"/>
      <c r="ES399" s="331"/>
      <c r="ET399" s="332"/>
      <c r="EU399" s="332"/>
      <c r="EV399" s="332"/>
      <c r="EW399" s="332"/>
      <c r="EX399" s="332"/>
      <c r="EY399" s="332"/>
      <c r="EZ399" s="332"/>
      <c r="FA399" s="332"/>
      <c r="FB399" s="332"/>
      <c r="FC399" s="332"/>
      <c r="FD399" s="332"/>
      <c r="FE399" s="332"/>
      <c r="FF399" s="332"/>
      <c r="FG399" s="332"/>
      <c r="FH399" s="332"/>
      <c r="FI399" s="332"/>
      <c r="FJ399" s="332"/>
      <c r="FK399" s="332"/>
      <c r="FL399" s="332"/>
      <c r="FM399" s="332"/>
      <c r="FN399" s="332"/>
      <c r="FO399" s="332"/>
      <c r="FP399" s="332"/>
      <c r="FQ399" s="332"/>
      <c r="FR399" s="332"/>
      <c r="FS399" s="332"/>
      <c r="FT399" s="332"/>
      <c r="FU399" s="332"/>
      <c r="FV399" s="332"/>
      <c r="FW399" s="332"/>
      <c r="FX399" s="332"/>
      <c r="FY399" s="332"/>
      <c r="FZ399" s="332"/>
      <c r="GA399" s="332"/>
      <c r="GB399" s="332"/>
      <c r="GC399" s="332"/>
      <c r="GD399" s="332"/>
      <c r="GE399" s="333"/>
      <c r="GF399" s="30"/>
      <c r="GG399" s="30"/>
      <c r="GH399" s="30"/>
      <c r="GI399" s="30"/>
      <c r="GJ399" s="30"/>
      <c r="GK399" s="30"/>
      <c r="GL399" s="30"/>
      <c r="GM399" s="30"/>
    </row>
    <row r="400" spans="1:195" ht="12.75">
      <c r="A400" s="340"/>
      <c r="B400" s="341"/>
      <c r="C400" s="341"/>
      <c r="D400" s="341"/>
      <c r="E400" s="342"/>
      <c r="F400" s="329" t="s">
        <v>363</v>
      </c>
      <c r="G400" s="329"/>
      <c r="H400" s="329"/>
      <c r="I400" s="329"/>
      <c r="J400" s="329"/>
      <c r="K400" s="329"/>
      <c r="L400" s="329"/>
      <c r="M400" s="329"/>
      <c r="N400" s="329"/>
      <c r="O400" s="329"/>
      <c r="P400" s="329"/>
      <c r="Q400" s="329"/>
      <c r="R400" s="329"/>
      <c r="S400" s="329"/>
      <c r="T400" s="329"/>
      <c r="U400" s="329"/>
      <c r="V400" s="329"/>
      <c r="W400" s="329"/>
      <c r="X400" s="329"/>
      <c r="Y400" s="329"/>
      <c r="Z400" s="329"/>
      <c r="AA400" s="329"/>
      <c r="AB400" s="329"/>
      <c r="AC400" s="329"/>
      <c r="AD400" s="329"/>
      <c r="AE400" s="329"/>
      <c r="AF400" s="329"/>
      <c r="AG400" s="329"/>
      <c r="AH400" s="329"/>
      <c r="AI400" s="329"/>
      <c r="AJ400" s="329"/>
      <c r="AK400" s="329"/>
      <c r="AL400" s="329"/>
      <c r="AM400" s="329"/>
      <c r="AN400" s="329"/>
      <c r="AO400" s="329"/>
      <c r="AP400" s="329"/>
      <c r="AQ400" s="329"/>
      <c r="AR400" s="329"/>
      <c r="AS400" s="329"/>
      <c r="AT400" s="329"/>
      <c r="AU400" s="329"/>
      <c r="AV400" s="329"/>
      <c r="AW400" s="329"/>
      <c r="AX400" s="329"/>
      <c r="AY400" s="329"/>
      <c r="AZ400" s="329"/>
      <c r="BA400" s="329"/>
      <c r="BB400" s="329"/>
      <c r="BC400" s="329"/>
      <c r="BD400" s="329"/>
      <c r="BE400" s="329"/>
      <c r="BF400" s="329"/>
      <c r="BG400" s="329"/>
      <c r="BH400" s="329"/>
      <c r="BI400" s="329"/>
      <c r="BJ400" s="329"/>
      <c r="BK400" s="329"/>
      <c r="BL400" s="329"/>
      <c r="BM400" s="329"/>
      <c r="BN400" s="329"/>
      <c r="BO400" s="329"/>
      <c r="BP400" s="329"/>
      <c r="BQ400" s="329"/>
      <c r="BR400" s="329"/>
      <c r="BS400" s="329"/>
      <c r="BT400" s="329"/>
      <c r="BU400" s="329"/>
      <c r="BV400" s="329"/>
      <c r="BW400" s="329"/>
      <c r="BX400" s="329"/>
      <c r="BY400" s="329"/>
      <c r="BZ400" s="329"/>
      <c r="CA400" s="329"/>
      <c r="CB400" s="329"/>
      <c r="CC400" s="329"/>
      <c r="CD400" s="329"/>
      <c r="CE400" s="329"/>
      <c r="CF400" s="329"/>
      <c r="CG400" s="329"/>
      <c r="CH400" s="329"/>
      <c r="CI400" s="329"/>
      <c r="CJ400" s="329"/>
      <c r="CK400" s="329"/>
      <c r="CL400" s="329"/>
      <c r="CM400" s="329"/>
      <c r="CN400" s="329"/>
      <c r="CO400" s="329"/>
      <c r="CP400" s="329"/>
      <c r="CQ400" s="329"/>
      <c r="CR400" s="329"/>
      <c r="CS400" s="329"/>
      <c r="CT400" s="329"/>
      <c r="CU400" s="134"/>
      <c r="CV400" s="135"/>
      <c r="CW400" s="135"/>
      <c r="CX400" s="135"/>
      <c r="CY400" s="135"/>
      <c r="CZ400" s="135"/>
      <c r="DA400" s="135"/>
      <c r="DB400" s="135"/>
      <c r="DC400" s="135"/>
      <c r="DD400" s="135"/>
      <c r="DE400" s="135"/>
      <c r="DF400" s="135"/>
      <c r="DG400" s="135"/>
      <c r="DH400" s="135"/>
      <c r="DI400" s="135"/>
      <c r="DJ400" s="135"/>
      <c r="DK400" s="135"/>
      <c r="DL400" s="135"/>
      <c r="DM400" s="135"/>
      <c r="DN400" s="135"/>
      <c r="DO400" s="135"/>
      <c r="DP400" s="135"/>
      <c r="DQ400" s="135"/>
      <c r="DR400" s="135"/>
      <c r="DS400" s="135"/>
      <c r="DT400" s="135"/>
      <c r="DU400" s="135"/>
      <c r="DV400" s="135"/>
      <c r="DW400" s="135"/>
      <c r="DX400" s="135"/>
      <c r="DY400" s="135"/>
      <c r="DZ400" s="135"/>
      <c r="EA400" s="135"/>
      <c r="EB400" s="135"/>
      <c r="EC400" s="135"/>
      <c r="ED400" s="135"/>
      <c r="EE400" s="135"/>
      <c r="EF400" s="135"/>
      <c r="EG400" s="135"/>
      <c r="EH400" s="135"/>
      <c r="EI400" s="135"/>
      <c r="EJ400" s="135"/>
      <c r="EK400" s="135"/>
      <c r="EL400" s="135"/>
      <c r="EM400" s="135"/>
      <c r="EN400" s="135"/>
      <c r="EO400" s="135"/>
      <c r="EP400" s="135"/>
      <c r="EQ400" s="135"/>
      <c r="ER400" s="136"/>
      <c r="ES400" s="334"/>
      <c r="ET400" s="335"/>
      <c r="EU400" s="335"/>
      <c r="EV400" s="335"/>
      <c r="EW400" s="335"/>
      <c r="EX400" s="335"/>
      <c r="EY400" s="335"/>
      <c r="EZ400" s="335"/>
      <c r="FA400" s="335"/>
      <c r="FB400" s="335"/>
      <c r="FC400" s="335"/>
      <c r="FD400" s="335"/>
      <c r="FE400" s="335"/>
      <c r="FF400" s="335"/>
      <c r="FG400" s="335"/>
      <c r="FH400" s="335"/>
      <c r="FI400" s="335"/>
      <c r="FJ400" s="335"/>
      <c r="FK400" s="335"/>
      <c r="FL400" s="335"/>
      <c r="FM400" s="335"/>
      <c r="FN400" s="335"/>
      <c r="FO400" s="335"/>
      <c r="FP400" s="335"/>
      <c r="FQ400" s="335"/>
      <c r="FR400" s="335"/>
      <c r="FS400" s="335"/>
      <c r="FT400" s="335"/>
      <c r="FU400" s="335"/>
      <c r="FV400" s="335"/>
      <c r="FW400" s="335"/>
      <c r="FX400" s="335"/>
      <c r="FY400" s="335"/>
      <c r="FZ400" s="335"/>
      <c r="GA400" s="335"/>
      <c r="GB400" s="335"/>
      <c r="GC400" s="335"/>
      <c r="GD400" s="335"/>
      <c r="GE400" s="336"/>
      <c r="GF400" s="30"/>
      <c r="GG400" s="30"/>
      <c r="GH400" s="30"/>
      <c r="GI400" s="30"/>
      <c r="GJ400" s="30"/>
      <c r="GK400" s="30"/>
      <c r="GL400" s="30"/>
      <c r="GM400" s="30"/>
    </row>
    <row r="401" spans="1:195" ht="12.75">
      <c r="A401" s="330" t="s">
        <v>364</v>
      </c>
      <c r="B401" s="330"/>
      <c r="C401" s="330"/>
      <c r="D401" s="330"/>
      <c r="E401" s="330"/>
      <c r="F401" s="329" t="s">
        <v>365</v>
      </c>
      <c r="G401" s="329"/>
      <c r="H401" s="329"/>
      <c r="I401" s="329"/>
      <c r="J401" s="329"/>
      <c r="K401" s="329"/>
      <c r="L401" s="329"/>
      <c r="M401" s="329"/>
      <c r="N401" s="329"/>
      <c r="O401" s="329"/>
      <c r="P401" s="329"/>
      <c r="Q401" s="329"/>
      <c r="R401" s="329"/>
      <c r="S401" s="329"/>
      <c r="T401" s="329"/>
      <c r="U401" s="329"/>
      <c r="V401" s="329"/>
      <c r="W401" s="329"/>
      <c r="X401" s="329"/>
      <c r="Y401" s="329"/>
      <c r="Z401" s="329"/>
      <c r="AA401" s="329"/>
      <c r="AB401" s="329"/>
      <c r="AC401" s="329"/>
      <c r="AD401" s="329"/>
      <c r="AE401" s="329"/>
      <c r="AF401" s="329"/>
      <c r="AG401" s="329"/>
      <c r="AH401" s="329"/>
      <c r="AI401" s="329"/>
      <c r="AJ401" s="329"/>
      <c r="AK401" s="329"/>
      <c r="AL401" s="329"/>
      <c r="AM401" s="329"/>
      <c r="AN401" s="329"/>
      <c r="AO401" s="329"/>
      <c r="AP401" s="329"/>
      <c r="AQ401" s="329"/>
      <c r="AR401" s="329"/>
      <c r="AS401" s="329"/>
      <c r="AT401" s="329"/>
      <c r="AU401" s="329"/>
      <c r="AV401" s="329"/>
      <c r="AW401" s="329"/>
      <c r="AX401" s="329"/>
      <c r="AY401" s="329"/>
      <c r="AZ401" s="329"/>
      <c r="BA401" s="329"/>
      <c r="BB401" s="329"/>
      <c r="BC401" s="329"/>
      <c r="BD401" s="329"/>
      <c r="BE401" s="329"/>
      <c r="BF401" s="329"/>
      <c r="BG401" s="329"/>
      <c r="BH401" s="329"/>
      <c r="BI401" s="329"/>
      <c r="BJ401" s="329"/>
      <c r="BK401" s="329"/>
      <c r="BL401" s="329"/>
      <c r="BM401" s="329"/>
      <c r="BN401" s="329"/>
      <c r="BO401" s="329"/>
      <c r="BP401" s="329"/>
      <c r="BQ401" s="329"/>
      <c r="BR401" s="329"/>
      <c r="BS401" s="329"/>
      <c r="BT401" s="329"/>
      <c r="BU401" s="329"/>
      <c r="BV401" s="329"/>
      <c r="BW401" s="329"/>
      <c r="BX401" s="329"/>
      <c r="BY401" s="329"/>
      <c r="BZ401" s="329"/>
      <c r="CA401" s="329"/>
      <c r="CB401" s="329"/>
      <c r="CC401" s="329"/>
      <c r="CD401" s="329"/>
      <c r="CE401" s="329"/>
      <c r="CF401" s="329"/>
      <c r="CG401" s="329"/>
      <c r="CH401" s="329"/>
      <c r="CI401" s="329"/>
      <c r="CJ401" s="329"/>
      <c r="CK401" s="329"/>
      <c r="CL401" s="329"/>
      <c r="CM401" s="329"/>
      <c r="CN401" s="329"/>
      <c r="CO401" s="329"/>
      <c r="CP401" s="329"/>
      <c r="CQ401" s="329"/>
      <c r="CR401" s="329"/>
      <c r="CS401" s="329"/>
      <c r="CT401" s="329"/>
      <c r="CU401" s="67"/>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c r="EO401" s="68"/>
      <c r="EP401" s="68"/>
      <c r="EQ401" s="68"/>
      <c r="ER401" s="69"/>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c r="GC401" s="71"/>
      <c r="GD401" s="71"/>
      <c r="GE401" s="71"/>
      <c r="GF401" s="30"/>
      <c r="GG401" s="30"/>
      <c r="GH401" s="30"/>
      <c r="GI401" s="30"/>
      <c r="GJ401" s="30"/>
      <c r="GK401" s="30"/>
      <c r="GL401" s="30"/>
      <c r="GM401" s="30"/>
    </row>
    <row r="402" spans="1:195" ht="12.75">
      <c r="A402" s="330" t="s">
        <v>366</v>
      </c>
      <c r="B402" s="330"/>
      <c r="C402" s="330"/>
      <c r="D402" s="330"/>
      <c r="E402" s="330"/>
      <c r="F402" s="329" t="s">
        <v>367</v>
      </c>
      <c r="G402" s="329"/>
      <c r="H402" s="329"/>
      <c r="I402" s="329"/>
      <c r="J402" s="329"/>
      <c r="K402" s="329"/>
      <c r="L402" s="329"/>
      <c r="M402" s="329"/>
      <c r="N402" s="329"/>
      <c r="O402" s="329"/>
      <c r="P402" s="329"/>
      <c r="Q402" s="329"/>
      <c r="R402" s="329"/>
      <c r="S402" s="329"/>
      <c r="T402" s="329"/>
      <c r="U402" s="329"/>
      <c r="V402" s="329"/>
      <c r="W402" s="329"/>
      <c r="X402" s="329"/>
      <c r="Y402" s="329"/>
      <c r="Z402" s="329"/>
      <c r="AA402" s="329"/>
      <c r="AB402" s="329"/>
      <c r="AC402" s="329"/>
      <c r="AD402" s="329"/>
      <c r="AE402" s="329"/>
      <c r="AF402" s="329"/>
      <c r="AG402" s="329"/>
      <c r="AH402" s="329"/>
      <c r="AI402" s="329"/>
      <c r="AJ402" s="329"/>
      <c r="AK402" s="329"/>
      <c r="AL402" s="329"/>
      <c r="AM402" s="329"/>
      <c r="AN402" s="329"/>
      <c r="AO402" s="329"/>
      <c r="AP402" s="329"/>
      <c r="AQ402" s="329"/>
      <c r="AR402" s="329"/>
      <c r="AS402" s="329"/>
      <c r="AT402" s="329"/>
      <c r="AU402" s="329"/>
      <c r="AV402" s="329"/>
      <c r="AW402" s="329"/>
      <c r="AX402" s="329"/>
      <c r="AY402" s="329"/>
      <c r="AZ402" s="329"/>
      <c r="BA402" s="329"/>
      <c r="BB402" s="329"/>
      <c r="BC402" s="329"/>
      <c r="BD402" s="329"/>
      <c r="BE402" s="329"/>
      <c r="BF402" s="329"/>
      <c r="BG402" s="329"/>
      <c r="BH402" s="329"/>
      <c r="BI402" s="329"/>
      <c r="BJ402" s="329"/>
      <c r="BK402" s="329"/>
      <c r="BL402" s="329"/>
      <c r="BM402" s="329"/>
      <c r="BN402" s="329"/>
      <c r="BO402" s="329"/>
      <c r="BP402" s="329"/>
      <c r="BQ402" s="329"/>
      <c r="BR402" s="329"/>
      <c r="BS402" s="329"/>
      <c r="BT402" s="329"/>
      <c r="BU402" s="329"/>
      <c r="BV402" s="329"/>
      <c r="BW402" s="329"/>
      <c r="BX402" s="329"/>
      <c r="BY402" s="329"/>
      <c r="BZ402" s="329"/>
      <c r="CA402" s="329"/>
      <c r="CB402" s="329"/>
      <c r="CC402" s="329"/>
      <c r="CD402" s="329"/>
      <c r="CE402" s="329"/>
      <c r="CF402" s="329"/>
      <c r="CG402" s="329"/>
      <c r="CH402" s="329"/>
      <c r="CI402" s="329"/>
      <c r="CJ402" s="329"/>
      <c r="CK402" s="329"/>
      <c r="CL402" s="329"/>
      <c r="CM402" s="329"/>
      <c r="CN402" s="329"/>
      <c r="CO402" s="329"/>
      <c r="CP402" s="329"/>
      <c r="CQ402" s="329"/>
      <c r="CR402" s="329"/>
      <c r="CS402" s="329"/>
      <c r="CT402" s="329"/>
      <c r="CU402" s="67"/>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c r="EO402" s="68"/>
      <c r="EP402" s="68"/>
      <c r="EQ402" s="68"/>
      <c r="ER402" s="69"/>
      <c r="ES402" s="71">
        <f>CU394*0.2%</f>
        <v>1035.64</v>
      </c>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c r="GC402" s="71"/>
      <c r="GD402" s="71"/>
      <c r="GE402" s="71"/>
      <c r="GF402" s="30"/>
      <c r="GG402" s="30"/>
      <c r="GH402" s="30"/>
      <c r="GI402" s="30"/>
      <c r="GJ402" s="30"/>
      <c r="GK402" s="30"/>
      <c r="GL402" s="30"/>
      <c r="GM402" s="30"/>
    </row>
    <row r="403" spans="1:195" ht="12.75">
      <c r="A403" s="330" t="s">
        <v>368</v>
      </c>
      <c r="B403" s="330"/>
      <c r="C403" s="330"/>
      <c r="D403" s="330"/>
      <c r="E403" s="330"/>
      <c r="F403" s="329" t="s">
        <v>369</v>
      </c>
      <c r="G403" s="329"/>
      <c r="H403" s="329"/>
      <c r="I403" s="329"/>
      <c r="J403" s="329"/>
      <c r="K403" s="329"/>
      <c r="L403" s="329"/>
      <c r="M403" s="329"/>
      <c r="N403" s="329"/>
      <c r="O403" s="329"/>
      <c r="P403" s="329"/>
      <c r="Q403" s="329"/>
      <c r="R403" s="329"/>
      <c r="S403" s="329"/>
      <c r="T403" s="329"/>
      <c r="U403" s="329"/>
      <c r="V403" s="329"/>
      <c r="W403" s="329"/>
      <c r="X403" s="329"/>
      <c r="Y403" s="329"/>
      <c r="Z403" s="329"/>
      <c r="AA403" s="329"/>
      <c r="AB403" s="329"/>
      <c r="AC403" s="329"/>
      <c r="AD403" s="329"/>
      <c r="AE403" s="329"/>
      <c r="AF403" s="329"/>
      <c r="AG403" s="329"/>
      <c r="AH403" s="329"/>
      <c r="AI403" s="329"/>
      <c r="AJ403" s="329"/>
      <c r="AK403" s="329"/>
      <c r="AL403" s="329"/>
      <c r="AM403" s="329"/>
      <c r="AN403" s="329"/>
      <c r="AO403" s="329"/>
      <c r="AP403" s="329"/>
      <c r="AQ403" s="329"/>
      <c r="AR403" s="329"/>
      <c r="AS403" s="329"/>
      <c r="AT403" s="329"/>
      <c r="AU403" s="329"/>
      <c r="AV403" s="329"/>
      <c r="AW403" s="329"/>
      <c r="AX403" s="329"/>
      <c r="AY403" s="329"/>
      <c r="AZ403" s="329"/>
      <c r="BA403" s="329"/>
      <c r="BB403" s="329"/>
      <c r="BC403" s="329"/>
      <c r="BD403" s="329"/>
      <c r="BE403" s="329"/>
      <c r="BF403" s="329"/>
      <c r="BG403" s="329"/>
      <c r="BH403" s="329"/>
      <c r="BI403" s="329"/>
      <c r="BJ403" s="329"/>
      <c r="BK403" s="329"/>
      <c r="BL403" s="329"/>
      <c r="BM403" s="329"/>
      <c r="BN403" s="329"/>
      <c r="BO403" s="329"/>
      <c r="BP403" s="329"/>
      <c r="BQ403" s="329"/>
      <c r="BR403" s="329"/>
      <c r="BS403" s="329"/>
      <c r="BT403" s="329"/>
      <c r="BU403" s="329"/>
      <c r="BV403" s="329"/>
      <c r="BW403" s="329"/>
      <c r="BX403" s="329"/>
      <c r="BY403" s="329"/>
      <c r="BZ403" s="329"/>
      <c r="CA403" s="329"/>
      <c r="CB403" s="329"/>
      <c r="CC403" s="329"/>
      <c r="CD403" s="329"/>
      <c r="CE403" s="329"/>
      <c r="CF403" s="329"/>
      <c r="CG403" s="329"/>
      <c r="CH403" s="329"/>
      <c r="CI403" s="329"/>
      <c r="CJ403" s="329"/>
      <c r="CK403" s="329"/>
      <c r="CL403" s="329"/>
      <c r="CM403" s="329"/>
      <c r="CN403" s="329"/>
      <c r="CO403" s="329"/>
      <c r="CP403" s="329"/>
      <c r="CQ403" s="329"/>
      <c r="CR403" s="329"/>
      <c r="CS403" s="329"/>
      <c r="CT403" s="329"/>
      <c r="CU403" s="67"/>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c r="EO403" s="68"/>
      <c r="EP403" s="68"/>
      <c r="EQ403" s="68"/>
      <c r="ER403" s="69"/>
      <c r="ES403" s="71"/>
      <c r="ET403" s="71"/>
      <c r="EU403" s="71"/>
      <c r="EV403" s="71"/>
      <c r="EW403" s="71"/>
      <c r="EX403" s="71"/>
      <c r="EY403" s="71"/>
      <c r="EZ403" s="71"/>
      <c r="FA403" s="71"/>
      <c r="FB403" s="71"/>
      <c r="FC403" s="71"/>
      <c r="FD403" s="71"/>
      <c r="FE403" s="71"/>
      <c r="FF403" s="71"/>
      <c r="FG403" s="71"/>
      <c r="FH403" s="71"/>
      <c r="FI403" s="71"/>
      <c r="FJ403" s="71"/>
      <c r="FK403" s="71"/>
      <c r="FL403" s="71"/>
      <c r="FM403" s="71"/>
      <c r="FN403" s="71"/>
      <c r="FO403" s="71"/>
      <c r="FP403" s="71"/>
      <c r="FQ403" s="71"/>
      <c r="FR403" s="71"/>
      <c r="FS403" s="71"/>
      <c r="FT403" s="71"/>
      <c r="FU403" s="71"/>
      <c r="FV403" s="71"/>
      <c r="FW403" s="71"/>
      <c r="FX403" s="71"/>
      <c r="FY403" s="71"/>
      <c r="FZ403" s="71"/>
      <c r="GA403" s="71"/>
      <c r="GB403" s="71"/>
      <c r="GC403" s="71"/>
      <c r="GD403" s="71"/>
      <c r="GE403" s="71"/>
      <c r="GF403" s="30"/>
      <c r="GG403" s="30"/>
      <c r="GH403" s="30"/>
      <c r="GI403" s="30"/>
      <c r="GJ403" s="30"/>
      <c r="GK403" s="30"/>
      <c r="GL403" s="30"/>
      <c r="GM403" s="30"/>
    </row>
    <row r="404" spans="1:195" ht="12.75">
      <c r="A404" s="330" t="s">
        <v>370</v>
      </c>
      <c r="B404" s="330"/>
      <c r="C404" s="330"/>
      <c r="D404" s="330"/>
      <c r="E404" s="330"/>
      <c r="F404" s="329" t="s">
        <v>369</v>
      </c>
      <c r="G404" s="329"/>
      <c r="H404" s="329"/>
      <c r="I404" s="329"/>
      <c r="J404" s="329"/>
      <c r="K404" s="329"/>
      <c r="L404" s="329"/>
      <c r="M404" s="329"/>
      <c r="N404" s="329"/>
      <c r="O404" s="329"/>
      <c r="P404" s="329"/>
      <c r="Q404" s="329"/>
      <c r="R404" s="329"/>
      <c r="S404" s="329"/>
      <c r="T404" s="329"/>
      <c r="U404" s="329"/>
      <c r="V404" s="329"/>
      <c r="W404" s="329"/>
      <c r="X404" s="329"/>
      <c r="Y404" s="329"/>
      <c r="Z404" s="329"/>
      <c r="AA404" s="329"/>
      <c r="AB404" s="329"/>
      <c r="AC404" s="329"/>
      <c r="AD404" s="329"/>
      <c r="AE404" s="329"/>
      <c r="AF404" s="329"/>
      <c r="AG404" s="329"/>
      <c r="AH404" s="329"/>
      <c r="AI404" s="329"/>
      <c r="AJ404" s="329"/>
      <c r="AK404" s="329"/>
      <c r="AL404" s="329"/>
      <c r="AM404" s="329"/>
      <c r="AN404" s="329"/>
      <c r="AO404" s="329"/>
      <c r="AP404" s="329"/>
      <c r="AQ404" s="329"/>
      <c r="AR404" s="329"/>
      <c r="AS404" s="329"/>
      <c r="AT404" s="329"/>
      <c r="AU404" s="329"/>
      <c r="AV404" s="329"/>
      <c r="AW404" s="329"/>
      <c r="AX404" s="329"/>
      <c r="AY404" s="329"/>
      <c r="AZ404" s="329"/>
      <c r="BA404" s="329"/>
      <c r="BB404" s="329"/>
      <c r="BC404" s="329"/>
      <c r="BD404" s="329"/>
      <c r="BE404" s="329"/>
      <c r="BF404" s="329"/>
      <c r="BG404" s="329"/>
      <c r="BH404" s="329"/>
      <c r="BI404" s="329"/>
      <c r="BJ404" s="329"/>
      <c r="BK404" s="329"/>
      <c r="BL404" s="329"/>
      <c r="BM404" s="329"/>
      <c r="BN404" s="329"/>
      <c r="BO404" s="329"/>
      <c r="BP404" s="329"/>
      <c r="BQ404" s="329"/>
      <c r="BR404" s="329"/>
      <c r="BS404" s="329"/>
      <c r="BT404" s="329"/>
      <c r="BU404" s="329"/>
      <c r="BV404" s="329"/>
      <c r="BW404" s="329"/>
      <c r="BX404" s="329"/>
      <c r="BY404" s="329"/>
      <c r="BZ404" s="329"/>
      <c r="CA404" s="329"/>
      <c r="CB404" s="329"/>
      <c r="CC404" s="329"/>
      <c r="CD404" s="329"/>
      <c r="CE404" s="329"/>
      <c r="CF404" s="329"/>
      <c r="CG404" s="329"/>
      <c r="CH404" s="329"/>
      <c r="CI404" s="329"/>
      <c r="CJ404" s="329"/>
      <c r="CK404" s="329"/>
      <c r="CL404" s="329"/>
      <c r="CM404" s="329"/>
      <c r="CN404" s="329"/>
      <c r="CO404" s="329"/>
      <c r="CP404" s="329"/>
      <c r="CQ404" s="329"/>
      <c r="CR404" s="329"/>
      <c r="CS404" s="329"/>
      <c r="CT404" s="329"/>
      <c r="CU404" s="67"/>
      <c r="CV404" s="68"/>
      <c r="CW404" s="68"/>
      <c r="CX404" s="68"/>
      <c r="CY404" s="68"/>
      <c r="CZ404" s="68"/>
      <c r="DA404" s="68"/>
      <c r="DB404" s="68"/>
      <c r="DC404" s="68"/>
      <c r="DD404" s="68"/>
      <c r="DE404" s="68"/>
      <c r="DF404" s="68"/>
      <c r="DG404" s="68"/>
      <c r="DH404" s="68"/>
      <c r="DI404" s="68"/>
      <c r="DJ404" s="68"/>
      <c r="DK404" s="68"/>
      <c r="DL404" s="68"/>
      <c r="DM404" s="68"/>
      <c r="DN404" s="68"/>
      <c r="DO404" s="68"/>
      <c r="DP404" s="68"/>
      <c r="DQ404" s="68"/>
      <c r="DR404" s="68"/>
      <c r="DS404" s="68"/>
      <c r="DT404" s="68"/>
      <c r="DU404" s="68"/>
      <c r="DV404" s="68"/>
      <c r="DW404" s="68"/>
      <c r="DX404" s="68"/>
      <c r="DY404" s="68"/>
      <c r="DZ404" s="68"/>
      <c r="EA404" s="68"/>
      <c r="EB404" s="68"/>
      <c r="EC404" s="68"/>
      <c r="ED404" s="68"/>
      <c r="EE404" s="68"/>
      <c r="EF404" s="68"/>
      <c r="EG404" s="68"/>
      <c r="EH404" s="68"/>
      <c r="EI404" s="68"/>
      <c r="EJ404" s="68"/>
      <c r="EK404" s="68"/>
      <c r="EL404" s="68"/>
      <c r="EM404" s="68"/>
      <c r="EN404" s="68"/>
      <c r="EO404" s="68"/>
      <c r="EP404" s="68"/>
      <c r="EQ404" s="68"/>
      <c r="ER404" s="69"/>
      <c r="ES404" s="71"/>
      <c r="ET404" s="71"/>
      <c r="EU404" s="71"/>
      <c r="EV404" s="71"/>
      <c r="EW404" s="71"/>
      <c r="EX404" s="71"/>
      <c r="EY404" s="71"/>
      <c r="EZ404" s="71"/>
      <c r="FA404" s="71"/>
      <c r="FB404" s="71"/>
      <c r="FC404" s="71"/>
      <c r="FD404" s="71"/>
      <c r="FE404" s="71"/>
      <c r="FF404" s="71"/>
      <c r="FG404" s="71"/>
      <c r="FH404" s="71"/>
      <c r="FI404" s="71"/>
      <c r="FJ404" s="71"/>
      <c r="FK404" s="71"/>
      <c r="FL404" s="71"/>
      <c r="FM404" s="71"/>
      <c r="FN404" s="71"/>
      <c r="FO404" s="71"/>
      <c r="FP404" s="71"/>
      <c r="FQ404" s="71"/>
      <c r="FR404" s="71"/>
      <c r="FS404" s="71"/>
      <c r="FT404" s="71"/>
      <c r="FU404" s="71"/>
      <c r="FV404" s="71"/>
      <c r="FW404" s="71"/>
      <c r="FX404" s="71"/>
      <c r="FY404" s="71"/>
      <c r="FZ404" s="71"/>
      <c r="GA404" s="71"/>
      <c r="GB404" s="71"/>
      <c r="GC404" s="71"/>
      <c r="GD404" s="71"/>
      <c r="GE404" s="71"/>
      <c r="GF404" s="30"/>
      <c r="GG404" s="30"/>
      <c r="GH404" s="30"/>
      <c r="GI404" s="30"/>
      <c r="GJ404" s="30"/>
      <c r="GK404" s="30"/>
      <c r="GL404" s="30"/>
      <c r="GM404" s="30"/>
    </row>
    <row r="405" spans="1:195" ht="12.75">
      <c r="A405" s="330" t="s">
        <v>13</v>
      </c>
      <c r="B405" s="330"/>
      <c r="C405" s="330"/>
      <c r="D405" s="330"/>
      <c r="E405" s="330"/>
      <c r="F405" s="329" t="s">
        <v>371</v>
      </c>
      <c r="G405" s="329"/>
      <c r="H405" s="329"/>
      <c r="I405" s="329"/>
      <c r="J405" s="329"/>
      <c r="K405" s="329"/>
      <c r="L405" s="329"/>
      <c r="M405" s="329"/>
      <c r="N405" s="329"/>
      <c r="O405" s="329"/>
      <c r="P405" s="329"/>
      <c r="Q405" s="329"/>
      <c r="R405" s="329"/>
      <c r="S405" s="329"/>
      <c r="T405" s="329"/>
      <c r="U405" s="329"/>
      <c r="V405" s="329"/>
      <c r="W405" s="329"/>
      <c r="X405" s="329"/>
      <c r="Y405" s="329"/>
      <c r="Z405" s="329"/>
      <c r="AA405" s="329"/>
      <c r="AB405" s="329"/>
      <c r="AC405" s="329"/>
      <c r="AD405" s="329"/>
      <c r="AE405" s="329"/>
      <c r="AF405" s="329"/>
      <c r="AG405" s="329"/>
      <c r="AH405" s="329"/>
      <c r="AI405" s="329"/>
      <c r="AJ405" s="329"/>
      <c r="AK405" s="329"/>
      <c r="AL405" s="329"/>
      <c r="AM405" s="329"/>
      <c r="AN405" s="329"/>
      <c r="AO405" s="329"/>
      <c r="AP405" s="329"/>
      <c r="AQ405" s="329"/>
      <c r="AR405" s="329"/>
      <c r="AS405" s="329"/>
      <c r="AT405" s="329"/>
      <c r="AU405" s="329"/>
      <c r="AV405" s="329"/>
      <c r="AW405" s="329"/>
      <c r="AX405" s="329"/>
      <c r="AY405" s="329"/>
      <c r="AZ405" s="329"/>
      <c r="BA405" s="329"/>
      <c r="BB405" s="329"/>
      <c r="BC405" s="329"/>
      <c r="BD405" s="329"/>
      <c r="BE405" s="329"/>
      <c r="BF405" s="329"/>
      <c r="BG405" s="329"/>
      <c r="BH405" s="329"/>
      <c r="BI405" s="329"/>
      <c r="BJ405" s="329"/>
      <c r="BK405" s="329"/>
      <c r="BL405" s="329"/>
      <c r="BM405" s="329"/>
      <c r="BN405" s="329"/>
      <c r="BO405" s="329"/>
      <c r="BP405" s="329"/>
      <c r="BQ405" s="329"/>
      <c r="BR405" s="329"/>
      <c r="BS405" s="329"/>
      <c r="BT405" s="329"/>
      <c r="BU405" s="329"/>
      <c r="BV405" s="329"/>
      <c r="BW405" s="329"/>
      <c r="BX405" s="329"/>
      <c r="BY405" s="329"/>
      <c r="BZ405" s="329"/>
      <c r="CA405" s="329"/>
      <c r="CB405" s="329"/>
      <c r="CC405" s="329"/>
      <c r="CD405" s="329"/>
      <c r="CE405" s="329"/>
      <c r="CF405" s="329"/>
      <c r="CG405" s="329"/>
      <c r="CH405" s="329"/>
      <c r="CI405" s="329"/>
      <c r="CJ405" s="329"/>
      <c r="CK405" s="329"/>
      <c r="CL405" s="329"/>
      <c r="CM405" s="329"/>
      <c r="CN405" s="329"/>
      <c r="CO405" s="329"/>
      <c r="CP405" s="329"/>
      <c r="CQ405" s="329"/>
      <c r="CR405" s="329"/>
      <c r="CS405" s="329"/>
      <c r="CT405" s="329"/>
      <c r="CU405" s="67"/>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c r="EO405" s="68"/>
      <c r="EP405" s="68"/>
      <c r="EQ405" s="68"/>
      <c r="ER405" s="69"/>
      <c r="ES405" s="71">
        <f>CU394*5.1%</f>
        <v>26408.82</v>
      </c>
      <c r="ET405" s="71"/>
      <c r="EU405" s="71"/>
      <c r="EV405" s="71"/>
      <c r="EW405" s="71"/>
      <c r="EX405" s="71"/>
      <c r="EY405" s="71"/>
      <c r="EZ405" s="71"/>
      <c r="FA405" s="71"/>
      <c r="FB405" s="71"/>
      <c r="FC405" s="71"/>
      <c r="FD405" s="71"/>
      <c r="FE405" s="71"/>
      <c r="FF405" s="71"/>
      <c r="FG405" s="71"/>
      <c r="FH405" s="71"/>
      <c r="FI405" s="71"/>
      <c r="FJ405" s="71"/>
      <c r="FK405" s="71"/>
      <c r="FL405" s="71"/>
      <c r="FM405" s="71"/>
      <c r="FN405" s="71"/>
      <c r="FO405" s="71"/>
      <c r="FP405" s="71"/>
      <c r="FQ405" s="71"/>
      <c r="FR405" s="71"/>
      <c r="FS405" s="71"/>
      <c r="FT405" s="71"/>
      <c r="FU405" s="71"/>
      <c r="FV405" s="71"/>
      <c r="FW405" s="71"/>
      <c r="FX405" s="71"/>
      <c r="FY405" s="71"/>
      <c r="FZ405" s="71"/>
      <c r="GA405" s="71"/>
      <c r="GB405" s="71"/>
      <c r="GC405" s="71"/>
      <c r="GD405" s="71"/>
      <c r="GE405" s="71"/>
      <c r="GF405" s="30"/>
      <c r="GG405" s="30"/>
      <c r="GH405" s="30"/>
      <c r="GI405" s="30"/>
      <c r="GJ405" s="30"/>
      <c r="GK405" s="30"/>
      <c r="GL405" s="30"/>
      <c r="GM405" s="30"/>
    </row>
    <row r="406" spans="1:195" ht="12.75">
      <c r="A406" s="67" t="s">
        <v>317</v>
      </c>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9"/>
      <c r="CU406" s="67" t="s">
        <v>45</v>
      </c>
      <c r="CV406" s="68"/>
      <c r="CW406" s="68"/>
      <c r="CX406" s="68"/>
      <c r="CY406" s="68"/>
      <c r="CZ406" s="68"/>
      <c r="DA406" s="68"/>
      <c r="DB406" s="68"/>
      <c r="DC406" s="68"/>
      <c r="DD406" s="68"/>
      <c r="DE406" s="68"/>
      <c r="DF406" s="68"/>
      <c r="DG406" s="68"/>
      <c r="DH406" s="68"/>
      <c r="DI406" s="68"/>
      <c r="DJ406" s="68"/>
      <c r="DK406" s="68"/>
      <c r="DL406" s="68"/>
      <c r="DM406" s="68"/>
      <c r="DN406" s="68"/>
      <c r="DO406" s="68"/>
      <c r="DP406" s="68"/>
      <c r="DQ406" s="68"/>
      <c r="DR406" s="68"/>
      <c r="DS406" s="68"/>
      <c r="DT406" s="68"/>
      <c r="DU406" s="68"/>
      <c r="DV406" s="68"/>
      <c r="DW406" s="68"/>
      <c r="DX406" s="68"/>
      <c r="DY406" s="68"/>
      <c r="DZ406" s="68"/>
      <c r="EA406" s="68"/>
      <c r="EB406" s="68"/>
      <c r="EC406" s="68"/>
      <c r="ED406" s="68"/>
      <c r="EE406" s="68"/>
      <c r="EF406" s="68"/>
      <c r="EG406" s="68"/>
      <c r="EH406" s="68"/>
      <c r="EI406" s="68"/>
      <c r="EJ406" s="68"/>
      <c r="EK406" s="68"/>
      <c r="EL406" s="68"/>
      <c r="EM406" s="68"/>
      <c r="EN406" s="68"/>
      <c r="EO406" s="68"/>
      <c r="EP406" s="68"/>
      <c r="EQ406" s="68"/>
      <c r="ER406" s="69"/>
      <c r="ES406" s="72">
        <f>ES392+ES377+ES376</f>
        <v>7601988.8090336</v>
      </c>
      <c r="ET406" s="322"/>
      <c r="EU406" s="322"/>
      <c r="EV406" s="322"/>
      <c r="EW406" s="322"/>
      <c r="EX406" s="322"/>
      <c r="EY406" s="322"/>
      <c r="EZ406" s="322"/>
      <c r="FA406" s="322"/>
      <c r="FB406" s="322"/>
      <c r="FC406" s="322"/>
      <c r="FD406" s="322"/>
      <c r="FE406" s="322"/>
      <c r="FF406" s="322"/>
      <c r="FG406" s="322"/>
      <c r="FH406" s="322"/>
      <c r="FI406" s="322"/>
      <c r="FJ406" s="322"/>
      <c r="FK406" s="322"/>
      <c r="FL406" s="322"/>
      <c r="FM406" s="322"/>
      <c r="FN406" s="322"/>
      <c r="FO406" s="322"/>
      <c r="FP406" s="322"/>
      <c r="FQ406" s="322"/>
      <c r="FR406" s="322"/>
      <c r="FS406" s="322"/>
      <c r="FT406" s="322"/>
      <c r="FU406" s="322"/>
      <c r="FV406" s="322"/>
      <c r="FW406" s="322"/>
      <c r="FX406" s="322"/>
      <c r="FY406" s="322"/>
      <c r="FZ406" s="322"/>
      <c r="GA406" s="322"/>
      <c r="GB406" s="322"/>
      <c r="GC406" s="322"/>
      <c r="GD406" s="322"/>
      <c r="GE406" s="322"/>
      <c r="GF406" s="30"/>
      <c r="GG406" s="30"/>
      <c r="GH406" s="30"/>
      <c r="GI406" s="30"/>
      <c r="GJ406" s="30"/>
      <c r="GK406" s="30"/>
      <c r="GL406" s="30"/>
      <c r="GM406" s="30"/>
    </row>
    <row r="407" spans="1:195" ht="12.7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30"/>
      <c r="GG407" s="30"/>
      <c r="GH407" s="30"/>
      <c r="GI407" s="30"/>
      <c r="GJ407" s="30"/>
      <c r="GK407" s="30"/>
      <c r="GL407" s="30"/>
      <c r="GM407" s="30"/>
    </row>
    <row r="408" spans="1:195" ht="12.7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row>
    <row r="409" spans="1:195" ht="27" customHeight="1">
      <c r="A409" s="343" t="s">
        <v>412</v>
      </c>
      <c r="B409" s="343"/>
      <c r="C409" s="343"/>
      <c r="D409" s="343"/>
      <c r="E409" s="343"/>
      <c r="F409" s="343"/>
      <c r="G409" s="343"/>
      <c r="H409" s="343"/>
      <c r="I409" s="343"/>
      <c r="J409" s="343"/>
      <c r="K409" s="343"/>
      <c r="L409" s="343"/>
      <c r="M409" s="343"/>
      <c r="N409" s="343"/>
      <c r="O409" s="343"/>
      <c r="P409" s="343"/>
      <c r="Q409" s="343"/>
      <c r="R409" s="343"/>
      <c r="S409" s="343"/>
      <c r="T409" s="343"/>
      <c r="U409" s="343"/>
      <c r="V409" s="343"/>
      <c r="W409" s="343"/>
      <c r="X409" s="343"/>
      <c r="Y409" s="343"/>
      <c r="Z409" s="343"/>
      <c r="AA409" s="343"/>
      <c r="AB409" s="343"/>
      <c r="AC409" s="343"/>
      <c r="AD409" s="343"/>
      <c r="AE409" s="343"/>
      <c r="AF409" s="343"/>
      <c r="AG409" s="343"/>
      <c r="AH409" s="343"/>
      <c r="AI409" s="343"/>
      <c r="AJ409" s="343"/>
      <c r="AK409" s="343"/>
      <c r="AL409" s="343"/>
      <c r="AM409" s="343"/>
      <c r="AN409" s="343"/>
      <c r="AO409" s="343"/>
      <c r="AP409" s="343"/>
      <c r="AQ409" s="343"/>
      <c r="AR409" s="343"/>
      <c r="AS409" s="343"/>
      <c r="AT409" s="343"/>
      <c r="AU409" s="343"/>
      <c r="AV409" s="343"/>
      <c r="AW409" s="343"/>
      <c r="AX409" s="343"/>
      <c r="AY409" s="343"/>
      <c r="AZ409" s="343"/>
      <c r="BA409" s="343"/>
      <c r="BB409" s="343"/>
      <c r="BC409" s="343"/>
      <c r="BD409" s="343"/>
      <c r="BE409" s="343"/>
      <c r="BF409" s="343"/>
      <c r="BG409" s="343"/>
      <c r="BH409" s="343"/>
      <c r="BI409" s="343"/>
      <c r="BJ409" s="343"/>
      <c r="BK409" s="343"/>
      <c r="BL409" s="343"/>
      <c r="BM409" s="343"/>
      <c r="BN409" s="343"/>
      <c r="BO409" s="343"/>
      <c r="BP409" s="343"/>
      <c r="BQ409" s="343"/>
      <c r="BR409" s="343"/>
      <c r="BS409" s="343"/>
      <c r="BT409" s="343"/>
      <c r="BU409" s="343"/>
      <c r="BV409" s="343"/>
      <c r="BW409" s="343"/>
      <c r="BX409" s="343"/>
      <c r="BY409" s="343"/>
      <c r="BZ409" s="343"/>
      <c r="CA409" s="343"/>
      <c r="CB409" s="343"/>
      <c r="CC409" s="343"/>
      <c r="CD409" s="343"/>
      <c r="CE409" s="343"/>
      <c r="CF409" s="343"/>
      <c r="CG409" s="343"/>
      <c r="CH409" s="343"/>
      <c r="CI409" s="343"/>
      <c r="CJ409" s="343"/>
      <c r="CK409" s="343"/>
      <c r="CL409" s="343"/>
      <c r="CM409" s="343"/>
      <c r="CN409" s="343"/>
      <c r="CO409" s="343"/>
      <c r="CP409" s="343"/>
      <c r="CQ409" s="343"/>
      <c r="CR409" s="343"/>
      <c r="CS409" s="343"/>
      <c r="CT409" s="343"/>
      <c r="CU409" s="343"/>
      <c r="CV409" s="343"/>
      <c r="CW409" s="343"/>
      <c r="CX409" s="343"/>
      <c r="CY409" s="343"/>
      <c r="CZ409" s="343"/>
      <c r="DA409" s="343"/>
      <c r="DB409" s="343"/>
      <c r="DC409" s="343"/>
      <c r="DD409" s="343"/>
      <c r="DE409" s="343"/>
      <c r="DF409" s="343"/>
      <c r="DG409" s="343"/>
      <c r="DH409" s="343"/>
      <c r="DI409" s="343"/>
      <c r="DJ409" s="343"/>
      <c r="DK409" s="343"/>
      <c r="DL409" s="343"/>
      <c r="DM409" s="343"/>
      <c r="DN409" s="343"/>
      <c r="DO409" s="343"/>
      <c r="DP409" s="343"/>
      <c r="DQ409" s="343"/>
      <c r="DR409" s="343"/>
      <c r="DS409" s="343"/>
      <c r="DT409" s="343"/>
      <c r="DU409" s="343"/>
      <c r="DV409" s="343"/>
      <c r="DW409" s="343"/>
      <c r="DX409" s="343"/>
      <c r="DY409" s="343"/>
      <c r="DZ409" s="343"/>
      <c r="EA409" s="343"/>
      <c r="EB409" s="343"/>
      <c r="EC409" s="343"/>
      <c r="ED409" s="343"/>
      <c r="EE409" s="343"/>
      <c r="EF409" s="343"/>
      <c r="EG409" s="343"/>
      <c r="EH409" s="343"/>
      <c r="EI409" s="343"/>
      <c r="EJ409" s="343"/>
      <c r="EK409" s="343"/>
      <c r="EL409" s="343"/>
      <c r="EM409" s="343"/>
      <c r="EN409" s="343"/>
      <c r="EO409" s="343"/>
      <c r="EP409" s="343"/>
      <c r="EQ409" s="343"/>
      <c r="ER409" s="343"/>
      <c r="ES409" s="343"/>
      <c r="ET409" s="343"/>
      <c r="EU409" s="343"/>
      <c r="EV409" s="343"/>
      <c r="EW409" s="343"/>
      <c r="EX409" s="343"/>
      <c r="EY409" s="343"/>
      <c r="EZ409" s="343"/>
      <c r="FA409" s="343"/>
      <c r="FB409" s="343"/>
      <c r="FC409" s="343"/>
      <c r="FD409" s="343"/>
      <c r="FE409" s="343"/>
      <c r="FF409" s="343"/>
      <c r="FG409" s="343"/>
      <c r="FH409" s="343"/>
      <c r="FI409" s="343"/>
      <c r="FJ409" s="343"/>
      <c r="FK409" s="343"/>
      <c r="FL409" s="343"/>
      <c r="FM409" s="343"/>
      <c r="FN409" s="343"/>
      <c r="FO409" s="343"/>
      <c r="FP409" s="343"/>
      <c r="FQ409" s="343"/>
      <c r="FR409" s="343"/>
      <c r="FS409" s="343"/>
      <c r="FT409" s="343"/>
      <c r="FU409" s="343"/>
      <c r="FV409" s="343"/>
      <c r="FW409" s="343"/>
      <c r="FX409" s="343"/>
      <c r="FY409" s="343"/>
      <c r="FZ409" s="343"/>
      <c r="GA409" s="343"/>
      <c r="GB409" s="343"/>
      <c r="GC409" s="343"/>
      <c r="GD409" s="343"/>
      <c r="GE409" s="343"/>
      <c r="GF409" s="30"/>
      <c r="GG409" s="30"/>
      <c r="GH409" s="30"/>
      <c r="GI409" s="30"/>
      <c r="GJ409" s="30"/>
      <c r="GK409" s="30"/>
      <c r="GL409" s="30"/>
      <c r="GM409" s="30"/>
    </row>
    <row r="410" spans="1:195" ht="12.7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row>
    <row r="411" spans="1:195" ht="12.75">
      <c r="A411" s="132" t="s">
        <v>372</v>
      </c>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c r="AO411" s="132"/>
      <c r="AP411" s="132"/>
      <c r="AQ411" s="132"/>
      <c r="AR411" s="132"/>
      <c r="AS411" s="132"/>
      <c r="AT411" s="132"/>
      <c r="AU411" s="132"/>
      <c r="AV411" s="132"/>
      <c r="AW411" s="132"/>
      <c r="AX411" s="132"/>
      <c r="AY411" s="132"/>
      <c r="AZ411" s="132"/>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c r="CD411" s="132"/>
      <c r="CE411" s="132"/>
      <c r="CF411" s="132"/>
      <c r="CG411" s="132"/>
      <c r="CH411" s="132"/>
      <c r="CI411" s="132"/>
      <c r="CJ411" s="132"/>
      <c r="CK411" s="132"/>
      <c r="CL411" s="132"/>
      <c r="CM411" s="132"/>
      <c r="CN411" s="132"/>
      <c r="CO411" s="132"/>
      <c r="CP411" s="132"/>
      <c r="CQ411" s="132"/>
      <c r="CR411" s="132"/>
      <c r="CS411" s="132"/>
      <c r="CT411" s="132"/>
      <c r="CU411" s="132"/>
      <c r="CV411" s="132"/>
      <c r="CW411" s="132"/>
      <c r="CX411" s="132"/>
      <c r="CY411" s="132"/>
      <c r="CZ411" s="132"/>
      <c r="DA411" s="132"/>
      <c r="DB411" s="132"/>
      <c r="DC411" s="132"/>
      <c r="DD411" s="132"/>
      <c r="DE411" s="132"/>
      <c r="DF411" s="132"/>
      <c r="DG411" s="132"/>
      <c r="DH411" s="132"/>
      <c r="DI411" s="132"/>
      <c r="DJ411" s="132"/>
      <c r="DK411" s="132"/>
      <c r="DL411" s="132"/>
      <c r="DM411" s="132"/>
      <c r="DN411" s="132"/>
      <c r="DO411" s="132"/>
      <c r="DP411" s="132"/>
      <c r="DQ411" s="132"/>
      <c r="DR411" s="132"/>
      <c r="DS411" s="132"/>
      <c r="DT411" s="132"/>
      <c r="DU411" s="132"/>
      <c r="DV411" s="132"/>
      <c r="DW411" s="132"/>
      <c r="DX411" s="132"/>
      <c r="DY411" s="132"/>
      <c r="DZ411" s="132"/>
      <c r="EA411" s="132"/>
      <c r="EB411" s="132"/>
      <c r="EC411" s="132"/>
      <c r="ED411" s="132"/>
      <c r="EE411" s="132"/>
      <c r="EF411" s="132"/>
      <c r="EG411" s="132"/>
      <c r="EH411" s="132"/>
      <c r="EI411" s="132"/>
      <c r="EJ411" s="132"/>
      <c r="EK411" s="132"/>
      <c r="EL411" s="132"/>
      <c r="EM411" s="132"/>
      <c r="EN411" s="132"/>
      <c r="EO411" s="132"/>
      <c r="EP411" s="132"/>
      <c r="EQ411" s="132"/>
      <c r="ER411" s="132"/>
      <c r="ES411" s="132"/>
      <c r="ET411" s="132"/>
      <c r="EU411" s="132"/>
      <c r="EV411" s="132"/>
      <c r="EW411" s="132"/>
      <c r="EX411" s="132"/>
      <c r="EY411" s="132"/>
      <c r="EZ411" s="132"/>
      <c r="FA411" s="132"/>
      <c r="FB411" s="132"/>
      <c r="FC411" s="132"/>
      <c r="FD411" s="132"/>
      <c r="FE411" s="132"/>
      <c r="FF411" s="132"/>
      <c r="FG411" s="132"/>
      <c r="FH411" s="132"/>
      <c r="FI411" s="132"/>
      <c r="FJ411" s="132"/>
      <c r="FK411" s="132"/>
      <c r="FL411" s="132"/>
      <c r="FM411" s="132"/>
      <c r="FN411" s="132"/>
      <c r="FO411" s="132"/>
      <c r="FP411" s="132"/>
      <c r="FQ411" s="132"/>
      <c r="FR411" s="132"/>
      <c r="FS411" s="132"/>
      <c r="FT411" s="132"/>
      <c r="FU411" s="132"/>
      <c r="FV411" s="132"/>
      <c r="FW411" s="132"/>
      <c r="FX411" s="132"/>
      <c r="FY411" s="132"/>
      <c r="FZ411" s="132"/>
      <c r="GA411" s="132"/>
      <c r="GB411" s="132"/>
      <c r="GC411" s="132"/>
      <c r="GD411" s="132"/>
      <c r="GE411" s="132"/>
      <c r="GF411" s="30"/>
      <c r="GG411" s="30"/>
      <c r="GH411" s="30"/>
      <c r="GI411" s="30"/>
      <c r="GJ411" s="30"/>
      <c r="GK411" s="30"/>
      <c r="GL411" s="30"/>
      <c r="GM411" s="30"/>
    </row>
    <row r="412" spans="1:195" ht="12.7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row>
    <row r="413" spans="1:195" ht="12.75">
      <c r="A413" s="1" t="s">
        <v>331</v>
      </c>
      <c r="P413" s="270" t="s">
        <v>496</v>
      </c>
      <c r="Q413" s="270"/>
      <c r="R413" s="270"/>
      <c r="S413" s="270"/>
      <c r="T413" s="270"/>
      <c r="U413" s="270"/>
      <c r="V413" s="270"/>
      <c r="W413" s="270"/>
      <c r="X413" s="270"/>
      <c r="Y413" s="270"/>
      <c r="Z413" s="270"/>
      <c r="AA413" s="270"/>
      <c r="AB413" s="270"/>
      <c r="AC413" s="270"/>
      <c r="AD413" s="270"/>
      <c r="AE413" s="270"/>
      <c r="AF413" s="270"/>
      <c r="AG413" s="270"/>
      <c r="AH413" s="270"/>
      <c r="AI413" s="270"/>
      <c r="AJ413" s="270"/>
      <c r="AK413" s="270"/>
      <c r="AL413" s="270"/>
      <c r="AM413" s="270"/>
      <c r="GF413" s="30"/>
      <c r="GG413" s="30"/>
      <c r="GH413" s="30"/>
      <c r="GI413" s="30"/>
      <c r="GJ413" s="30"/>
      <c r="GK413" s="30"/>
      <c r="GL413" s="30"/>
      <c r="GM413" s="30"/>
    </row>
    <row r="414" spans="1:195" ht="12.75">
      <c r="A414" s="95" t="s">
        <v>497</v>
      </c>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c r="AZ414" s="95"/>
      <c r="BA414" s="95"/>
      <c r="BB414" s="95"/>
      <c r="BC414" s="95"/>
      <c r="BD414" s="95"/>
      <c r="BE414" s="95"/>
      <c r="BF414" s="95"/>
      <c r="BG414" s="95"/>
      <c r="BH414" s="95"/>
      <c r="BI414" s="95"/>
      <c r="BJ414" s="95"/>
      <c r="BK414" s="95"/>
      <c r="BL414" s="95"/>
      <c r="BM414" s="95"/>
      <c r="BN414" s="95"/>
      <c r="BO414" s="95"/>
      <c r="BP414" s="95"/>
      <c r="BQ414" s="95"/>
      <c r="BR414" s="95"/>
      <c r="BS414" s="95"/>
      <c r="BT414" s="95"/>
      <c r="BU414" s="95"/>
      <c r="BV414" s="95"/>
      <c r="BW414" s="95"/>
      <c r="BX414" s="95"/>
      <c r="BY414" s="95"/>
      <c r="BZ414" s="95"/>
      <c r="CA414" s="95"/>
      <c r="CB414" s="95"/>
      <c r="CC414" s="95"/>
      <c r="CD414" s="95"/>
      <c r="CE414" s="95"/>
      <c r="CF414" s="95"/>
      <c r="CG414" s="95"/>
      <c r="CH414" s="95"/>
      <c r="CI414" s="95"/>
      <c r="CJ414" s="95"/>
      <c r="CK414" s="95"/>
      <c r="CL414" s="95"/>
      <c r="CM414" s="95"/>
      <c r="CN414" s="95"/>
      <c r="CO414" s="95"/>
      <c r="CP414" s="95"/>
      <c r="CQ414" s="95"/>
      <c r="CR414" s="95"/>
      <c r="CS414" s="95"/>
      <c r="CT414" s="95"/>
      <c r="CU414" s="95"/>
      <c r="CV414" s="95"/>
      <c r="CW414" s="95"/>
      <c r="CX414" s="95"/>
      <c r="CY414" s="95"/>
      <c r="CZ414" s="95"/>
      <c r="DA414" s="95"/>
      <c r="DB414" s="95"/>
      <c r="DC414" s="95"/>
      <c r="DD414" s="95"/>
      <c r="DE414" s="95"/>
      <c r="DF414" s="95"/>
      <c r="DG414" s="95"/>
      <c r="DH414" s="95"/>
      <c r="DI414" s="95"/>
      <c r="DJ414" s="95"/>
      <c r="DK414" s="95"/>
      <c r="DL414" s="95"/>
      <c r="DM414" s="95"/>
      <c r="DN414" s="95"/>
      <c r="DO414" s="95"/>
      <c r="DP414" s="95"/>
      <c r="DQ414" s="95"/>
      <c r="DR414" s="95"/>
      <c r="DS414" s="95"/>
      <c r="DT414" s="95"/>
      <c r="DU414" s="95"/>
      <c r="DV414" s="95"/>
      <c r="DW414" s="95"/>
      <c r="DX414" s="95"/>
      <c r="DY414" s="95"/>
      <c r="DZ414" s="95"/>
      <c r="EA414" s="95"/>
      <c r="EB414" s="95"/>
      <c r="EC414" s="95"/>
      <c r="ED414" s="95"/>
      <c r="EE414" s="95"/>
      <c r="EF414" s="95"/>
      <c r="EG414" s="95"/>
      <c r="EH414" s="95"/>
      <c r="EI414" s="95"/>
      <c r="EJ414" s="95"/>
      <c r="EK414" s="95"/>
      <c r="EL414" s="95"/>
      <c r="EM414" s="95"/>
      <c r="EN414" s="95"/>
      <c r="EO414" s="95"/>
      <c r="EP414" s="95"/>
      <c r="EQ414" s="95"/>
      <c r="ER414" s="95"/>
      <c r="ES414" s="95"/>
      <c r="ET414" s="95"/>
      <c r="EU414" s="95"/>
      <c r="EV414" s="95"/>
      <c r="EW414" s="95"/>
      <c r="EX414" s="95"/>
      <c r="EY414" s="95"/>
      <c r="EZ414" s="95"/>
      <c r="FA414" s="95"/>
      <c r="FB414" s="95"/>
      <c r="FC414" s="95"/>
      <c r="FD414" s="95"/>
      <c r="FE414" s="95"/>
      <c r="FF414" s="95"/>
      <c r="FG414" s="95"/>
      <c r="FH414" s="95"/>
      <c r="FI414" s="95"/>
      <c r="FJ414" s="95"/>
      <c r="FK414" s="95"/>
      <c r="FL414" s="95"/>
      <c r="FM414" s="95"/>
      <c r="FN414" s="95"/>
      <c r="FO414" s="95"/>
      <c r="FP414" s="95"/>
      <c r="FQ414" s="95"/>
      <c r="FR414" s="95"/>
      <c r="FS414" s="95"/>
      <c r="FT414" s="95"/>
      <c r="FU414" s="95"/>
      <c r="FV414" s="95"/>
      <c r="FW414" s="95"/>
      <c r="FX414" s="95"/>
      <c r="FY414" s="95"/>
      <c r="FZ414" s="95"/>
      <c r="GA414" s="95"/>
      <c r="GB414" s="95"/>
      <c r="GC414" s="95"/>
      <c r="GD414" s="95"/>
      <c r="GE414" s="95"/>
      <c r="GF414" s="30"/>
      <c r="GG414" s="30"/>
      <c r="GH414" s="30"/>
      <c r="GI414" s="30"/>
      <c r="GJ414" s="30"/>
      <c r="GK414" s="30"/>
      <c r="GL414" s="30"/>
      <c r="GM414" s="30"/>
    </row>
    <row r="415" spans="1:195" ht="12.7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row>
    <row r="416" spans="1:195" ht="31.5" customHeight="1">
      <c r="A416" s="70" t="s">
        <v>333</v>
      </c>
      <c r="B416" s="70"/>
      <c r="C416" s="70"/>
      <c r="D416" s="70"/>
      <c r="E416" s="70"/>
      <c r="F416" s="67" t="s">
        <v>0</v>
      </c>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0" t="s">
        <v>373</v>
      </c>
      <c r="CC416" s="70"/>
      <c r="CD416" s="70"/>
      <c r="CE416" s="70"/>
      <c r="CF416" s="70"/>
      <c r="CG416" s="70"/>
      <c r="CH416" s="70"/>
      <c r="CI416" s="70"/>
      <c r="CJ416" s="70"/>
      <c r="CK416" s="70"/>
      <c r="CL416" s="70"/>
      <c r="CM416" s="70"/>
      <c r="CN416" s="70"/>
      <c r="CO416" s="70"/>
      <c r="CP416" s="70"/>
      <c r="CQ416" s="70"/>
      <c r="CR416" s="70"/>
      <c r="CS416" s="70"/>
      <c r="CT416" s="70"/>
      <c r="CU416" s="70"/>
      <c r="CV416" s="70"/>
      <c r="CW416" s="70"/>
      <c r="CX416" s="70"/>
      <c r="CY416" s="70"/>
      <c r="CZ416" s="70"/>
      <c r="DA416" s="70"/>
      <c r="DB416" s="70"/>
      <c r="DC416" s="70"/>
      <c r="DD416" s="70"/>
      <c r="DE416" s="70"/>
      <c r="DF416" s="70"/>
      <c r="DG416" s="70"/>
      <c r="DH416" s="70"/>
      <c r="DI416" s="70"/>
      <c r="DJ416" s="70"/>
      <c r="DK416" s="70"/>
      <c r="DL416" s="70"/>
      <c r="DM416" s="70" t="s">
        <v>374</v>
      </c>
      <c r="DN416" s="70"/>
      <c r="DO416" s="70"/>
      <c r="DP416" s="70"/>
      <c r="DQ416" s="70"/>
      <c r="DR416" s="70"/>
      <c r="DS416" s="70"/>
      <c r="DT416" s="70"/>
      <c r="DU416" s="70"/>
      <c r="DV416" s="70"/>
      <c r="DW416" s="70"/>
      <c r="DX416" s="70"/>
      <c r="DY416" s="70"/>
      <c r="DZ416" s="70"/>
      <c r="EA416" s="70"/>
      <c r="EB416" s="70"/>
      <c r="EC416" s="70"/>
      <c r="ED416" s="70"/>
      <c r="EE416" s="70"/>
      <c r="EF416" s="70"/>
      <c r="EG416" s="70"/>
      <c r="EH416" s="70"/>
      <c r="EI416" s="70"/>
      <c r="EJ416" s="70"/>
      <c r="EK416" s="70"/>
      <c r="EL416" s="70"/>
      <c r="EM416" s="70"/>
      <c r="EN416" s="70"/>
      <c r="EO416" s="70"/>
      <c r="EP416" s="70"/>
      <c r="EQ416" s="70"/>
      <c r="ER416" s="70"/>
      <c r="ES416" s="70"/>
      <c r="ET416" s="70"/>
      <c r="EU416" s="70"/>
      <c r="EV416" s="70"/>
      <c r="EW416" s="70"/>
      <c r="EX416" s="70" t="s">
        <v>375</v>
      </c>
      <c r="EY416" s="70"/>
      <c r="EZ416" s="70"/>
      <c r="FA416" s="70"/>
      <c r="FB416" s="70"/>
      <c r="FC416" s="70"/>
      <c r="FD416" s="70"/>
      <c r="FE416" s="70"/>
      <c r="FF416" s="70"/>
      <c r="FG416" s="70"/>
      <c r="FH416" s="70"/>
      <c r="FI416" s="70"/>
      <c r="FJ416" s="70"/>
      <c r="FK416" s="70"/>
      <c r="FL416" s="70"/>
      <c r="FM416" s="70"/>
      <c r="FN416" s="70"/>
      <c r="FO416" s="70"/>
      <c r="FP416" s="70"/>
      <c r="FQ416" s="70"/>
      <c r="FR416" s="70"/>
      <c r="FS416" s="70"/>
      <c r="FT416" s="70"/>
      <c r="FU416" s="70"/>
      <c r="FV416" s="70"/>
      <c r="FW416" s="70"/>
      <c r="FX416" s="70"/>
      <c r="FY416" s="70"/>
      <c r="FZ416" s="70"/>
      <c r="GA416" s="70"/>
      <c r="GB416" s="70"/>
      <c r="GC416" s="70"/>
      <c r="GD416" s="70"/>
      <c r="GE416" s="70"/>
      <c r="GF416" s="30"/>
      <c r="GG416" s="30"/>
      <c r="GH416" s="30"/>
      <c r="GI416" s="30"/>
      <c r="GJ416" s="30"/>
      <c r="GK416" s="30"/>
      <c r="GL416" s="30"/>
      <c r="GM416" s="30"/>
    </row>
    <row r="417" spans="1:195" ht="12.75">
      <c r="A417" s="70">
        <v>1</v>
      </c>
      <c r="B417" s="70"/>
      <c r="C417" s="70"/>
      <c r="D417" s="70"/>
      <c r="E417" s="70"/>
      <c r="F417" s="67" t="s">
        <v>498</v>
      </c>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68"/>
      <c r="BY417" s="68"/>
      <c r="BZ417" s="68"/>
      <c r="CA417" s="69"/>
      <c r="CB417" s="70">
        <v>2500</v>
      </c>
      <c r="CC417" s="70"/>
      <c r="CD417" s="70"/>
      <c r="CE417" s="70"/>
      <c r="CF417" s="70"/>
      <c r="CG417" s="70"/>
      <c r="CH417" s="70"/>
      <c r="CI417" s="70"/>
      <c r="CJ417" s="70"/>
      <c r="CK417" s="70"/>
      <c r="CL417" s="70"/>
      <c r="CM417" s="70"/>
      <c r="CN417" s="70"/>
      <c r="CO417" s="70"/>
      <c r="CP417" s="70"/>
      <c r="CQ417" s="70"/>
      <c r="CR417" s="70"/>
      <c r="CS417" s="70"/>
      <c r="CT417" s="70"/>
      <c r="CU417" s="70"/>
      <c r="CV417" s="70"/>
      <c r="CW417" s="70"/>
      <c r="CX417" s="70"/>
      <c r="CY417" s="70"/>
      <c r="CZ417" s="70"/>
      <c r="DA417" s="70"/>
      <c r="DB417" s="70"/>
      <c r="DC417" s="70"/>
      <c r="DD417" s="70"/>
      <c r="DE417" s="70"/>
      <c r="DF417" s="70"/>
      <c r="DG417" s="70"/>
      <c r="DH417" s="70"/>
      <c r="DI417" s="70"/>
      <c r="DJ417" s="70"/>
      <c r="DK417" s="70"/>
      <c r="DL417" s="70"/>
      <c r="DM417" s="70">
        <v>20</v>
      </c>
      <c r="DN417" s="70"/>
      <c r="DO417" s="70"/>
      <c r="DP417" s="70"/>
      <c r="DQ417" s="70"/>
      <c r="DR417" s="70"/>
      <c r="DS417" s="70"/>
      <c r="DT417" s="70"/>
      <c r="DU417" s="70"/>
      <c r="DV417" s="70"/>
      <c r="DW417" s="70"/>
      <c r="DX417" s="70"/>
      <c r="DY417" s="70"/>
      <c r="DZ417" s="70"/>
      <c r="EA417" s="70"/>
      <c r="EB417" s="70"/>
      <c r="EC417" s="70"/>
      <c r="ED417" s="70"/>
      <c r="EE417" s="70"/>
      <c r="EF417" s="70"/>
      <c r="EG417" s="70"/>
      <c r="EH417" s="70"/>
      <c r="EI417" s="70"/>
      <c r="EJ417" s="70"/>
      <c r="EK417" s="70"/>
      <c r="EL417" s="70"/>
      <c r="EM417" s="70"/>
      <c r="EN417" s="70"/>
      <c r="EO417" s="70"/>
      <c r="EP417" s="70"/>
      <c r="EQ417" s="70"/>
      <c r="ER417" s="70"/>
      <c r="ES417" s="70"/>
      <c r="ET417" s="70"/>
      <c r="EU417" s="70"/>
      <c r="EV417" s="70"/>
      <c r="EW417" s="70"/>
      <c r="EX417" s="70">
        <f>CB417*DM417</f>
        <v>50000</v>
      </c>
      <c r="EY417" s="70"/>
      <c r="EZ417" s="70"/>
      <c r="FA417" s="70"/>
      <c r="FB417" s="70"/>
      <c r="FC417" s="70"/>
      <c r="FD417" s="70"/>
      <c r="FE417" s="70"/>
      <c r="FF417" s="70"/>
      <c r="FG417" s="70"/>
      <c r="FH417" s="70"/>
      <c r="FI417" s="70"/>
      <c r="FJ417" s="70"/>
      <c r="FK417" s="70"/>
      <c r="FL417" s="70"/>
      <c r="FM417" s="70"/>
      <c r="FN417" s="70"/>
      <c r="FO417" s="70"/>
      <c r="FP417" s="70"/>
      <c r="FQ417" s="70"/>
      <c r="FR417" s="70"/>
      <c r="FS417" s="70"/>
      <c r="FT417" s="70"/>
      <c r="FU417" s="70"/>
      <c r="FV417" s="70"/>
      <c r="FW417" s="70"/>
      <c r="FX417" s="70"/>
      <c r="FY417" s="70"/>
      <c r="FZ417" s="70"/>
      <c r="GA417" s="70"/>
      <c r="GB417" s="70"/>
      <c r="GC417" s="70"/>
      <c r="GD417" s="70"/>
      <c r="GE417" s="70"/>
      <c r="GF417" s="30"/>
      <c r="GG417" s="30"/>
      <c r="GH417" s="30"/>
      <c r="GI417" s="30"/>
      <c r="GJ417" s="30"/>
      <c r="GK417" s="30"/>
      <c r="GL417" s="30"/>
      <c r="GM417" s="30"/>
    </row>
    <row r="418" spans="1:195" ht="12.75">
      <c r="A418" s="70">
        <v>2</v>
      </c>
      <c r="B418" s="70"/>
      <c r="C418" s="70"/>
      <c r="D418" s="70"/>
      <c r="E418" s="70"/>
      <c r="F418" s="67" t="s">
        <v>499</v>
      </c>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68"/>
      <c r="BY418" s="68"/>
      <c r="BZ418" s="68"/>
      <c r="CA418" s="69"/>
      <c r="CB418" s="70">
        <v>2500</v>
      </c>
      <c r="CC418" s="70"/>
      <c r="CD418" s="70"/>
      <c r="CE418" s="70"/>
      <c r="CF418" s="70"/>
      <c r="CG418" s="70"/>
      <c r="CH418" s="70"/>
      <c r="CI418" s="70"/>
      <c r="CJ418" s="70"/>
      <c r="CK418" s="70"/>
      <c r="CL418" s="70"/>
      <c r="CM418" s="70"/>
      <c r="CN418" s="70"/>
      <c r="CO418" s="70"/>
      <c r="CP418" s="70"/>
      <c r="CQ418" s="70"/>
      <c r="CR418" s="70"/>
      <c r="CS418" s="70"/>
      <c r="CT418" s="70"/>
      <c r="CU418" s="70"/>
      <c r="CV418" s="70"/>
      <c r="CW418" s="70"/>
      <c r="CX418" s="70"/>
      <c r="CY418" s="70"/>
      <c r="CZ418" s="70"/>
      <c r="DA418" s="70"/>
      <c r="DB418" s="70"/>
      <c r="DC418" s="70"/>
      <c r="DD418" s="70"/>
      <c r="DE418" s="70"/>
      <c r="DF418" s="70"/>
      <c r="DG418" s="70"/>
      <c r="DH418" s="70"/>
      <c r="DI418" s="70"/>
      <c r="DJ418" s="70"/>
      <c r="DK418" s="70"/>
      <c r="DL418" s="70"/>
      <c r="DM418" s="70">
        <v>12</v>
      </c>
      <c r="DN418" s="70"/>
      <c r="DO418" s="70"/>
      <c r="DP418" s="70"/>
      <c r="DQ418" s="70"/>
      <c r="DR418" s="70"/>
      <c r="DS418" s="70"/>
      <c r="DT418" s="70"/>
      <c r="DU418" s="70"/>
      <c r="DV418" s="70"/>
      <c r="DW418" s="70"/>
      <c r="DX418" s="70"/>
      <c r="DY418" s="70"/>
      <c r="DZ418" s="70"/>
      <c r="EA418" s="70"/>
      <c r="EB418" s="70"/>
      <c r="EC418" s="70"/>
      <c r="ED418" s="70"/>
      <c r="EE418" s="70"/>
      <c r="EF418" s="70"/>
      <c r="EG418" s="70"/>
      <c r="EH418" s="70"/>
      <c r="EI418" s="70"/>
      <c r="EJ418" s="70"/>
      <c r="EK418" s="70"/>
      <c r="EL418" s="70"/>
      <c r="EM418" s="70"/>
      <c r="EN418" s="70"/>
      <c r="EO418" s="70"/>
      <c r="EP418" s="70"/>
      <c r="EQ418" s="70"/>
      <c r="ER418" s="70"/>
      <c r="ES418" s="70"/>
      <c r="ET418" s="70"/>
      <c r="EU418" s="70"/>
      <c r="EV418" s="70"/>
      <c r="EW418" s="70"/>
      <c r="EX418" s="70">
        <f>CB418*DM418</f>
        <v>30000</v>
      </c>
      <c r="EY418" s="70"/>
      <c r="EZ418" s="70"/>
      <c r="FA418" s="70"/>
      <c r="FB418" s="70"/>
      <c r="FC418" s="70"/>
      <c r="FD418" s="70"/>
      <c r="FE418" s="70"/>
      <c r="FF418" s="70"/>
      <c r="FG418" s="70"/>
      <c r="FH418" s="70"/>
      <c r="FI418" s="70"/>
      <c r="FJ418" s="70"/>
      <c r="FK418" s="70"/>
      <c r="FL418" s="70"/>
      <c r="FM418" s="70"/>
      <c r="FN418" s="70"/>
      <c r="FO418" s="70"/>
      <c r="FP418" s="70"/>
      <c r="FQ418" s="70"/>
      <c r="FR418" s="70"/>
      <c r="FS418" s="70"/>
      <c r="FT418" s="70"/>
      <c r="FU418" s="70"/>
      <c r="FV418" s="70"/>
      <c r="FW418" s="70"/>
      <c r="FX418" s="70"/>
      <c r="FY418" s="70"/>
      <c r="FZ418" s="70"/>
      <c r="GA418" s="70"/>
      <c r="GB418" s="70"/>
      <c r="GC418" s="70"/>
      <c r="GD418" s="70"/>
      <c r="GE418" s="70"/>
      <c r="GF418" s="30"/>
      <c r="GG418" s="30"/>
      <c r="GH418" s="30"/>
      <c r="GI418" s="30"/>
      <c r="GJ418" s="30"/>
      <c r="GK418" s="30"/>
      <c r="GL418" s="30"/>
      <c r="GM418" s="30"/>
    </row>
    <row r="419" spans="1:195" ht="11.25" customHeight="1">
      <c r="A419" s="67" t="s">
        <v>317</v>
      </c>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68"/>
      <c r="BY419" s="68"/>
      <c r="BZ419" s="68"/>
      <c r="CA419" s="69"/>
      <c r="CB419" s="70" t="s">
        <v>45</v>
      </c>
      <c r="CC419" s="70"/>
      <c r="CD419" s="70"/>
      <c r="CE419" s="70"/>
      <c r="CF419" s="70"/>
      <c r="CG419" s="70"/>
      <c r="CH419" s="70"/>
      <c r="CI419" s="70"/>
      <c r="CJ419" s="70"/>
      <c r="CK419" s="70"/>
      <c r="CL419" s="70"/>
      <c r="CM419" s="70"/>
      <c r="CN419" s="70"/>
      <c r="CO419" s="70"/>
      <c r="CP419" s="70"/>
      <c r="CQ419" s="70"/>
      <c r="CR419" s="70"/>
      <c r="CS419" s="70"/>
      <c r="CT419" s="70"/>
      <c r="CU419" s="70"/>
      <c r="CV419" s="70"/>
      <c r="CW419" s="70"/>
      <c r="CX419" s="70"/>
      <c r="CY419" s="70"/>
      <c r="CZ419" s="70"/>
      <c r="DA419" s="70"/>
      <c r="DB419" s="70"/>
      <c r="DC419" s="70"/>
      <c r="DD419" s="70"/>
      <c r="DE419" s="70"/>
      <c r="DF419" s="70"/>
      <c r="DG419" s="70"/>
      <c r="DH419" s="70"/>
      <c r="DI419" s="70"/>
      <c r="DJ419" s="70"/>
      <c r="DK419" s="70"/>
      <c r="DL419" s="70"/>
      <c r="DM419" s="70" t="s">
        <v>45</v>
      </c>
      <c r="DN419" s="70"/>
      <c r="DO419" s="70"/>
      <c r="DP419" s="70"/>
      <c r="DQ419" s="70"/>
      <c r="DR419" s="70"/>
      <c r="DS419" s="70"/>
      <c r="DT419" s="70"/>
      <c r="DU419" s="70"/>
      <c r="DV419" s="70"/>
      <c r="DW419" s="70"/>
      <c r="DX419" s="70"/>
      <c r="DY419" s="70"/>
      <c r="DZ419" s="70"/>
      <c r="EA419" s="70"/>
      <c r="EB419" s="70"/>
      <c r="EC419" s="70"/>
      <c r="ED419" s="70"/>
      <c r="EE419" s="70"/>
      <c r="EF419" s="70"/>
      <c r="EG419" s="70"/>
      <c r="EH419" s="70"/>
      <c r="EI419" s="70"/>
      <c r="EJ419" s="70"/>
      <c r="EK419" s="70"/>
      <c r="EL419" s="70"/>
      <c r="EM419" s="70"/>
      <c r="EN419" s="70"/>
      <c r="EO419" s="70"/>
      <c r="EP419" s="70"/>
      <c r="EQ419" s="70"/>
      <c r="ER419" s="70"/>
      <c r="ES419" s="70"/>
      <c r="ET419" s="70"/>
      <c r="EU419" s="70"/>
      <c r="EV419" s="70"/>
      <c r="EW419" s="70"/>
      <c r="EX419" s="322">
        <f>SUM(EX417:EX418)</f>
        <v>80000</v>
      </c>
      <c r="EY419" s="322"/>
      <c r="EZ419" s="322"/>
      <c r="FA419" s="322"/>
      <c r="FB419" s="322"/>
      <c r="FC419" s="322"/>
      <c r="FD419" s="322"/>
      <c r="FE419" s="322"/>
      <c r="FF419" s="322"/>
      <c r="FG419" s="322"/>
      <c r="FH419" s="322"/>
      <c r="FI419" s="322"/>
      <c r="FJ419" s="322"/>
      <c r="FK419" s="322"/>
      <c r="FL419" s="322"/>
      <c r="FM419" s="322"/>
      <c r="FN419" s="322"/>
      <c r="FO419" s="322"/>
      <c r="FP419" s="322"/>
      <c r="FQ419" s="322"/>
      <c r="FR419" s="322"/>
      <c r="FS419" s="322"/>
      <c r="FT419" s="322"/>
      <c r="FU419" s="322"/>
      <c r="FV419" s="322"/>
      <c r="FW419" s="322"/>
      <c r="FX419" s="322"/>
      <c r="FY419" s="322"/>
      <c r="FZ419" s="322"/>
      <c r="GA419" s="322"/>
      <c r="GB419" s="322"/>
      <c r="GC419" s="322"/>
      <c r="GD419" s="322"/>
      <c r="GE419" s="322"/>
      <c r="GF419" s="30"/>
      <c r="GG419" s="30"/>
      <c r="GH419" s="30"/>
      <c r="GI419" s="30"/>
      <c r="GJ419" s="30"/>
      <c r="GK419" s="30"/>
      <c r="GL419" s="30"/>
      <c r="GM419" s="30"/>
    </row>
    <row r="420" spans="1:195" ht="12.7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row>
    <row r="421" spans="1:195" ht="12.75">
      <c r="A421" s="132" t="s">
        <v>376</v>
      </c>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c r="AO421" s="132"/>
      <c r="AP421" s="132"/>
      <c r="AQ421" s="132"/>
      <c r="AR421" s="132"/>
      <c r="AS421" s="132"/>
      <c r="AT421" s="132"/>
      <c r="AU421" s="132"/>
      <c r="AV421" s="132"/>
      <c r="AW421" s="132"/>
      <c r="AX421" s="132"/>
      <c r="AY421" s="132"/>
      <c r="AZ421" s="132"/>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c r="CD421" s="132"/>
      <c r="CE421" s="132"/>
      <c r="CF421" s="132"/>
      <c r="CG421" s="132"/>
      <c r="CH421" s="132"/>
      <c r="CI421" s="132"/>
      <c r="CJ421" s="132"/>
      <c r="CK421" s="132"/>
      <c r="CL421" s="132"/>
      <c r="CM421" s="132"/>
      <c r="CN421" s="132"/>
      <c r="CO421" s="132"/>
      <c r="CP421" s="132"/>
      <c r="CQ421" s="132"/>
      <c r="CR421" s="132"/>
      <c r="CS421" s="132"/>
      <c r="CT421" s="132"/>
      <c r="CU421" s="132"/>
      <c r="CV421" s="132"/>
      <c r="CW421" s="132"/>
      <c r="CX421" s="132"/>
      <c r="CY421" s="132"/>
      <c r="CZ421" s="132"/>
      <c r="DA421" s="132"/>
      <c r="DB421" s="132"/>
      <c r="DC421" s="132"/>
      <c r="DD421" s="132"/>
      <c r="DE421" s="132"/>
      <c r="DF421" s="132"/>
      <c r="DG421" s="132"/>
      <c r="DH421" s="132"/>
      <c r="DI421" s="132"/>
      <c r="DJ421" s="132"/>
      <c r="DK421" s="132"/>
      <c r="DL421" s="132"/>
      <c r="DM421" s="132"/>
      <c r="DN421" s="132"/>
      <c r="DO421" s="132"/>
      <c r="DP421" s="132"/>
      <c r="DQ421" s="132"/>
      <c r="DR421" s="132"/>
      <c r="DS421" s="132"/>
      <c r="DT421" s="132"/>
      <c r="DU421" s="132"/>
      <c r="DV421" s="132"/>
      <c r="DW421" s="132"/>
      <c r="DX421" s="132"/>
      <c r="DY421" s="132"/>
      <c r="DZ421" s="132"/>
      <c r="EA421" s="132"/>
      <c r="EB421" s="132"/>
      <c r="EC421" s="132"/>
      <c r="ED421" s="132"/>
      <c r="EE421" s="132"/>
      <c r="EF421" s="132"/>
      <c r="EG421" s="132"/>
      <c r="EH421" s="132"/>
      <c r="EI421" s="132"/>
      <c r="EJ421" s="132"/>
      <c r="EK421" s="132"/>
      <c r="EL421" s="132"/>
      <c r="EM421" s="132"/>
      <c r="EN421" s="132"/>
      <c r="EO421" s="132"/>
      <c r="EP421" s="132"/>
      <c r="EQ421" s="132"/>
      <c r="ER421" s="132"/>
      <c r="ES421" s="132"/>
      <c r="ET421" s="132"/>
      <c r="EU421" s="132"/>
      <c r="EV421" s="132"/>
      <c r="EW421" s="132"/>
      <c r="EX421" s="132"/>
      <c r="EY421" s="132"/>
      <c r="EZ421" s="132"/>
      <c r="FA421" s="132"/>
      <c r="FB421" s="132"/>
      <c r="FC421" s="132"/>
      <c r="FD421" s="132"/>
      <c r="FE421" s="132"/>
      <c r="FF421" s="132"/>
      <c r="FG421" s="132"/>
      <c r="FH421" s="132"/>
      <c r="FI421" s="132"/>
      <c r="FJ421" s="132"/>
      <c r="FK421" s="132"/>
      <c r="FL421" s="132"/>
      <c r="FM421" s="132"/>
      <c r="FN421" s="132"/>
      <c r="FO421" s="132"/>
      <c r="FP421" s="132"/>
      <c r="FQ421" s="132"/>
      <c r="FR421" s="132"/>
      <c r="FS421" s="132"/>
      <c r="FT421" s="132"/>
      <c r="FU421" s="132"/>
      <c r="FV421" s="132"/>
      <c r="FW421" s="132"/>
      <c r="FX421" s="132"/>
      <c r="FY421" s="132"/>
      <c r="FZ421" s="132"/>
      <c r="GA421" s="132"/>
      <c r="GB421" s="132"/>
      <c r="GC421" s="132"/>
      <c r="GD421" s="132"/>
      <c r="GE421" s="132"/>
      <c r="GF421" s="30"/>
      <c r="GG421" s="30"/>
      <c r="GH421" s="30"/>
      <c r="GI421" s="30"/>
      <c r="GJ421" s="30"/>
      <c r="GK421" s="30"/>
      <c r="GL421" s="30"/>
      <c r="GM421" s="30"/>
    </row>
    <row r="422" spans="1:195" ht="12.7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row>
    <row r="423" spans="1:195" ht="12.75">
      <c r="A423" s="1" t="s">
        <v>331</v>
      </c>
      <c r="P423" s="270" t="s">
        <v>500</v>
      </c>
      <c r="Q423" s="270"/>
      <c r="R423" s="270"/>
      <c r="S423" s="270"/>
      <c r="T423" s="270"/>
      <c r="U423" s="270"/>
      <c r="V423" s="270"/>
      <c r="W423" s="270"/>
      <c r="X423" s="270"/>
      <c r="Y423" s="270"/>
      <c r="Z423" s="270"/>
      <c r="AA423" s="270"/>
      <c r="AB423" s="270"/>
      <c r="AC423" s="270"/>
      <c r="AD423" s="270"/>
      <c r="AE423" s="270"/>
      <c r="AF423" s="270"/>
      <c r="AG423" s="270"/>
      <c r="AH423" s="270"/>
      <c r="AI423" s="270"/>
      <c r="AJ423" s="270"/>
      <c r="AK423" s="270"/>
      <c r="AL423" s="270"/>
      <c r="AM423" s="270"/>
      <c r="GF423" s="30"/>
      <c r="GG423" s="30"/>
      <c r="GH423" s="30"/>
      <c r="GI423" s="30"/>
      <c r="GJ423" s="30"/>
      <c r="GK423" s="30"/>
      <c r="GL423" s="30"/>
      <c r="GM423" s="30"/>
    </row>
    <row r="424" spans="1:195" ht="12.75">
      <c r="A424" s="95" t="s">
        <v>501</v>
      </c>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c r="AZ424" s="95"/>
      <c r="BA424" s="95"/>
      <c r="BB424" s="95"/>
      <c r="BC424" s="95"/>
      <c r="BD424" s="95"/>
      <c r="BE424" s="95"/>
      <c r="BF424" s="95"/>
      <c r="BG424" s="95"/>
      <c r="BH424" s="95"/>
      <c r="BI424" s="95"/>
      <c r="BJ424" s="95"/>
      <c r="BK424" s="95"/>
      <c r="BL424" s="95"/>
      <c r="BM424" s="95"/>
      <c r="BN424" s="95"/>
      <c r="BO424" s="95"/>
      <c r="BP424" s="95"/>
      <c r="BQ424" s="95"/>
      <c r="BR424" s="95"/>
      <c r="BS424" s="95"/>
      <c r="BT424" s="95"/>
      <c r="BU424" s="95"/>
      <c r="BV424" s="95"/>
      <c r="BW424" s="95"/>
      <c r="BX424" s="95"/>
      <c r="BY424" s="95"/>
      <c r="BZ424" s="95"/>
      <c r="CA424" s="95"/>
      <c r="CB424" s="95"/>
      <c r="CC424" s="95"/>
      <c r="CD424" s="95"/>
      <c r="CE424" s="95"/>
      <c r="CF424" s="95"/>
      <c r="CG424" s="95"/>
      <c r="CH424" s="95"/>
      <c r="CI424" s="95"/>
      <c r="CJ424" s="95"/>
      <c r="CK424" s="95"/>
      <c r="CL424" s="95"/>
      <c r="CM424" s="95"/>
      <c r="CN424" s="95"/>
      <c r="CO424" s="95"/>
      <c r="CP424" s="95"/>
      <c r="CQ424" s="95"/>
      <c r="CR424" s="95"/>
      <c r="CS424" s="95"/>
      <c r="CT424" s="95"/>
      <c r="CU424" s="95"/>
      <c r="CV424" s="95"/>
      <c r="CW424" s="95"/>
      <c r="CX424" s="95"/>
      <c r="CY424" s="95"/>
      <c r="CZ424" s="95"/>
      <c r="DA424" s="95"/>
      <c r="DB424" s="95"/>
      <c r="DC424" s="95"/>
      <c r="DD424" s="95"/>
      <c r="DE424" s="95"/>
      <c r="DF424" s="95"/>
      <c r="DG424" s="95"/>
      <c r="DH424" s="95"/>
      <c r="DI424" s="95"/>
      <c r="DJ424" s="95"/>
      <c r="DK424" s="95"/>
      <c r="DL424" s="95"/>
      <c r="DM424" s="95"/>
      <c r="DN424" s="95"/>
      <c r="DO424" s="95"/>
      <c r="DP424" s="95"/>
      <c r="DQ424" s="95"/>
      <c r="DR424" s="95"/>
      <c r="DS424" s="95"/>
      <c r="DT424" s="95"/>
      <c r="DU424" s="95"/>
      <c r="DV424" s="95"/>
      <c r="DW424" s="95"/>
      <c r="DX424" s="95"/>
      <c r="DY424" s="95"/>
      <c r="DZ424" s="95"/>
      <c r="EA424" s="95"/>
      <c r="EB424" s="95"/>
      <c r="EC424" s="95"/>
      <c r="ED424" s="95"/>
      <c r="EE424" s="95"/>
      <c r="EF424" s="95"/>
      <c r="EG424" s="95"/>
      <c r="EH424" s="95"/>
      <c r="EI424" s="95"/>
      <c r="EJ424" s="95"/>
      <c r="EK424" s="95"/>
      <c r="EL424" s="95"/>
      <c r="EM424" s="95"/>
      <c r="EN424" s="95"/>
      <c r="EO424" s="95"/>
      <c r="EP424" s="95"/>
      <c r="EQ424" s="95"/>
      <c r="ER424" s="95"/>
      <c r="ES424" s="95"/>
      <c r="ET424" s="95"/>
      <c r="EU424" s="95"/>
      <c r="EV424" s="95"/>
      <c r="EW424" s="95"/>
      <c r="EX424" s="95"/>
      <c r="EY424" s="95"/>
      <c r="EZ424" s="95"/>
      <c r="FA424" s="95"/>
      <c r="FB424" s="95"/>
      <c r="FC424" s="95"/>
      <c r="FD424" s="95"/>
      <c r="FE424" s="95"/>
      <c r="FF424" s="95"/>
      <c r="FG424" s="95"/>
      <c r="FH424" s="95"/>
      <c r="FI424" s="95"/>
      <c r="FJ424" s="95"/>
      <c r="FK424" s="95"/>
      <c r="FL424" s="95"/>
      <c r="FM424" s="95"/>
      <c r="FN424" s="95"/>
      <c r="FO424" s="95"/>
      <c r="FP424" s="95"/>
      <c r="FQ424" s="95"/>
      <c r="FR424" s="95"/>
      <c r="FS424" s="95"/>
      <c r="FT424" s="95"/>
      <c r="FU424" s="95"/>
      <c r="FV424" s="95"/>
      <c r="FW424" s="95"/>
      <c r="FX424" s="95"/>
      <c r="FY424" s="95"/>
      <c r="FZ424" s="95"/>
      <c r="GA424" s="95"/>
      <c r="GB424" s="95"/>
      <c r="GC424" s="95"/>
      <c r="GD424" s="95"/>
      <c r="GE424" s="95"/>
      <c r="GF424" s="30"/>
      <c r="GG424" s="30"/>
      <c r="GH424" s="30"/>
      <c r="GI424" s="30"/>
      <c r="GJ424" s="30"/>
      <c r="GK424" s="30"/>
      <c r="GL424" s="30"/>
      <c r="GM424" s="30"/>
    </row>
    <row r="425" spans="1:195" ht="12.7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row>
    <row r="426" spans="1:195" ht="52.5" customHeight="1">
      <c r="A426" s="70" t="s">
        <v>333</v>
      </c>
      <c r="B426" s="70"/>
      <c r="C426" s="70"/>
      <c r="D426" s="70"/>
      <c r="E426" s="70"/>
      <c r="F426" s="67" t="s">
        <v>313</v>
      </c>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c r="BG426" s="68"/>
      <c r="BH426" s="68"/>
      <c r="BI426" s="68"/>
      <c r="BJ426" s="68"/>
      <c r="BK426" s="68"/>
      <c r="BL426" s="68"/>
      <c r="BM426" s="68"/>
      <c r="BN426" s="68"/>
      <c r="BO426" s="68"/>
      <c r="BP426" s="68"/>
      <c r="BQ426" s="68"/>
      <c r="BR426" s="68"/>
      <c r="BS426" s="68"/>
      <c r="BT426" s="68"/>
      <c r="BU426" s="68"/>
      <c r="BV426" s="68"/>
      <c r="BW426" s="68"/>
      <c r="BX426" s="68"/>
      <c r="BY426" s="68"/>
      <c r="BZ426" s="68"/>
      <c r="CA426" s="69"/>
      <c r="CB426" s="70" t="s">
        <v>378</v>
      </c>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t="s">
        <v>379</v>
      </c>
      <c r="DN426" s="70"/>
      <c r="DO426" s="70"/>
      <c r="DP426" s="70"/>
      <c r="DQ426" s="70"/>
      <c r="DR426" s="70"/>
      <c r="DS426" s="70"/>
      <c r="DT426" s="70"/>
      <c r="DU426" s="70"/>
      <c r="DV426" s="70"/>
      <c r="DW426" s="70"/>
      <c r="DX426" s="70"/>
      <c r="DY426" s="70"/>
      <c r="DZ426" s="70"/>
      <c r="EA426" s="70"/>
      <c r="EB426" s="70"/>
      <c r="EC426" s="70"/>
      <c r="ED426" s="70"/>
      <c r="EE426" s="70"/>
      <c r="EF426" s="70"/>
      <c r="EG426" s="70"/>
      <c r="EH426" s="70"/>
      <c r="EI426" s="70"/>
      <c r="EJ426" s="70"/>
      <c r="EK426" s="70"/>
      <c r="EL426" s="70"/>
      <c r="EM426" s="70"/>
      <c r="EN426" s="70"/>
      <c r="EO426" s="70"/>
      <c r="EP426" s="70"/>
      <c r="EQ426" s="70"/>
      <c r="ER426" s="70"/>
      <c r="ES426" s="70"/>
      <c r="ET426" s="70"/>
      <c r="EU426" s="70"/>
      <c r="EV426" s="70"/>
      <c r="EW426" s="70"/>
      <c r="EX426" s="70" t="s">
        <v>380</v>
      </c>
      <c r="EY426" s="70"/>
      <c r="EZ426" s="70"/>
      <c r="FA426" s="70"/>
      <c r="FB426" s="70"/>
      <c r="FC426" s="70"/>
      <c r="FD426" s="70"/>
      <c r="FE426" s="70"/>
      <c r="FF426" s="70"/>
      <c r="FG426" s="70"/>
      <c r="FH426" s="70"/>
      <c r="FI426" s="70"/>
      <c r="FJ426" s="70"/>
      <c r="FK426" s="70"/>
      <c r="FL426" s="70"/>
      <c r="FM426" s="70"/>
      <c r="FN426" s="70"/>
      <c r="FO426" s="70"/>
      <c r="FP426" s="70"/>
      <c r="FQ426" s="70"/>
      <c r="FR426" s="70"/>
      <c r="FS426" s="70"/>
      <c r="FT426" s="70"/>
      <c r="FU426" s="70"/>
      <c r="FV426" s="70"/>
      <c r="FW426" s="70"/>
      <c r="FX426" s="70"/>
      <c r="FY426" s="70"/>
      <c r="FZ426" s="70"/>
      <c r="GA426" s="70"/>
      <c r="GB426" s="70"/>
      <c r="GC426" s="70"/>
      <c r="GD426" s="70"/>
      <c r="GE426" s="70"/>
      <c r="GF426" s="30"/>
      <c r="GG426" s="30"/>
      <c r="GH426" s="30"/>
      <c r="GI426" s="30"/>
      <c r="GJ426" s="30"/>
      <c r="GK426" s="30"/>
      <c r="GL426" s="30"/>
      <c r="GM426" s="30"/>
    </row>
    <row r="427" spans="1:195" ht="12.75">
      <c r="A427" s="70">
        <v>1</v>
      </c>
      <c r="B427" s="70"/>
      <c r="C427" s="70"/>
      <c r="D427" s="70"/>
      <c r="E427" s="70"/>
      <c r="F427" s="67" t="s">
        <v>502</v>
      </c>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c r="BX427" s="68"/>
      <c r="BY427" s="68"/>
      <c r="BZ427" s="68"/>
      <c r="CA427" s="69"/>
      <c r="CB427" s="70">
        <v>763326.07</v>
      </c>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328">
        <v>0.015</v>
      </c>
      <c r="DN427" s="70"/>
      <c r="DO427" s="70"/>
      <c r="DP427" s="70"/>
      <c r="DQ427" s="70"/>
      <c r="DR427" s="70"/>
      <c r="DS427" s="70"/>
      <c r="DT427" s="70"/>
      <c r="DU427" s="70"/>
      <c r="DV427" s="70"/>
      <c r="DW427" s="70"/>
      <c r="DX427" s="70"/>
      <c r="DY427" s="70"/>
      <c r="DZ427" s="70"/>
      <c r="EA427" s="70"/>
      <c r="EB427" s="70"/>
      <c r="EC427" s="70"/>
      <c r="ED427" s="70"/>
      <c r="EE427" s="70"/>
      <c r="EF427" s="70"/>
      <c r="EG427" s="70"/>
      <c r="EH427" s="70"/>
      <c r="EI427" s="70"/>
      <c r="EJ427" s="70"/>
      <c r="EK427" s="70"/>
      <c r="EL427" s="70"/>
      <c r="EM427" s="70"/>
      <c r="EN427" s="70"/>
      <c r="EO427" s="70"/>
      <c r="EP427" s="70"/>
      <c r="EQ427" s="70"/>
      <c r="ER427" s="70"/>
      <c r="ES427" s="70"/>
      <c r="ET427" s="70"/>
      <c r="EU427" s="70"/>
      <c r="EV427" s="70"/>
      <c r="EW427" s="70"/>
      <c r="EX427" s="71">
        <f>CB427*DM427+50</f>
        <v>11499.891049999998</v>
      </c>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c r="GC427" s="71"/>
      <c r="GD427" s="71"/>
      <c r="GE427" s="71"/>
      <c r="GF427" s="30"/>
      <c r="GG427" s="30"/>
      <c r="GH427" s="30"/>
      <c r="GI427" s="30"/>
      <c r="GJ427" s="30"/>
      <c r="GK427" s="30"/>
      <c r="GL427" s="30"/>
      <c r="GM427" s="30"/>
    </row>
    <row r="428" spans="1:195" ht="12.75">
      <c r="A428" s="70">
        <v>2</v>
      </c>
      <c r="B428" s="70"/>
      <c r="C428" s="70"/>
      <c r="D428" s="70"/>
      <c r="E428" s="70"/>
      <c r="F428" s="67"/>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68"/>
      <c r="BY428" s="68"/>
      <c r="BZ428" s="68"/>
      <c r="CA428" s="69"/>
      <c r="CB428" s="70"/>
      <c r="CC428" s="70"/>
      <c r="CD428" s="70"/>
      <c r="CE428" s="70"/>
      <c r="CF428" s="70"/>
      <c r="CG428" s="70"/>
      <c r="CH428" s="70"/>
      <c r="CI428" s="70"/>
      <c r="CJ428" s="70"/>
      <c r="CK428" s="70"/>
      <c r="CL428" s="70"/>
      <c r="CM428" s="70"/>
      <c r="CN428" s="70"/>
      <c r="CO428" s="70"/>
      <c r="CP428" s="70"/>
      <c r="CQ428" s="70"/>
      <c r="CR428" s="70"/>
      <c r="CS428" s="70"/>
      <c r="CT428" s="70"/>
      <c r="CU428" s="70"/>
      <c r="CV428" s="70"/>
      <c r="CW428" s="70"/>
      <c r="CX428" s="70"/>
      <c r="CY428" s="70"/>
      <c r="CZ428" s="70"/>
      <c r="DA428" s="70"/>
      <c r="DB428" s="70"/>
      <c r="DC428" s="70"/>
      <c r="DD428" s="70"/>
      <c r="DE428" s="70"/>
      <c r="DF428" s="70"/>
      <c r="DG428" s="70"/>
      <c r="DH428" s="70"/>
      <c r="DI428" s="70"/>
      <c r="DJ428" s="70"/>
      <c r="DK428" s="70"/>
      <c r="DL428" s="70"/>
      <c r="DM428" s="70"/>
      <c r="DN428" s="70"/>
      <c r="DO428" s="70"/>
      <c r="DP428" s="70"/>
      <c r="DQ428" s="70"/>
      <c r="DR428" s="70"/>
      <c r="DS428" s="70"/>
      <c r="DT428" s="70"/>
      <c r="DU428" s="70"/>
      <c r="DV428" s="70"/>
      <c r="DW428" s="70"/>
      <c r="DX428" s="70"/>
      <c r="DY428" s="70"/>
      <c r="DZ428" s="70"/>
      <c r="EA428" s="70"/>
      <c r="EB428" s="70"/>
      <c r="EC428" s="70"/>
      <c r="ED428" s="70"/>
      <c r="EE428" s="70"/>
      <c r="EF428" s="70"/>
      <c r="EG428" s="70"/>
      <c r="EH428" s="70"/>
      <c r="EI428" s="70"/>
      <c r="EJ428" s="70"/>
      <c r="EK428" s="70"/>
      <c r="EL428" s="70"/>
      <c r="EM428" s="70"/>
      <c r="EN428" s="70"/>
      <c r="EO428" s="70"/>
      <c r="EP428" s="70"/>
      <c r="EQ428" s="70"/>
      <c r="ER428" s="70"/>
      <c r="ES428" s="70"/>
      <c r="ET428" s="70"/>
      <c r="EU428" s="70"/>
      <c r="EV428" s="70"/>
      <c r="EW428" s="70"/>
      <c r="EX428" s="70"/>
      <c r="EY428" s="70"/>
      <c r="EZ428" s="70"/>
      <c r="FA428" s="70"/>
      <c r="FB428" s="70"/>
      <c r="FC428" s="70"/>
      <c r="FD428" s="70"/>
      <c r="FE428" s="70"/>
      <c r="FF428" s="70"/>
      <c r="FG428" s="70"/>
      <c r="FH428" s="70"/>
      <c r="FI428" s="70"/>
      <c r="FJ428" s="70"/>
      <c r="FK428" s="70"/>
      <c r="FL428" s="70"/>
      <c r="FM428" s="70"/>
      <c r="FN428" s="70"/>
      <c r="FO428" s="70"/>
      <c r="FP428" s="70"/>
      <c r="FQ428" s="70"/>
      <c r="FR428" s="70"/>
      <c r="FS428" s="70"/>
      <c r="FT428" s="70"/>
      <c r="FU428" s="70"/>
      <c r="FV428" s="70"/>
      <c r="FW428" s="70"/>
      <c r="FX428" s="70"/>
      <c r="FY428" s="70"/>
      <c r="FZ428" s="70"/>
      <c r="GA428" s="70"/>
      <c r="GB428" s="70"/>
      <c r="GC428" s="70"/>
      <c r="GD428" s="70"/>
      <c r="GE428" s="70"/>
      <c r="GF428" s="30"/>
      <c r="GG428" s="30"/>
      <c r="GH428" s="30"/>
      <c r="GI428" s="30"/>
      <c r="GJ428" s="30"/>
      <c r="GK428" s="30"/>
      <c r="GL428" s="30"/>
      <c r="GM428" s="30"/>
    </row>
    <row r="429" spans="1:195" ht="12.75">
      <c r="A429" s="67" t="s">
        <v>317</v>
      </c>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68"/>
      <c r="BY429" s="68"/>
      <c r="BZ429" s="68"/>
      <c r="CA429" s="69"/>
      <c r="CB429" s="70"/>
      <c r="CC429" s="70"/>
      <c r="CD429" s="70"/>
      <c r="CE429" s="70"/>
      <c r="CF429" s="70"/>
      <c r="CG429" s="70"/>
      <c r="CH429" s="70"/>
      <c r="CI429" s="70"/>
      <c r="CJ429" s="70"/>
      <c r="CK429" s="70"/>
      <c r="CL429" s="70"/>
      <c r="CM429" s="70"/>
      <c r="CN429" s="70"/>
      <c r="CO429" s="70"/>
      <c r="CP429" s="70"/>
      <c r="CQ429" s="70"/>
      <c r="CR429" s="70"/>
      <c r="CS429" s="70"/>
      <c r="CT429" s="70"/>
      <c r="CU429" s="70"/>
      <c r="CV429" s="70"/>
      <c r="CW429" s="70"/>
      <c r="CX429" s="70"/>
      <c r="CY429" s="70"/>
      <c r="CZ429" s="70"/>
      <c r="DA429" s="70"/>
      <c r="DB429" s="70"/>
      <c r="DC429" s="70"/>
      <c r="DD429" s="70"/>
      <c r="DE429" s="70"/>
      <c r="DF429" s="70"/>
      <c r="DG429" s="70"/>
      <c r="DH429" s="70"/>
      <c r="DI429" s="70"/>
      <c r="DJ429" s="70"/>
      <c r="DK429" s="70"/>
      <c r="DL429" s="70"/>
      <c r="DM429" s="70" t="s">
        <v>45</v>
      </c>
      <c r="DN429" s="70"/>
      <c r="DO429" s="70"/>
      <c r="DP429" s="70"/>
      <c r="DQ429" s="70"/>
      <c r="DR429" s="70"/>
      <c r="DS429" s="70"/>
      <c r="DT429" s="70"/>
      <c r="DU429" s="70"/>
      <c r="DV429" s="70"/>
      <c r="DW429" s="70"/>
      <c r="DX429" s="70"/>
      <c r="DY429" s="70"/>
      <c r="DZ429" s="70"/>
      <c r="EA429" s="70"/>
      <c r="EB429" s="70"/>
      <c r="EC429" s="70"/>
      <c r="ED429" s="70"/>
      <c r="EE429" s="70"/>
      <c r="EF429" s="70"/>
      <c r="EG429" s="70"/>
      <c r="EH429" s="70"/>
      <c r="EI429" s="70"/>
      <c r="EJ429" s="70"/>
      <c r="EK429" s="70"/>
      <c r="EL429" s="70"/>
      <c r="EM429" s="70"/>
      <c r="EN429" s="70"/>
      <c r="EO429" s="70"/>
      <c r="EP429" s="70"/>
      <c r="EQ429" s="70"/>
      <c r="ER429" s="70"/>
      <c r="ES429" s="70"/>
      <c r="ET429" s="70"/>
      <c r="EU429" s="70"/>
      <c r="EV429" s="70"/>
      <c r="EW429" s="70"/>
      <c r="EX429" s="72">
        <f>SUM(EX427:EX428)</f>
        <v>11499.891049999998</v>
      </c>
      <c r="EY429" s="322"/>
      <c r="EZ429" s="322"/>
      <c r="FA429" s="322"/>
      <c r="FB429" s="322"/>
      <c r="FC429" s="322"/>
      <c r="FD429" s="322"/>
      <c r="FE429" s="322"/>
      <c r="FF429" s="322"/>
      <c r="FG429" s="322"/>
      <c r="FH429" s="322"/>
      <c r="FI429" s="322"/>
      <c r="FJ429" s="322"/>
      <c r="FK429" s="322"/>
      <c r="FL429" s="322"/>
      <c r="FM429" s="322"/>
      <c r="FN429" s="322"/>
      <c r="FO429" s="322"/>
      <c r="FP429" s="322"/>
      <c r="FQ429" s="322"/>
      <c r="FR429" s="322"/>
      <c r="FS429" s="322"/>
      <c r="FT429" s="322"/>
      <c r="FU429" s="322"/>
      <c r="FV429" s="322"/>
      <c r="FW429" s="322"/>
      <c r="FX429" s="322"/>
      <c r="FY429" s="322"/>
      <c r="FZ429" s="322"/>
      <c r="GA429" s="322"/>
      <c r="GB429" s="322"/>
      <c r="GC429" s="322"/>
      <c r="GD429" s="322"/>
      <c r="GE429" s="322"/>
      <c r="GF429" s="30"/>
      <c r="GG429" s="30"/>
      <c r="GH429" s="30"/>
      <c r="GI429" s="30"/>
      <c r="GJ429" s="30"/>
      <c r="GK429" s="30"/>
      <c r="GL429" s="30"/>
      <c r="GM429" s="30"/>
    </row>
    <row r="430" spans="1:195" ht="12.7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row>
    <row r="431" spans="1:195" ht="12.75">
      <c r="A431" s="132" t="s">
        <v>381</v>
      </c>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c r="AO431" s="132"/>
      <c r="AP431" s="132"/>
      <c r="AQ431" s="132"/>
      <c r="AR431" s="132"/>
      <c r="AS431" s="132"/>
      <c r="AT431" s="132"/>
      <c r="AU431" s="132"/>
      <c r="AV431" s="132"/>
      <c r="AW431" s="132"/>
      <c r="AX431" s="132"/>
      <c r="AY431" s="132"/>
      <c r="AZ431" s="132"/>
      <c r="BA431" s="132"/>
      <c r="BB431" s="132"/>
      <c r="BC431" s="132"/>
      <c r="BD431" s="132"/>
      <c r="BE431" s="132"/>
      <c r="BF431" s="132"/>
      <c r="BG431" s="132"/>
      <c r="BH431" s="132"/>
      <c r="BI431" s="132"/>
      <c r="BJ431" s="132"/>
      <c r="BK431" s="132"/>
      <c r="BL431" s="132"/>
      <c r="BM431" s="132"/>
      <c r="BN431" s="132"/>
      <c r="BO431" s="132"/>
      <c r="BP431" s="132"/>
      <c r="BQ431" s="132"/>
      <c r="BR431" s="132"/>
      <c r="BS431" s="132"/>
      <c r="BT431" s="132"/>
      <c r="BU431" s="132"/>
      <c r="BV431" s="132"/>
      <c r="BW431" s="132"/>
      <c r="BX431" s="132"/>
      <c r="BY431" s="132"/>
      <c r="BZ431" s="132"/>
      <c r="CA431" s="132"/>
      <c r="CB431" s="132"/>
      <c r="CC431" s="132"/>
      <c r="CD431" s="132"/>
      <c r="CE431" s="132"/>
      <c r="CF431" s="132"/>
      <c r="CG431" s="132"/>
      <c r="CH431" s="132"/>
      <c r="CI431" s="132"/>
      <c r="CJ431" s="132"/>
      <c r="CK431" s="132"/>
      <c r="CL431" s="132"/>
      <c r="CM431" s="132"/>
      <c r="CN431" s="132"/>
      <c r="CO431" s="132"/>
      <c r="CP431" s="132"/>
      <c r="CQ431" s="132"/>
      <c r="CR431" s="132"/>
      <c r="CS431" s="132"/>
      <c r="CT431" s="132"/>
      <c r="CU431" s="132"/>
      <c r="CV431" s="132"/>
      <c r="CW431" s="132"/>
      <c r="CX431" s="132"/>
      <c r="CY431" s="132"/>
      <c r="CZ431" s="132"/>
      <c r="DA431" s="132"/>
      <c r="DB431" s="132"/>
      <c r="DC431" s="132"/>
      <c r="DD431" s="132"/>
      <c r="DE431" s="132"/>
      <c r="DF431" s="132"/>
      <c r="DG431" s="132"/>
      <c r="DH431" s="132"/>
      <c r="DI431" s="132"/>
      <c r="DJ431" s="132"/>
      <c r="DK431" s="132"/>
      <c r="DL431" s="132"/>
      <c r="DM431" s="132"/>
      <c r="DN431" s="132"/>
      <c r="DO431" s="132"/>
      <c r="DP431" s="132"/>
      <c r="DQ431" s="132"/>
      <c r="DR431" s="132"/>
      <c r="DS431" s="132"/>
      <c r="DT431" s="132"/>
      <c r="DU431" s="132"/>
      <c r="DV431" s="132"/>
      <c r="DW431" s="132"/>
      <c r="DX431" s="132"/>
      <c r="DY431" s="132"/>
      <c r="DZ431" s="132"/>
      <c r="EA431" s="132"/>
      <c r="EB431" s="132"/>
      <c r="EC431" s="132"/>
      <c r="ED431" s="132"/>
      <c r="EE431" s="132"/>
      <c r="EF431" s="132"/>
      <c r="EG431" s="132"/>
      <c r="EH431" s="132"/>
      <c r="EI431" s="132"/>
      <c r="EJ431" s="132"/>
      <c r="EK431" s="132"/>
      <c r="EL431" s="132"/>
      <c r="EM431" s="132"/>
      <c r="EN431" s="132"/>
      <c r="EO431" s="132"/>
      <c r="EP431" s="132"/>
      <c r="EQ431" s="132"/>
      <c r="ER431" s="132"/>
      <c r="ES431" s="132"/>
      <c r="ET431" s="132"/>
      <c r="EU431" s="132"/>
      <c r="EV431" s="132"/>
      <c r="EW431" s="132"/>
      <c r="EX431" s="132"/>
      <c r="EY431" s="132"/>
      <c r="EZ431" s="132"/>
      <c r="FA431" s="132"/>
      <c r="FB431" s="132"/>
      <c r="FC431" s="132"/>
      <c r="FD431" s="132"/>
      <c r="FE431" s="132"/>
      <c r="FF431" s="132"/>
      <c r="FG431" s="132"/>
      <c r="FH431" s="132"/>
      <c r="FI431" s="132"/>
      <c r="FJ431" s="132"/>
      <c r="FK431" s="132"/>
      <c r="FL431" s="132"/>
      <c r="FM431" s="132"/>
      <c r="FN431" s="132"/>
      <c r="FO431" s="132"/>
      <c r="FP431" s="132"/>
      <c r="FQ431" s="132"/>
      <c r="FR431" s="132"/>
      <c r="FS431" s="132"/>
      <c r="FT431" s="132"/>
      <c r="FU431" s="132"/>
      <c r="FV431" s="132"/>
      <c r="FW431" s="132"/>
      <c r="FX431" s="132"/>
      <c r="FY431" s="132"/>
      <c r="FZ431" s="132"/>
      <c r="GA431" s="132"/>
      <c r="GB431" s="132"/>
      <c r="GC431" s="132"/>
      <c r="GD431" s="132"/>
      <c r="GE431" s="132"/>
      <c r="GF431" s="30"/>
      <c r="GG431" s="30"/>
      <c r="GH431" s="30"/>
      <c r="GI431" s="30"/>
      <c r="GJ431" s="30"/>
      <c r="GK431" s="30"/>
      <c r="GL431" s="30"/>
      <c r="GM431" s="30"/>
    </row>
    <row r="432" spans="1:195" ht="12.7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row>
    <row r="433" spans="1:195" ht="12.75">
      <c r="A433" s="1" t="s">
        <v>331</v>
      </c>
      <c r="P433" s="213" t="s">
        <v>503</v>
      </c>
      <c r="Q433" s="213"/>
      <c r="R433" s="213"/>
      <c r="S433" s="213"/>
      <c r="T433" s="213"/>
      <c r="U433" s="213"/>
      <c r="V433" s="213"/>
      <c r="W433" s="213"/>
      <c r="X433" s="213"/>
      <c r="Y433" s="213"/>
      <c r="Z433" s="213"/>
      <c r="AA433" s="213"/>
      <c r="AB433" s="213"/>
      <c r="AC433" s="213"/>
      <c r="AD433" s="213"/>
      <c r="AE433" s="213"/>
      <c r="AF433" s="213"/>
      <c r="AG433" s="213"/>
      <c r="AH433" s="213"/>
      <c r="AI433" s="213"/>
      <c r="AJ433" s="213"/>
      <c r="AK433" s="213"/>
      <c r="AL433" s="213"/>
      <c r="AM433" s="213"/>
      <c r="GF433" s="30"/>
      <c r="GG433" s="30"/>
      <c r="GH433" s="30"/>
      <c r="GI433" s="30"/>
      <c r="GJ433" s="30"/>
      <c r="GK433" s="30"/>
      <c r="GL433" s="30"/>
      <c r="GM433" s="30"/>
    </row>
    <row r="434" spans="1:195" ht="12.75">
      <c r="A434" s="95" t="s">
        <v>504</v>
      </c>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c r="BF434" s="95"/>
      <c r="BG434" s="95"/>
      <c r="BH434" s="95"/>
      <c r="BI434" s="95"/>
      <c r="BJ434" s="95"/>
      <c r="BK434" s="95"/>
      <c r="BL434" s="95"/>
      <c r="BM434" s="95"/>
      <c r="BN434" s="95"/>
      <c r="BO434" s="95"/>
      <c r="BP434" s="95"/>
      <c r="BQ434" s="95"/>
      <c r="BR434" s="95"/>
      <c r="BS434" s="95"/>
      <c r="BT434" s="95"/>
      <c r="BU434" s="95"/>
      <c r="BV434" s="95"/>
      <c r="BW434" s="95"/>
      <c r="BX434" s="95"/>
      <c r="BY434" s="95"/>
      <c r="BZ434" s="95"/>
      <c r="CA434" s="95"/>
      <c r="CB434" s="95"/>
      <c r="CC434" s="95"/>
      <c r="CD434" s="95"/>
      <c r="CE434" s="95"/>
      <c r="CF434" s="95"/>
      <c r="CG434" s="95"/>
      <c r="CH434" s="95"/>
      <c r="CI434" s="95"/>
      <c r="CJ434" s="95"/>
      <c r="CK434" s="95"/>
      <c r="CL434" s="95"/>
      <c r="CM434" s="95"/>
      <c r="CN434" s="95"/>
      <c r="CO434" s="95"/>
      <c r="CP434" s="95"/>
      <c r="CQ434" s="95"/>
      <c r="CR434" s="95"/>
      <c r="CS434" s="95"/>
      <c r="CT434" s="95"/>
      <c r="CU434" s="95"/>
      <c r="CV434" s="95"/>
      <c r="CW434" s="95"/>
      <c r="CX434" s="95"/>
      <c r="CY434" s="95"/>
      <c r="CZ434" s="95"/>
      <c r="DA434" s="95"/>
      <c r="DB434" s="95"/>
      <c r="DC434" s="95"/>
      <c r="DD434" s="95"/>
      <c r="DE434" s="95"/>
      <c r="DF434" s="95"/>
      <c r="DG434" s="95"/>
      <c r="DH434" s="95"/>
      <c r="DI434" s="95"/>
      <c r="DJ434" s="95"/>
      <c r="DK434" s="95"/>
      <c r="DL434" s="95"/>
      <c r="DM434" s="95"/>
      <c r="DN434" s="95"/>
      <c r="DO434" s="95"/>
      <c r="DP434" s="95"/>
      <c r="DQ434" s="95"/>
      <c r="DR434" s="95"/>
      <c r="DS434" s="95"/>
      <c r="DT434" s="95"/>
      <c r="DU434" s="95"/>
      <c r="DV434" s="95"/>
      <c r="DW434" s="95"/>
      <c r="DX434" s="95"/>
      <c r="DY434" s="95"/>
      <c r="DZ434" s="95"/>
      <c r="EA434" s="95"/>
      <c r="EB434" s="95"/>
      <c r="EC434" s="95"/>
      <c r="ED434" s="95"/>
      <c r="EE434" s="95"/>
      <c r="EF434" s="95"/>
      <c r="EG434" s="95"/>
      <c r="EH434" s="95"/>
      <c r="EI434" s="95"/>
      <c r="EJ434" s="95"/>
      <c r="EK434" s="95"/>
      <c r="EL434" s="95"/>
      <c r="EM434" s="95"/>
      <c r="EN434" s="95"/>
      <c r="EO434" s="95"/>
      <c r="EP434" s="95"/>
      <c r="EQ434" s="95"/>
      <c r="ER434" s="95"/>
      <c r="ES434" s="95"/>
      <c r="ET434" s="95"/>
      <c r="EU434" s="95"/>
      <c r="EV434" s="95"/>
      <c r="EW434" s="95"/>
      <c r="EX434" s="95"/>
      <c r="EY434" s="95"/>
      <c r="EZ434" s="95"/>
      <c r="FA434" s="95"/>
      <c r="FB434" s="95"/>
      <c r="FC434" s="95"/>
      <c r="FD434" s="95"/>
      <c r="FE434" s="95"/>
      <c r="FF434" s="95"/>
      <c r="FG434" s="95"/>
      <c r="FH434" s="95"/>
      <c r="FI434" s="95"/>
      <c r="FJ434" s="95"/>
      <c r="FK434" s="95"/>
      <c r="FL434" s="95"/>
      <c r="FM434" s="95"/>
      <c r="FN434" s="95"/>
      <c r="FO434" s="95"/>
      <c r="FP434" s="95"/>
      <c r="FQ434" s="95"/>
      <c r="FR434" s="95"/>
      <c r="FS434" s="95"/>
      <c r="FT434" s="95"/>
      <c r="FU434" s="95"/>
      <c r="FV434" s="95"/>
      <c r="FW434" s="95"/>
      <c r="FX434" s="95"/>
      <c r="FY434" s="95"/>
      <c r="FZ434" s="95"/>
      <c r="GA434" s="95"/>
      <c r="GB434" s="95"/>
      <c r="GC434" s="95"/>
      <c r="GD434" s="95"/>
      <c r="GE434" s="95"/>
      <c r="GF434" s="30"/>
      <c r="GG434" s="30"/>
      <c r="GH434" s="30"/>
      <c r="GI434" s="30"/>
      <c r="GJ434" s="30"/>
      <c r="GK434" s="30"/>
      <c r="GL434" s="30"/>
      <c r="GM434" s="30"/>
    </row>
    <row r="435" spans="1:195" ht="12.7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row>
    <row r="436" spans="1:195" ht="25.5" customHeight="1">
      <c r="A436" s="70" t="s">
        <v>333</v>
      </c>
      <c r="B436" s="70"/>
      <c r="C436" s="70"/>
      <c r="D436" s="70"/>
      <c r="E436" s="70"/>
      <c r="F436" s="67" t="s">
        <v>0</v>
      </c>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9"/>
      <c r="CB436" s="70" t="s">
        <v>373</v>
      </c>
      <c r="CC436" s="70"/>
      <c r="CD436" s="70"/>
      <c r="CE436" s="70"/>
      <c r="CF436" s="70"/>
      <c r="CG436" s="70"/>
      <c r="CH436" s="70"/>
      <c r="CI436" s="70"/>
      <c r="CJ436" s="70"/>
      <c r="CK436" s="70"/>
      <c r="CL436" s="70"/>
      <c r="CM436" s="70"/>
      <c r="CN436" s="70"/>
      <c r="CO436" s="70"/>
      <c r="CP436" s="70"/>
      <c r="CQ436" s="70"/>
      <c r="CR436" s="70"/>
      <c r="CS436" s="70"/>
      <c r="CT436" s="70"/>
      <c r="CU436" s="70"/>
      <c r="CV436" s="70"/>
      <c r="CW436" s="70"/>
      <c r="CX436" s="70"/>
      <c r="CY436" s="70"/>
      <c r="CZ436" s="70"/>
      <c r="DA436" s="70"/>
      <c r="DB436" s="70"/>
      <c r="DC436" s="70"/>
      <c r="DD436" s="70"/>
      <c r="DE436" s="70"/>
      <c r="DF436" s="70"/>
      <c r="DG436" s="70"/>
      <c r="DH436" s="70"/>
      <c r="DI436" s="70"/>
      <c r="DJ436" s="70"/>
      <c r="DK436" s="70"/>
      <c r="DL436" s="70"/>
      <c r="DM436" s="70" t="s">
        <v>374</v>
      </c>
      <c r="DN436" s="70"/>
      <c r="DO436" s="70"/>
      <c r="DP436" s="70"/>
      <c r="DQ436" s="70"/>
      <c r="DR436" s="70"/>
      <c r="DS436" s="70"/>
      <c r="DT436" s="70"/>
      <c r="DU436" s="70"/>
      <c r="DV436" s="70"/>
      <c r="DW436" s="70"/>
      <c r="DX436" s="70"/>
      <c r="DY436" s="70"/>
      <c r="DZ436" s="70"/>
      <c r="EA436" s="70"/>
      <c r="EB436" s="70"/>
      <c r="EC436" s="70"/>
      <c r="ED436" s="70"/>
      <c r="EE436" s="70"/>
      <c r="EF436" s="70"/>
      <c r="EG436" s="70"/>
      <c r="EH436" s="70"/>
      <c r="EI436" s="70"/>
      <c r="EJ436" s="70"/>
      <c r="EK436" s="70"/>
      <c r="EL436" s="70"/>
      <c r="EM436" s="70"/>
      <c r="EN436" s="70"/>
      <c r="EO436" s="70"/>
      <c r="EP436" s="70"/>
      <c r="EQ436" s="70"/>
      <c r="ER436" s="70"/>
      <c r="ES436" s="70"/>
      <c r="ET436" s="70"/>
      <c r="EU436" s="70"/>
      <c r="EV436" s="70"/>
      <c r="EW436" s="70"/>
      <c r="EX436" s="70" t="s">
        <v>375</v>
      </c>
      <c r="EY436" s="70"/>
      <c r="EZ436" s="70"/>
      <c r="FA436" s="70"/>
      <c r="FB436" s="70"/>
      <c r="FC436" s="70"/>
      <c r="FD436" s="70"/>
      <c r="FE436" s="70"/>
      <c r="FF436" s="70"/>
      <c r="FG436" s="70"/>
      <c r="FH436" s="70"/>
      <c r="FI436" s="70"/>
      <c r="FJ436" s="70"/>
      <c r="FK436" s="70"/>
      <c r="FL436" s="70"/>
      <c r="FM436" s="70"/>
      <c r="FN436" s="70"/>
      <c r="FO436" s="70"/>
      <c r="FP436" s="70"/>
      <c r="FQ436" s="70"/>
      <c r="FR436" s="70"/>
      <c r="FS436" s="70"/>
      <c r="FT436" s="70"/>
      <c r="FU436" s="70"/>
      <c r="FV436" s="70"/>
      <c r="FW436" s="70"/>
      <c r="FX436" s="70"/>
      <c r="FY436" s="70"/>
      <c r="FZ436" s="70"/>
      <c r="GA436" s="70"/>
      <c r="GB436" s="70"/>
      <c r="GC436" s="70"/>
      <c r="GD436" s="70"/>
      <c r="GE436" s="70"/>
      <c r="GF436" s="30"/>
      <c r="GG436" s="30"/>
      <c r="GH436" s="30"/>
      <c r="GI436" s="30"/>
      <c r="GJ436" s="30"/>
      <c r="GK436" s="30"/>
      <c r="GL436" s="30"/>
      <c r="GM436" s="30"/>
    </row>
    <row r="437" spans="1:195" ht="12.75">
      <c r="A437" s="70">
        <v>1</v>
      </c>
      <c r="B437" s="70"/>
      <c r="C437" s="70"/>
      <c r="D437" s="70"/>
      <c r="E437" s="70"/>
      <c r="F437" s="67" t="s">
        <v>505</v>
      </c>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68"/>
      <c r="BY437" s="68"/>
      <c r="BZ437" s="68"/>
      <c r="CA437" s="69"/>
      <c r="CB437" s="70">
        <v>3500</v>
      </c>
      <c r="CC437" s="70"/>
      <c r="CD437" s="70"/>
      <c r="CE437" s="70"/>
      <c r="CF437" s="70"/>
      <c r="CG437" s="70"/>
      <c r="CH437" s="70"/>
      <c r="CI437" s="70"/>
      <c r="CJ437" s="70"/>
      <c r="CK437" s="70"/>
      <c r="CL437" s="70"/>
      <c r="CM437" s="70"/>
      <c r="CN437" s="70"/>
      <c r="CO437" s="70"/>
      <c r="CP437" s="70"/>
      <c r="CQ437" s="70"/>
      <c r="CR437" s="70"/>
      <c r="CS437" s="70"/>
      <c r="CT437" s="70"/>
      <c r="CU437" s="70"/>
      <c r="CV437" s="70"/>
      <c r="CW437" s="70"/>
      <c r="CX437" s="70"/>
      <c r="CY437" s="70"/>
      <c r="CZ437" s="70"/>
      <c r="DA437" s="70"/>
      <c r="DB437" s="70"/>
      <c r="DC437" s="70"/>
      <c r="DD437" s="70"/>
      <c r="DE437" s="70"/>
      <c r="DF437" s="70"/>
      <c r="DG437" s="70"/>
      <c r="DH437" s="70"/>
      <c r="DI437" s="70"/>
      <c r="DJ437" s="70"/>
      <c r="DK437" s="70"/>
      <c r="DL437" s="70"/>
      <c r="DM437" s="70">
        <v>1</v>
      </c>
      <c r="DN437" s="70"/>
      <c r="DO437" s="70"/>
      <c r="DP437" s="70"/>
      <c r="DQ437" s="70"/>
      <c r="DR437" s="70"/>
      <c r="DS437" s="70"/>
      <c r="DT437" s="70"/>
      <c r="DU437" s="70"/>
      <c r="DV437" s="70"/>
      <c r="DW437" s="70"/>
      <c r="DX437" s="70"/>
      <c r="DY437" s="70"/>
      <c r="DZ437" s="70"/>
      <c r="EA437" s="70"/>
      <c r="EB437" s="70"/>
      <c r="EC437" s="70"/>
      <c r="ED437" s="70"/>
      <c r="EE437" s="70"/>
      <c r="EF437" s="70"/>
      <c r="EG437" s="70"/>
      <c r="EH437" s="70"/>
      <c r="EI437" s="70"/>
      <c r="EJ437" s="70"/>
      <c r="EK437" s="70"/>
      <c r="EL437" s="70"/>
      <c r="EM437" s="70"/>
      <c r="EN437" s="70"/>
      <c r="EO437" s="70"/>
      <c r="EP437" s="70"/>
      <c r="EQ437" s="70"/>
      <c r="ER437" s="70"/>
      <c r="ES437" s="70"/>
      <c r="ET437" s="70"/>
      <c r="EU437" s="70"/>
      <c r="EV437" s="70"/>
      <c r="EW437" s="70"/>
      <c r="EX437" s="71">
        <f>CB437*DM437</f>
        <v>3500</v>
      </c>
      <c r="EY437" s="71"/>
      <c r="EZ437" s="71"/>
      <c r="FA437" s="71"/>
      <c r="FB437" s="71"/>
      <c r="FC437" s="71"/>
      <c r="FD437" s="71"/>
      <c r="FE437" s="71"/>
      <c r="FF437" s="71"/>
      <c r="FG437" s="71"/>
      <c r="FH437" s="71"/>
      <c r="FI437" s="71"/>
      <c r="FJ437" s="71"/>
      <c r="FK437" s="71"/>
      <c r="FL437" s="71"/>
      <c r="FM437" s="71"/>
      <c r="FN437" s="71"/>
      <c r="FO437" s="71"/>
      <c r="FP437" s="71"/>
      <c r="FQ437" s="71"/>
      <c r="FR437" s="71"/>
      <c r="FS437" s="71"/>
      <c r="FT437" s="71"/>
      <c r="FU437" s="71"/>
      <c r="FV437" s="71"/>
      <c r="FW437" s="71"/>
      <c r="FX437" s="71"/>
      <c r="FY437" s="71"/>
      <c r="FZ437" s="71"/>
      <c r="GA437" s="71"/>
      <c r="GB437" s="71"/>
      <c r="GC437" s="71"/>
      <c r="GD437" s="71"/>
      <c r="GE437" s="71"/>
      <c r="GF437" s="30"/>
      <c r="GG437" s="30"/>
      <c r="GH437" s="30"/>
      <c r="GI437" s="30"/>
      <c r="GJ437" s="30"/>
      <c r="GK437" s="30"/>
      <c r="GL437" s="30"/>
      <c r="GM437" s="30"/>
    </row>
    <row r="438" spans="1:195" ht="12.75">
      <c r="A438" s="70">
        <v>2</v>
      </c>
      <c r="B438" s="70"/>
      <c r="C438" s="70"/>
      <c r="D438" s="70"/>
      <c r="E438" s="70"/>
      <c r="F438" s="67"/>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68"/>
      <c r="BY438" s="68"/>
      <c r="BZ438" s="68"/>
      <c r="CA438" s="69"/>
      <c r="CB438" s="70"/>
      <c r="CC438" s="70"/>
      <c r="CD438" s="70"/>
      <c r="CE438" s="70"/>
      <c r="CF438" s="70"/>
      <c r="CG438" s="70"/>
      <c r="CH438" s="70"/>
      <c r="CI438" s="70"/>
      <c r="CJ438" s="70"/>
      <c r="CK438" s="70"/>
      <c r="CL438" s="70"/>
      <c r="CM438" s="70"/>
      <c r="CN438" s="70"/>
      <c r="CO438" s="70"/>
      <c r="CP438" s="70"/>
      <c r="CQ438" s="70"/>
      <c r="CR438" s="70"/>
      <c r="CS438" s="70"/>
      <c r="CT438" s="70"/>
      <c r="CU438" s="70"/>
      <c r="CV438" s="70"/>
      <c r="CW438" s="70"/>
      <c r="CX438" s="70"/>
      <c r="CY438" s="70"/>
      <c r="CZ438" s="70"/>
      <c r="DA438" s="70"/>
      <c r="DB438" s="70"/>
      <c r="DC438" s="70"/>
      <c r="DD438" s="70"/>
      <c r="DE438" s="70"/>
      <c r="DF438" s="70"/>
      <c r="DG438" s="70"/>
      <c r="DH438" s="70"/>
      <c r="DI438" s="70"/>
      <c r="DJ438" s="70"/>
      <c r="DK438" s="70"/>
      <c r="DL438" s="70"/>
      <c r="DM438" s="70"/>
      <c r="DN438" s="70"/>
      <c r="DO438" s="70"/>
      <c r="DP438" s="70"/>
      <c r="DQ438" s="70"/>
      <c r="DR438" s="70"/>
      <c r="DS438" s="70"/>
      <c r="DT438" s="70"/>
      <c r="DU438" s="70"/>
      <c r="DV438" s="70"/>
      <c r="DW438" s="70"/>
      <c r="DX438" s="70"/>
      <c r="DY438" s="70"/>
      <c r="DZ438" s="70"/>
      <c r="EA438" s="70"/>
      <c r="EB438" s="70"/>
      <c r="EC438" s="70"/>
      <c r="ED438" s="70"/>
      <c r="EE438" s="70"/>
      <c r="EF438" s="70"/>
      <c r="EG438" s="70"/>
      <c r="EH438" s="70"/>
      <c r="EI438" s="70"/>
      <c r="EJ438" s="70"/>
      <c r="EK438" s="70"/>
      <c r="EL438" s="70"/>
      <c r="EM438" s="70"/>
      <c r="EN438" s="70"/>
      <c r="EO438" s="70"/>
      <c r="EP438" s="70"/>
      <c r="EQ438" s="70"/>
      <c r="ER438" s="70"/>
      <c r="ES438" s="70"/>
      <c r="ET438" s="70"/>
      <c r="EU438" s="70"/>
      <c r="EV438" s="70"/>
      <c r="EW438" s="70"/>
      <c r="EX438" s="70"/>
      <c r="EY438" s="70"/>
      <c r="EZ438" s="70"/>
      <c r="FA438" s="70"/>
      <c r="FB438" s="70"/>
      <c r="FC438" s="70"/>
      <c r="FD438" s="70"/>
      <c r="FE438" s="70"/>
      <c r="FF438" s="70"/>
      <c r="FG438" s="70"/>
      <c r="FH438" s="70"/>
      <c r="FI438" s="70"/>
      <c r="FJ438" s="70"/>
      <c r="FK438" s="70"/>
      <c r="FL438" s="70"/>
      <c r="FM438" s="70"/>
      <c r="FN438" s="70"/>
      <c r="FO438" s="70"/>
      <c r="FP438" s="70"/>
      <c r="FQ438" s="70"/>
      <c r="FR438" s="70"/>
      <c r="FS438" s="70"/>
      <c r="FT438" s="70"/>
      <c r="FU438" s="70"/>
      <c r="FV438" s="70"/>
      <c r="FW438" s="70"/>
      <c r="FX438" s="70"/>
      <c r="FY438" s="70"/>
      <c r="FZ438" s="70"/>
      <c r="GA438" s="70"/>
      <c r="GB438" s="70"/>
      <c r="GC438" s="70"/>
      <c r="GD438" s="70"/>
      <c r="GE438" s="70"/>
      <c r="GF438" s="30"/>
      <c r="GG438" s="30"/>
      <c r="GH438" s="30"/>
      <c r="GI438" s="30"/>
      <c r="GJ438" s="30"/>
      <c r="GK438" s="30"/>
      <c r="GL438" s="30"/>
      <c r="GM438" s="30"/>
    </row>
    <row r="439" spans="1:195" ht="12.75">
      <c r="A439" s="67" t="s">
        <v>317</v>
      </c>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c r="BG439" s="68"/>
      <c r="BH439" s="68"/>
      <c r="BI439" s="68"/>
      <c r="BJ439" s="68"/>
      <c r="BK439" s="68"/>
      <c r="BL439" s="68"/>
      <c r="BM439" s="68"/>
      <c r="BN439" s="68"/>
      <c r="BO439" s="68"/>
      <c r="BP439" s="68"/>
      <c r="BQ439" s="68"/>
      <c r="BR439" s="68"/>
      <c r="BS439" s="68"/>
      <c r="BT439" s="68"/>
      <c r="BU439" s="68"/>
      <c r="BV439" s="68"/>
      <c r="BW439" s="68"/>
      <c r="BX439" s="68"/>
      <c r="BY439" s="68"/>
      <c r="BZ439" s="68"/>
      <c r="CA439" s="69"/>
      <c r="CB439" s="70" t="s">
        <v>45</v>
      </c>
      <c r="CC439" s="70"/>
      <c r="CD439" s="70"/>
      <c r="CE439" s="70"/>
      <c r="CF439" s="70"/>
      <c r="CG439" s="70"/>
      <c r="CH439" s="70"/>
      <c r="CI439" s="70"/>
      <c r="CJ439" s="70"/>
      <c r="CK439" s="70"/>
      <c r="CL439" s="70"/>
      <c r="CM439" s="70"/>
      <c r="CN439" s="70"/>
      <c r="CO439" s="70"/>
      <c r="CP439" s="70"/>
      <c r="CQ439" s="70"/>
      <c r="CR439" s="70"/>
      <c r="CS439" s="70"/>
      <c r="CT439" s="70"/>
      <c r="CU439" s="70"/>
      <c r="CV439" s="70"/>
      <c r="CW439" s="70"/>
      <c r="CX439" s="70"/>
      <c r="CY439" s="70"/>
      <c r="CZ439" s="70"/>
      <c r="DA439" s="70"/>
      <c r="DB439" s="70"/>
      <c r="DC439" s="70"/>
      <c r="DD439" s="70"/>
      <c r="DE439" s="70"/>
      <c r="DF439" s="70"/>
      <c r="DG439" s="70"/>
      <c r="DH439" s="70"/>
      <c r="DI439" s="70"/>
      <c r="DJ439" s="70"/>
      <c r="DK439" s="70"/>
      <c r="DL439" s="70"/>
      <c r="DM439" s="70" t="s">
        <v>45</v>
      </c>
      <c r="DN439" s="70"/>
      <c r="DO439" s="70"/>
      <c r="DP439" s="70"/>
      <c r="DQ439" s="70"/>
      <c r="DR439" s="70"/>
      <c r="DS439" s="70"/>
      <c r="DT439" s="70"/>
      <c r="DU439" s="70"/>
      <c r="DV439" s="70"/>
      <c r="DW439" s="70"/>
      <c r="DX439" s="70"/>
      <c r="DY439" s="70"/>
      <c r="DZ439" s="70"/>
      <c r="EA439" s="70"/>
      <c r="EB439" s="70"/>
      <c r="EC439" s="70"/>
      <c r="ED439" s="70"/>
      <c r="EE439" s="70"/>
      <c r="EF439" s="70"/>
      <c r="EG439" s="70"/>
      <c r="EH439" s="70"/>
      <c r="EI439" s="70"/>
      <c r="EJ439" s="70"/>
      <c r="EK439" s="70"/>
      <c r="EL439" s="70"/>
      <c r="EM439" s="70"/>
      <c r="EN439" s="70"/>
      <c r="EO439" s="70"/>
      <c r="EP439" s="70"/>
      <c r="EQ439" s="70"/>
      <c r="ER439" s="70"/>
      <c r="ES439" s="70"/>
      <c r="ET439" s="70"/>
      <c r="EU439" s="70"/>
      <c r="EV439" s="70"/>
      <c r="EW439" s="70"/>
      <c r="EX439" s="72">
        <f>SUM(EX437:EX438)</f>
        <v>3500</v>
      </c>
      <c r="EY439" s="322"/>
      <c r="EZ439" s="322"/>
      <c r="FA439" s="322"/>
      <c r="FB439" s="322"/>
      <c r="FC439" s="322"/>
      <c r="FD439" s="322"/>
      <c r="FE439" s="322"/>
      <c r="FF439" s="322"/>
      <c r="FG439" s="322"/>
      <c r="FH439" s="322"/>
      <c r="FI439" s="322"/>
      <c r="FJ439" s="322"/>
      <c r="FK439" s="322"/>
      <c r="FL439" s="322"/>
      <c r="FM439" s="322"/>
      <c r="FN439" s="322"/>
      <c r="FO439" s="322"/>
      <c r="FP439" s="322"/>
      <c r="FQ439" s="322"/>
      <c r="FR439" s="322"/>
      <c r="FS439" s="322"/>
      <c r="FT439" s="322"/>
      <c r="FU439" s="322"/>
      <c r="FV439" s="322"/>
      <c r="FW439" s="322"/>
      <c r="FX439" s="322"/>
      <c r="FY439" s="322"/>
      <c r="FZ439" s="322"/>
      <c r="GA439" s="322"/>
      <c r="GB439" s="322"/>
      <c r="GC439" s="322"/>
      <c r="GD439" s="322"/>
      <c r="GE439" s="322"/>
      <c r="GF439" s="30"/>
      <c r="GG439" s="30"/>
      <c r="GH439" s="30"/>
      <c r="GI439" s="30"/>
      <c r="GJ439" s="30"/>
      <c r="GK439" s="30"/>
      <c r="GL439" s="30"/>
      <c r="GM439" s="30"/>
    </row>
    <row r="440" spans="1:195" ht="12.7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row>
    <row r="441" spans="1:195" ht="12.75">
      <c r="A441" s="132" t="s">
        <v>413</v>
      </c>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c r="AO441" s="132"/>
      <c r="AP441" s="132"/>
      <c r="AQ441" s="132"/>
      <c r="AR441" s="132"/>
      <c r="AS441" s="132"/>
      <c r="AT441" s="132"/>
      <c r="AU441" s="132"/>
      <c r="AV441" s="132"/>
      <c r="AW441" s="132"/>
      <c r="AX441" s="132"/>
      <c r="AY441" s="132"/>
      <c r="AZ441" s="132"/>
      <c r="BA441" s="132"/>
      <c r="BB441" s="132"/>
      <c r="BC441" s="132"/>
      <c r="BD441" s="132"/>
      <c r="BE441" s="132"/>
      <c r="BF441" s="132"/>
      <c r="BG441" s="132"/>
      <c r="BH441" s="132"/>
      <c r="BI441" s="132"/>
      <c r="BJ441" s="132"/>
      <c r="BK441" s="132"/>
      <c r="BL441" s="132"/>
      <c r="BM441" s="132"/>
      <c r="BN441" s="132"/>
      <c r="BO441" s="132"/>
      <c r="BP441" s="132"/>
      <c r="BQ441" s="132"/>
      <c r="BR441" s="132"/>
      <c r="BS441" s="132"/>
      <c r="BT441" s="132"/>
      <c r="BU441" s="132"/>
      <c r="BV441" s="132"/>
      <c r="BW441" s="132"/>
      <c r="BX441" s="132"/>
      <c r="BY441" s="132"/>
      <c r="BZ441" s="132"/>
      <c r="CA441" s="132"/>
      <c r="CB441" s="132"/>
      <c r="CC441" s="132"/>
      <c r="CD441" s="132"/>
      <c r="CE441" s="132"/>
      <c r="CF441" s="132"/>
      <c r="CG441" s="132"/>
      <c r="CH441" s="132"/>
      <c r="CI441" s="132"/>
      <c r="CJ441" s="132"/>
      <c r="CK441" s="132"/>
      <c r="CL441" s="132"/>
      <c r="CM441" s="132"/>
      <c r="CN441" s="132"/>
      <c r="CO441" s="132"/>
      <c r="CP441" s="132"/>
      <c r="CQ441" s="132"/>
      <c r="CR441" s="132"/>
      <c r="CS441" s="132"/>
      <c r="CT441" s="132"/>
      <c r="CU441" s="132"/>
      <c r="CV441" s="132"/>
      <c r="CW441" s="132"/>
      <c r="CX441" s="132"/>
      <c r="CY441" s="132"/>
      <c r="CZ441" s="132"/>
      <c r="DA441" s="132"/>
      <c r="DB441" s="132"/>
      <c r="DC441" s="132"/>
      <c r="DD441" s="132"/>
      <c r="DE441" s="132"/>
      <c r="DF441" s="132"/>
      <c r="DG441" s="132"/>
      <c r="DH441" s="132"/>
      <c r="DI441" s="132"/>
      <c r="DJ441" s="132"/>
      <c r="DK441" s="132"/>
      <c r="DL441" s="132"/>
      <c r="DM441" s="132"/>
      <c r="DN441" s="132"/>
      <c r="DO441" s="132"/>
      <c r="DP441" s="132"/>
      <c r="DQ441" s="132"/>
      <c r="DR441" s="132"/>
      <c r="DS441" s="132"/>
      <c r="DT441" s="132"/>
      <c r="DU441" s="132"/>
      <c r="DV441" s="132"/>
      <c r="DW441" s="132"/>
      <c r="DX441" s="132"/>
      <c r="DY441" s="132"/>
      <c r="DZ441" s="132"/>
      <c r="EA441" s="132"/>
      <c r="EB441" s="132"/>
      <c r="EC441" s="132"/>
      <c r="ED441" s="132"/>
      <c r="EE441" s="132"/>
      <c r="EF441" s="132"/>
      <c r="EG441" s="132"/>
      <c r="EH441" s="132"/>
      <c r="EI441" s="132"/>
      <c r="EJ441" s="132"/>
      <c r="EK441" s="132"/>
      <c r="EL441" s="132"/>
      <c r="EM441" s="132"/>
      <c r="EN441" s="132"/>
      <c r="EO441" s="132"/>
      <c r="EP441" s="132"/>
      <c r="EQ441" s="132"/>
      <c r="ER441" s="132"/>
      <c r="ES441" s="132"/>
      <c r="ET441" s="132"/>
      <c r="EU441" s="132"/>
      <c r="EV441" s="132"/>
      <c r="EW441" s="132"/>
      <c r="EX441" s="132"/>
      <c r="EY441" s="132"/>
      <c r="EZ441" s="132"/>
      <c r="FA441" s="132"/>
      <c r="FB441" s="132"/>
      <c r="FC441" s="132"/>
      <c r="FD441" s="132"/>
      <c r="FE441" s="132"/>
      <c r="FF441" s="132"/>
      <c r="FG441" s="132"/>
      <c r="FH441" s="132"/>
      <c r="FI441" s="132"/>
      <c r="FJ441" s="132"/>
      <c r="FK441" s="132"/>
      <c r="FL441" s="132"/>
      <c r="FM441" s="132"/>
      <c r="FN441" s="132"/>
      <c r="FO441" s="132"/>
      <c r="FP441" s="132"/>
      <c r="FQ441" s="132"/>
      <c r="FR441" s="132"/>
      <c r="FS441" s="132"/>
      <c r="FT441" s="132"/>
      <c r="FU441" s="132"/>
      <c r="FV441" s="132"/>
      <c r="FW441" s="132"/>
      <c r="FX441" s="132"/>
      <c r="FY441" s="132"/>
      <c r="FZ441" s="132"/>
      <c r="GA441" s="132"/>
      <c r="GB441" s="132"/>
      <c r="GC441" s="132"/>
      <c r="GD441" s="132"/>
      <c r="GE441" s="132"/>
      <c r="GF441" s="30"/>
      <c r="GG441" s="30"/>
      <c r="GH441" s="30"/>
      <c r="GI441" s="30"/>
      <c r="GJ441" s="30"/>
      <c r="GK441" s="30"/>
      <c r="GL441" s="30"/>
      <c r="GM441" s="30"/>
    </row>
    <row r="442" spans="1:195" ht="12.7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row>
    <row r="443" spans="1:195" ht="12.75">
      <c r="A443" s="1" t="s">
        <v>331</v>
      </c>
      <c r="P443" s="213" t="s">
        <v>506</v>
      </c>
      <c r="Q443" s="213"/>
      <c r="R443" s="213"/>
      <c r="S443" s="213"/>
      <c r="T443" s="213"/>
      <c r="U443" s="213"/>
      <c r="V443" s="213"/>
      <c r="W443" s="213"/>
      <c r="X443" s="213"/>
      <c r="Y443" s="213"/>
      <c r="Z443" s="213"/>
      <c r="AA443" s="213"/>
      <c r="AB443" s="213"/>
      <c r="AC443" s="213"/>
      <c r="AD443" s="213"/>
      <c r="AE443" s="213"/>
      <c r="AF443" s="213"/>
      <c r="AG443" s="213"/>
      <c r="AH443" s="213"/>
      <c r="AI443" s="213"/>
      <c r="AJ443" s="213"/>
      <c r="AK443" s="213"/>
      <c r="AL443" s="213"/>
      <c r="AM443" s="213"/>
      <c r="GF443" s="30"/>
      <c r="GG443" s="30"/>
      <c r="GH443" s="30"/>
      <c r="GI443" s="30"/>
      <c r="GJ443" s="30"/>
      <c r="GK443" s="30"/>
      <c r="GL443" s="30"/>
      <c r="GM443" s="30"/>
    </row>
    <row r="444" spans="1:195" ht="12.75">
      <c r="A444" s="95" t="s">
        <v>507</v>
      </c>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c r="BF444" s="95"/>
      <c r="BG444" s="95"/>
      <c r="BH444" s="95"/>
      <c r="BI444" s="95"/>
      <c r="BJ444" s="95"/>
      <c r="BK444" s="95"/>
      <c r="BL444" s="95"/>
      <c r="BM444" s="95"/>
      <c r="BN444" s="95"/>
      <c r="BO444" s="95"/>
      <c r="BP444" s="95"/>
      <c r="BQ444" s="95"/>
      <c r="BR444" s="95"/>
      <c r="BS444" s="95"/>
      <c r="BT444" s="95"/>
      <c r="BU444" s="95"/>
      <c r="BV444" s="95"/>
      <c r="BW444" s="95"/>
      <c r="BX444" s="95"/>
      <c r="BY444" s="95"/>
      <c r="BZ444" s="95"/>
      <c r="CA444" s="95"/>
      <c r="CB444" s="95"/>
      <c r="CC444" s="95"/>
      <c r="CD444" s="95"/>
      <c r="CE444" s="95"/>
      <c r="CF444" s="95"/>
      <c r="CG444" s="95"/>
      <c r="CH444" s="95"/>
      <c r="CI444" s="95"/>
      <c r="CJ444" s="95"/>
      <c r="CK444" s="95"/>
      <c r="CL444" s="95"/>
      <c r="CM444" s="95"/>
      <c r="CN444" s="95"/>
      <c r="CO444" s="95"/>
      <c r="CP444" s="95"/>
      <c r="CQ444" s="95"/>
      <c r="CR444" s="95"/>
      <c r="CS444" s="95"/>
      <c r="CT444" s="95"/>
      <c r="CU444" s="95"/>
      <c r="CV444" s="95"/>
      <c r="CW444" s="95"/>
      <c r="CX444" s="95"/>
      <c r="CY444" s="95"/>
      <c r="CZ444" s="95"/>
      <c r="DA444" s="95"/>
      <c r="DB444" s="95"/>
      <c r="DC444" s="95"/>
      <c r="DD444" s="95"/>
      <c r="DE444" s="95"/>
      <c r="DF444" s="95"/>
      <c r="DG444" s="95"/>
      <c r="DH444" s="95"/>
      <c r="DI444" s="95"/>
      <c r="DJ444" s="95"/>
      <c r="DK444" s="95"/>
      <c r="DL444" s="95"/>
      <c r="DM444" s="95"/>
      <c r="DN444" s="95"/>
      <c r="DO444" s="95"/>
      <c r="DP444" s="95"/>
      <c r="DQ444" s="95"/>
      <c r="DR444" s="95"/>
      <c r="DS444" s="95"/>
      <c r="DT444" s="95"/>
      <c r="DU444" s="95"/>
      <c r="DV444" s="95"/>
      <c r="DW444" s="95"/>
      <c r="DX444" s="95"/>
      <c r="DY444" s="95"/>
      <c r="DZ444" s="95"/>
      <c r="EA444" s="95"/>
      <c r="EB444" s="95"/>
      <c r="EC444" s="95"/>
      <c r="ED444" s="95"/>
      <c r="EE444" s="95"/>
      <c r="EF444" s="95"/>
      <c r="EG444" s="95"/>
      <c r="EH444" s="95"/>
      <c r="EI444" s="95"/>
      <c r="EJ444" s="95"/>
      <c r="EK444" s="95"/>
      <c r="EL444" s="95"/>
      <c r="EM444" s="95"/>
      <c r="EN444" s="95"/>
      <c r="EO444" s="95"/>
      <c r="EP444" s="95"/>
      <c r="EQ444" s="95"/>
      <c r="ER444" s="95"/>
      <c r="ES444" s="95"/>
      <c r="ET444" s="95"/>
      <c r="EU444" s="95"/>
      <c r="EV444" s="95"/>
      <c r="EW444" s="95"/>
      <c r="EX444" s="95"/>
      <c r="EY444" s="95"/>
      <c r="EZ444" s="95"/>
      <c r="FA444" s="95"/>
      <c r="FB444" s="95"/>
      <c r="FC444" s="95"/>
      <c r="FD444" s="95"/>
      <c r="FE444" s="95"/>
      <c r="FF444" s="95"/>
      <c r="FG444" s="95"/>
      <c r="FH444" s="95"/>
      <c r="FI444" s="95"/>
      <c r="FJ444" s="95"/>
      <c r="FK444" s="95"/>
      <c r="FL444" s="95"/>
      <c r="FM444" s="95"/>
      <c r="FN444" s="95"/>
      <c r="FO444" s="95"/>
      <c r="FP444" s="95"/>
      <c r="FQ444" s="95"/>
      <c r="FR444" s="95"/>
      <c r="FS444" s="95"/>
      <c r="FT444" s="95"/>
      <c r="FU444" s="95"/>
      <c r="FV444" s="95"/>
      <c r="FW444" s="95"/>
      <c r="FX444" s="95"/>
      <c r="FY444" s="95"/>
      <c r="FZ444" s="95"/>
      <c r="GA444" s="95"/>
      <c r="GB444" s="95"/>
      <c r="GC444" s="95"/>
      <c r="GD444" s="95"/>
      <c r="GE444" s="95"/>
      <c r="GF444" s="30"/>
      <c r="GG444" s="30"/>
      <c r="GH444" s="30"/>
      <c r="GI444" s="30"/>
      <c r="GJ444" s="30"/>
      <c r="GK444" s="30"/>
      <c r="GL444" s="30"/>
      <c r="GM444" s="30"/>
    </row>
    <row r="445" spans="1:195" ht="12.7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row>
    <row r="446" spans="1:195" ht="26.25" customHeight="1">
      <c r="A446" s="70" t="s">
        <v>333</v>
      </c>
      <c r="B446" s="70"/>
      <c r="C446" s="70"/>
      <c r="D446" s="70"/>
      <c r="E446" s="70"/>
      <c r="F446" s="67" t="s">
        <v>0</v>
      </c>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68"/>
      <c r="BY446" s="68"/>
      <c r="BZ446" s="68"/>
      <c r="CA446" s="69"/>
      <c r="CB446" s="70" t="s">
        <v>373</v>
      </c>
      <c r="CC446" s="70"/>
      <c r="CD446" s="70"/>
      <c r="CE446" s="70"/>
      <c r="CF446" s="70"/>
      <c r="CG446" s="70"/>
      <c r="CH446" s="70"/>
      <c r="CI446" s="70"/>
      <c r="CJ446" s="70"/>
      <c r="CK446" s="70"/>
      <c r="CL446" s="70"/>
      <c r="CM446" s="70"/>
      <c r="CN446" s="70"/>
      <c r="CO446" s="70"/>
      <c r="CP446" s="70"/>
      <c r="CQ446" s="70"/>
      <c r="CR446" s="70"/>
      <c r="CS446" s="70"/>
      <c r="CT446" s="70"/>
      <c r="CU446" s="70"/>
      <c r="CV446" s="70"/>
      <c r="CW446" s="70"/>
      <c r="CX446" s="70"/>
      <c r="CY446" s="70"/>
      <c r="CZ446" s="70"/>
      <c r="DA446" s="70"/>
      <c r="DB446" s="70"/>
      <c r="DC446" s="70"/>
      <c r="DD446" s="70"/>
      <c r="DE446" s="70"/>
      <c r="DF446" s="70"/>
      <c r="DG446" s="70"/>
      <c r="DH446" s="70"/>
      <c r="DI446" s="70"/>
      <c r="DJ446" s="70"/>
      <c r="DK446" s="70"/>
      <c r="DL446" s="70"/>
      <c r="DM446" s="70" t="s">
        <v>374</v>
      </c>
      <c r="DN446" s="70"/>
      <c r="DO446" s="70"/>
      <c r="DP446" s="70"/>
      <c r="DQ446" s="70"/>
      <c r="DR446" s="70"/>
      <c r="DS446" s="70"/>
      <c r="DT446" s="70"/>
      <c r="DU446" s="70"/>
      <c r="DV446" s="70"/>
      <c r="DW446" s="70"/>
      <c r="DX446" s="70"/>
      <c r="DY446" s="70"/>
      <c r="DZ446" s="70"/>
      <c r="EA446" s="70"/>
      <c r="EB446" s="70"/>
      <c r="EC446" s="70"/>
      <c r="ED446" s="70"/>
      <c r="EE446" s="70"/>
      <c r="EF446" s="70"/>
      <c r="EG446" s="70"/>
      <c r="EH446" s="70"/>
      <c r="EI446" s="70"/>
      <c r="EJ446" s="70"/>
      <c r="EK446" s="70"/>
      <c r="EL446" s="70"/>
      <c r="EM446" s="70"/>
      <c r="EN446" s="70"/>
      <c r="EO446" s="70"/>
      <c r="EP446" s="70"/>
      <c r="EQ446" s="70"/>
      <c r="ER446" s="70"/>
      <c r="ES446" s="70"/>
      <c r="ET446" s="70"/>
      <c r="EU446" s="70"/>
      <c r="EV446" s="70"/>
      <c r="EW446" s="70"/>
      <c r="EX446" s="70" t="s">
        <v>375</v>
      </c>
      <c r="EY446" s="70"/>
      <c r="EZ446" s="70"/>
      <c r="FA446" s="70"/>
      <c r="FB446" s="70"/>
      <c r="FC446" s="70"/>
      <c r="FD446" s="70"/>
      <c r="FE446" s="70"/>
      <c r="FF446" s="70"/>
      <c r="FG446" s="70"/>
      <c r="FH446" s="70"/>
      <c r="FI446" s="70"/>
      <c r="FJ446" s="70"/>
      <c r="FK446" s="70"/>
      <c r="FL446" s="70"/>
      <c r="FM446" s="70"/>
      <c r="FN446" s="70"/>
      <c r="FO446" s="70"/>
      <c r="FP446" s="70"/>
      <c r="FQ446" s="70"/>
      <c r="FR446" s="70"/>
      <c r="FS446" s="70"/>
      <c r="FT446" s="70"/>
      <c r="FU446" s="70"/>
      <c r="FV446" s="70"/>
      <c r="FW446" s="70"/>
      <c r="FX446" s="70"/>
      <c r="FY446" s="70"/>
      <c r="FZ446" s="70"/>
      <c r="GA446" s="70"/>
      <c r="GB446" s="70"/>
      <c r="GC446" s="70"/>
      <c r="GD446" s="70"/>
      <c r="GE446" s="70"/>
      <c r="GF446" s="30"/>
      <c r="GG446" s="30"/>
      <c r="GH446" s="30"/>
      <c r="GI446" s="30"/>
      <c r="GJ446" s="30"/>
      <c r="GK446" s="30"/>
      <c r="GL446" s="30"/>
      <c r="GM446" s="30"/>
    </row>
    <row r="447" spans="1:195" ht="35.25" customHeight="1">
      <c r="A447" s="70">
        <v>1</v>
      </c>
      <c r="B447" s="70"/>
      <c r="C447" s="70"/>
      <c r="D447" s="70"/>
      <c r="E447" s="70"/>
      <c r="F447" s="324" t="s">
        <v>508</v>
      </c>
      <c r="G447" s="325"/>
      <c r="H447" s="325"/>
      <c r="I447" s="325"/>
      <c r="J447" s="325"/>
      <c r="K447" s="325"/>
      <c r="L447" s="325"/>
      <c r="M447" s="325"/>
      <c r="N447" s="325"/>
      <c r="O447" s="325"/>
      <c r="P447" s="325"/>
      <c r="Q447" s="325"/>
      <c r="R447" s="325"/>
      <c r="S447" s="325"/>
      <c r="T447" s="325"/>
      <c r="U447" s="325"/>
      <c r="V447" s="325"/>
      <c r="W447" s="325"/>
      <c r="X447" s="325"/>
      <c r="Y447" s="325"/>
      <c r="Z447" s="325"/>
      <c r="AA447" s="325"/>
      <c r="AB447" s="325"/>
      <c r="AC447" s="325"/>
      <c r="AD447" s="325"/>
      <c r="AE447" s="325"/>
      <c r="AF447" s="325"/>
      <c r="AG447" s="325"/>
      <c r="AH447" s="325"/>
      <c r="AI447" s="325"/>
      <c r="AJ447" s="325"/>
      <c r="AK447" s="325"/>
      <c r="AL447" s="325"/>
      <c r="AM447" s="325"/>
      <c r="AN447" s="325"/>
      <c r="AO447" s="325"/>
      <c r="AP447" s="325"/>
      <c r="AQ447" s="325"/>
      <c r="AR447" s="325"/>
      <c r="AS447" s="325"/>
      <c r="AT447" s="325"/>
      <c r="AU447" s="325"/>
      <c r="AV447" s="325"/>
      <c r="AW447" s="325"/>
      <c r="AX447" s="325"/>
      <c r="AY447" s="325"/>
      <c r="AZ447" s="325"/>
      <c r="BA447" s="325"/>
      <c r="BB447" s="325"/>
      <c r="BC447" s="325"/>
      <c r="BD447" s="325"/>
      <c r="BE447" s="325"/>
      <c r="BF447" s="325"/>
      <c r="BG447" s="325"/>
      <c r="BH447" s="325"/>
      <c r="BI447" s="325"/>
      <c r="BJ447" s="325"/>
      <c r="BK447" s="325"/>
      <c r="BL447" s="325"/>
      <c r="BM447" s="325"/>
      <c r="BN447" s="325"/>
      <c r="BO447" s="325"/>
      <c r="BP447" s="325"/>
      <c r="BQ447" s="325"/>
      <c r="BR447" s="325"/>
      <c r="BS447" s="325"/>
      <c r="BT447" s="325"/>
      <c r="BU447" s="325"/>
      <c r="BV447" s="325"/>
      <c r="BW447" s="325"/>
      <c r="BX447" s="325"/>
      <c r="BY447" s="325"/>
      <c r="BZ447" s="325"/>
      <c r="CA447" s="326"/>
      <c r="CB447" s="70">
        <v>400</v>
      </c>
      <c r="CC447" s="70"/>
      <c r="CD447" s="70"/>
      <c r="CE447" s="70"/>
      <c r="CF447" s="70"/>
      <c r="CG447" s="70"/>
      <c r="CH447" s="70"/>
      <c r="CI447" s="70"/>
      <c r="CJ447" s="70"/>
      <c r="CK447" s="70"/>
      <c r="CL447" s="70"/>
      <c r="CM447" s="70"/>
      <c r="CN447" s="70"/>
      <c r="CO447" s="70"/>
      <c r="CP447" s="70"/>
      <c r="CQ447" s="70"/>
      <c r="CR447" s="70"/>
      <c r="CS447" s="70"/>
      <c r="CT447" s="70"/>
      <c r="CU447" s="70"/>
      <c r="CV447" s="70"/>
      <c r="CW447" s="70"/>
      <c r="CX447" s="70"/>
      <c r="CY447" s="70"/>
      <c r="CZ447" s="70"/>
      <c r="DA447" s="70"/>
      <c r="DB447" s="70"/>
      <c r="DC447" s="70"/>
      <c r="DD447" s="70"/>
      <c r="DE447" s="70"/>
      <c r="DF447" s="70"/>
      <c r="DG447" s="70"/>
      <c r="DH447" s="70"/>
      <c r="DI447" s="70"/>
      <c r="DJ447" s="70"/>
      <c r="DK447" s="70"/>
      <c r="DL447" s="70"/>
      <c r="DM447" s="70">
        <v>1</v>
      </c>
      <c r="DN447" s="70"/>
      <c r="DO447" s="70"/>
      <c r="DP447" s="70"/>
      <c r="DQ447" s="70"/>
      <c r="DR447" s="70"/>
      <c r="DS447" s="70"/>
      <c r="DT447" s="70"/>
      <c r="DU447" s="70"/>
      <c r="DV447" s="70"/>
      <c r="DW447" s="70"/>
      <c r="DX447" s="70"/>
      <c r="DY447" s="70"/>
      <c r="DZ447" s="70"/>
      <c r="EA447" s="70"/>
      <c r="EB447" s="70"/>
      <c r="EC447" s="70"/>
      <c r="ED447" s="70"/>
      <c r="EE447" s="70"/>
      <c r="EF447" s="70"/>
      <c r="EG447" s="70"/>
      <c r="EH447" s="70"/>
      <c r="EI447" s="70"/>
      <c r="EJ447" s="70"/>
      <c r="EK447" s="70"/>
      <c r="EL447" s="70"/>
      <c r="EM447" s="70"/>
      <c r="EN447" s="70"/>
      <c r="EO447" s="70"/>
      <c r="EP447" s="70"/>
      <c r="EQ447" s="70"/>
      <c r="ER447" s="70"/>
      <c r="ES447" s="70"/>
      <c r="ET447" s="70"/>
      <c r="EU447" s="70"/>
      <c r="EV447" s="70"/>
      <c r="EW447" s="70"/>
      <c r="EX447" s="71">
        <f>CB447*DM447</f>
        <v>400</v>
      </c>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c r="GC447" s="71"/>
      <c r="GD447" s="71"/>
      <c r="GE447" s="71"/>
      <c r="GF447" s="30"/>
      <c r="GG447" s="30"/>
      <c r="GH447" s="30"/>
      <c r="GI447" s="30"/>
      <c r="GJ447" s="30"/>
      <c r="GK447" s="30"/>
      <c r="GL447" s="30"/>
      <c r="GM447" s="30"/>
    </row>
    <row r="448" spans="1:195" ht="12.75">
      <c r="A448" s="70">
        <v>2</v>
      </c>
      <c r="B448" s="70"/>
      <c r="C448" s="70"/>
      <c r="D448" s="70"/>
      <c r="E448" s="70"/>
      <c r="F448" s="67"/>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68"/>
      <c r="BY448" s="68"/>
      <c r="BZ448" s="68"/>
      <c r="CA448" s="69"/>
      <c r="CB448" s="70"/>
      <c r="CC448" s="70"/>
      <c r="CD448" s="70"/>
      <c r="CE448" s="70"/>
      <c r="CF448" s="70"/>
      <c r="CG448" s="70"/>
      <c r="CH448" s="70"/>
      <c r="CI448" s="70"/>
      <c r="CJ448" s="70"/>
      <c r="CK448" s="70"/>
      <c r="CL448" s="70"/>
      <c r="CM448" s="70"/>
      <c r="CN448" s="70"/>
      <c r="CO448" s="70"/>
      <c r="CP448" s="70"/>
      <c r="CQ448" s="70"/>
      <c r="CR448" s="70"/>
      <c r="CS448" s="70"/>
      <c r="CT448" s="70"/>
      <c r="CU448" s="70"/>
      <c r="CV448" s="70"/>
      <c r="CW448" s="70"/>
      <c r="CX448" s="70"/>
      <c r="CY448" s="70"/>
      <c r="CZ448" s="70"/>
      <c r="DA448" s="70"/>
      <c r="DB448" s="70"/>
      <c r="DC448" s="70"/>
      <c r="DD448" s="70"/>
      <c r="DE448" s="70"/>
      <c r="DF448" s="70"/>
      <c r="DG448" s="70"/>
      <c r="DH448" s="70"/>
      <c r="DI448" s="70"/>
      <c r="DJ448" s="70"/>
      <c r="DK448" s="70"/>
      <c r="DL448" s="70"/>
      <c r="DM448" s="70"/>
      <c r="DN448" s="70"/>
      <c r="DO448" s="70"/>
      <c r="DP448" s="70"/>
      <c r="DQ448" s="70"/>
      <c r="DR448" s="70"/>
      <c r="DS448" s="70"/>
      <c r="DT448" s="70"/>
      <c r="DU448" s="70"/>
      <c r="DV448" s="70"/>
      <c r="DW448" s="70"/>
      <c r="DX448" s="70"/>
      <c r="DY448" s="70"/>
      <c r="DZ448" s="70"/>
      <c r="EA448" s="70"/>
      <c r="EB448" s="70"/>
      <c r="EC448" s="70"/>
      <c r="ED448" s="70"/>
      <c r="EE448" s="70"/>
      <c r="EF448" s="70"/>
      <c r="EG448" s="70"/>
      <c r="EH448" s="70"/>
      <c r="EI448" s="70"/>
      <c r="EJ448" s="70"/>
      <c r="EK448" s="70"/>
      <c r="EL448" s="70"/>
      <c r="EM448" s="70"/>
      <c r="EN448" s="70"/>
      <c r="EO448" s="70"/>
      <c r="EP448" s="70"/>
      <c r="EQ448" s="70"/>
      <c r="ER448" s="70"/>
      <c r="ES448" s="70"/>
      <c r="ET448" s="70"/>
      <c r="EU448" s="70"/>
      <c r="EV448" s="70"/>
      <c r="EW448" s="70"/>
      <c r="EX448" s="70"/>
      <c r="EY448" s="70"/>
      <c r="EZ448" s="70"/>
      <c r="FA448" s="70"/>
      <c r="FB448" s="70"/>
      <c r="FC448" s="70"/>
      <c r="FD448" s="70"/>
      <c r="FE448" s="70"/>
      <c r="FF448" s="70"/>
      <c r="FG448" s="70"/>
      <c r="FH448" s="70"/>
      <c r="FI448" s="70"/>
      <c r="FJ448" s="70"/>
      <c r="FK448" s="70"/>
      <c r="FL448" s="70"/>
      <c r="FM448" s="70"/>
      <c r="FN448" s="70"/>
      <c r="FO448" s="70"/>
      <c r="FP448" s="70"/>
      <c r="FQ448" s="70"/>
      <c r="FR448" s="70"/>
      <c r="FS448" s="70"/>
      <c r="FT448" s="70"/>
      <c r="FU448" s="70"/>
      <c r="FV448" s="70"/>
      <c r="FW448" s="70"/>
      <c r="FX448" s="70"/>
      <c r="FY448" s="70"/>
      <c r="FZ448" s="70"/>
      <c r="GA448" s="70"/>
      <c r="GB448" s="70"/>
      <c r="GC448" s="70"/>
      <c r="GD448" s="70"/>
      <c r="GE448" s="70"/>
      <c r="GF448" s="30"/>
      <c r="GG448" s="30"/>
      <c r="GH448" s="30"/>
      <c r="GI448" s="30"/>
      <c r="GJ448" s="30"/>
      <c r="GK448" s="30"/>
      <c r="GL448" s="30"/>
      <c r="GM448" s="30"/>
    </row>
    <row r="449" spans="1:195" ht="12.75">
      <c r="A449" s="67" t="s">
        <v>317</v>
      </c>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68"/>
      <c r="BY449" s="68"/>
      <c r="BZ449" s="68"/>
      <c r="CA449" s="69"/>
      <c r="CB449" s="70" t="s">
        <v>45</v>
      </c>
      <c r="CC449" s="70"/>
      <c r="CD449" s="70"/>
      <c r="CE449" s="70"/>
      <c r="CF449" s="70"/>
      <c r="CG449" s="70"/>
      <c r="CH449" s="70"/>
      <c r="CI449" s="70"/>
      <c r="CJ449" s="70"/>
      <c r="CK449" s="70"/>
      <c r="CL449" s="70"/>
      <c r="CM449" s="70"/>
      <c r="CN449" s="70"/>
      <c r="CO449" s="70"/>
      <c r="CP449" s="70"/>
      <c r="CQ449" s="70"/>
      <c r="CR449" s="70"/>
      <c r="CS449" s="70"/>
      <c r="CT449" s="70"/>
      <c r="CU449" s="70"/>
      <c r="CV449" s="70"/>
      <c r="CW449" s="70"/>
      <c r="CX449" s="70"/>
      <c r="CY449" s="70"/>
      <c r="CZ449" s="70"/>
      <c r="DA449" s="70"/>
      <c r="DB449" s="70"/>
      <c r="DC449" s="70"/>
      <c r="DD449" s="70"/>
      <c r="DE449" s="70"/>
      <c r="DF449" s="70"/>
      <c r="DG449" s="70"/>
      <c r="DH449" s="70"/>
      <c r="DI449" s="70"/>
      <c r="DJ449" s="70"/>
      <c r="DK449" s="70"/>
      <c r="DL449" s="70"/>
      <c r="DM449" s="70" t="s">
        <v>45</v>
      </c>
      <c r="DN449" s="70"/>
      <c r="DO449" s="70"/>
      <c r="DP449" s="70"/>
      <c r="DQ449" s="70"/>
      <c r="DR449" s="70"/>
      <c r="DS449" s="70"/>
      <c r="DT449" s="70"/>
      <c r="DU449" s="70"/>
      <c r="DV449" s="70"/>
      <c r="DW449" s="70"/>
      <c r="DX449" s="70"/>
      <c r="DY449" s="70"/>
      <c r="DZ449" s="70"/>
      <c r="EA449" s="70"/>
      <c r="EB449" s="70"/>
      <c r="EC449" s="70"/>
      <c r="ED449" s="70"/>
      <c r="EE449" s="70"/>
      <c r="EF449" s="70"/>
      <c r="EG449" s="70"/>
      <c r="EH449" s="70"/>
      <c r="EI449" s="70"/>
      <c r="EJ449" s="70"/>
      <c r="EK449" s="70"/>
      <c r="EL449" s="70"/>
      <c r="EM449" s="70"/>
      <c r="EN449" s="70"/>
      <c r="EO449" s="70"/>
      <c r="EP449" s="70"/>
      <c r="EQ449" s="70"/>
      <c r="ER449" s="70"/>
      <c r="ES449" s="70"/>
      <c r="ET449" s="70"/>
      <c r="EU449" s="70"/>
      <c r="EV449" s="70"/>
      <c r="EW449" s="70"/>
      <c r="EX449" s="72">
        <f>SUM(EX447:EX448)</f>
        <v>400</v>
      </c>
      <c r="EY449" s="322"/>
      <c r="EZ449" s="322"/>
      <c r="FA449" s="322"/>
      <c r="FB449" s="322"/>
      <c r="FC449" s="322"/>
      <c r="FD449" s="322"/>
      <c r="FE449" s="322"/>
      <c r="FF449" s="322"/>
      <c r="FG449" s="322"/>
      <c r="FH449" s="322"/>
      <c r="FI449" s="322"/>
      <c r="FJ449" s="322"/>
      <c r="FK449" s="322"/>
      <c r="FL449" s="322"/>
      <c r="FM449" s="322"/>
      <c r="FN449" s="322"/>
      <c r="FO449" s="322"/>
      <c r="FP449" s="322"/>
      <c r="FQ449" s="322"/>
      <c r="FR449" s="322"/>
      <c r="FS449" s="322"/>
      <c r="FT449" s="322"/>
      <c r="FU449" s="322"/>
      <c r="FV449" s="322"/>
      <c r="FW449" s="322"/>
      <c r="FX449" s="322"/>
      <c r="FY449" s="322"/>
      <c r="FZ449" s="322"/>
      <c r="GA449" s="322"/>
      <c r="GB449" s="322"/>
      <c r="GC449" s="322"/>
      <c r="GD449" s="322"/>
      <c r="GE449" s="322"/>
      <c r="GF449" s="30"/>
      <c r="GG449" s="30"/>
      <c r="GH449" s="30"/>
      <c r="GI449" s="30"/>
      <c r="GJ449" s="30"/>
      <c r="GK449" s="30"/>
      <c r="GL449" s="30"/>
      <c r="GM449" s="30"/>
    </row>
    <row r="450" spans="1:195" s="38" customFormat="1" ht="11.2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c r="DV450" s="40"/>
      <c r="DW450" s="40"/>
      <c r="DX450" s="40"/>
      <c r="DY450" s="40"/>
      <c r="DZ450" s="40"/>
      <c r="EA450" s="40"/>
      <c r="EB450" s="40"/>
      <c r="EC450" s="40"/>
      <c r="ED450" s="40"/>
      <c r="EE450" s="40"/>
      <c r="EF450" s="40"/>
      <c r="EG450" s="40"/>
      <c r="EH450" s="40"/>
      <c r="EI450" s="40"/>
      <c r="EJ450" s="40"/>
      <c r="EK450" s="40"/>
      <c r="EL450" s="40"/>
      <c r="EM450" s="40"/>
      <c r="EN450" s="40"/>
      <c r="EO450" s="40"/>
      <c r="EP450" s="40"/>
      <c r="EQ450" s="40"/>
      <c r="ER450" s="40"/>
      <c r="ES450" s="40"/>
      <c r="ET450" s="40"/>
      <c r="EU450" s="40"/>
      <c r="EV450" s="40"/>
      <c r="EW450" s="40"/>
      <c r="EX450" s="42"/>
      <c r="EY450" s="43"/>
      <c r="EZ450" s="43"/>
      <c r="FA450" s="43"/>
      <c r="FB450" s="43"/>
      <c r="FC450" s="43"/>
      <c r="FD450" s="43"/>
      <c r="FE450" s="43"/>
      <c r="FF450" s="43"/>
      <c r="FG450" s="43"/>
      <c r="FH450" s="43"/>
      <c r="FI450" s="43"/>
      <c r="FJ450" s="43"/>
      <c r="FK450" s="43"/>
      <c r="FL450" s="43"/>
      <c r="FM450" s="43"/>
      <c r="FN450" s="43"/>
      <c r="FO450" s="43"/>
      <c r="FP450" s="43"/>
      <c r="FQ450" s="43"/>
      <c r="FR450" s="43"/>
      <c r="FS450" s="43"/>
      <c r="FT450" s="43"/>
      <c r="FU450" s="43"/>
      <c r="FV450" s="43"/>
      <c r="FW450" s="43"/>
      <c r="FX450" s="43"/>
      <c r="FY450" s="43"/>
      <c r="FZ450" s="43"/>
      <c r="GA450" s="43"/>
      <c r="GB450" s="43"/>
      <c r="GC450" s="43"/>
      <c r="GD450" s="43"/>
      <c r="GE450" s="43"/>
      <c r="GF450" s="39"/>
      <c r="GG450" s="39"/>
      <c r="GH450" s="39"/>
      <c r="GI450" s="39"/>
      <c r="GJ450" s="39"/>
      <c r="GK450" s="39"/>
      <c r="GL450" s="39"/>
      <c r="GM450" s="39"/>
    </row>
    <row r="451" spans="1:195" s="38" customFormat="1" ht="11.25" customHeight="1">
      <c r="A451" s="38" t="s">
        <v>331</v>
      </c>
      <c r="P451" s="213" t="s">
        <v>609</v>
      </c>
      <c r="Q451" s="213"/>
      <c r="R451" s="213"/>
      <c r="S451" s="213"/>
      <c r="T451" s="213"/>
      <c r="U451" s="213"/>
      <c r="V451" s="213"/>
      <c r="W451" s="213"/>
      <c r="X451" s="213"/>
      <c r="Y451" s="213"/>
      <c r="Z451" s="213"/>
      <c r="AA451" s="213"/>
      <c r="AB451" s="213"/>
      <c r="AC451" s="213"/>
      <c r="AD451" s="213"/>
      <c r="AE451" s="213"/>
      <c r="AF451" s="213"/>
      <c r="AG451" s="213"/>
      <c r="AH451" s="213"/>
      <c r="AI451" s="213"/>
      <c r="AJ451" s="213"/>
      <c r="AK451" s="213"/>
      <c r="AL451" s="213"/>
      <c r="AM451" s="213"/>
      <c r="GF451" s="39"/>
      <c r="GG451" s="39"/>
      <c r="GH451" s="39"/>
      <c r="GI451" s="39"/>
      <c r="GJ451" s="39"/>
      <c r="GK451" s="39"/>
      <c r="GL451" s="39"/>
      <c r="GM451" s="39"/>
    </row>
    <row r="452" spans="1:195" s="38" customFormat="1" ht="11.25" customHeight="1">
      <c r="A452" s="95" t="s">
        <v>610</v>
      </c>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c r="AZ452" s="95"/>
      <c r="BA452" s="95"/>
      <c r="BB452" s="95"/>
      <c r="BC452" s="95"/>
      <c r="BD452" s="95"/>
      <c r="BE452" s="95"/>
      <c r="BF452" s="95"/>
      <c r="BG452" s="95"/>
      <c r="BH452" s="95"/>
      <c r="BI452" s="95"/>
      <c r="BJ452" s="95"/>
      <c r="BK452" s="95"/>
      <c r="BL452" s="95"/>
      <c r="BM452" s="95"/>
      <c r="BN452" s="95"/>
      <c r="BO452" s="95"/>
      <c r="BP452" s="95"/>
      <c r="BQ452" s="95"/>
      <c r="BR452" s="95"/>
      <c r="BS452" s="95"/>
      <c r="BT452" s="95"/>
      <c r="BU452" s="95"/>
      <c r="BV452" s="95"/>
      <c r="BW452" s="95"/>
      <c r="BX452" s="95"/>
      <c r="BY452" s="95"/>
      <c r="BZ452" s="95"/>
      <c r="CA452" s="95"/>
      <c r="CB452" s="95"/>
      <c r="CC452" s="95"/>
      <c r="CD452" s="95"/>
      <c r="CE452" s="95"/>
      <c r="CF452" s="95"/>
      <c r="CG452" s="95"/>
      <c r="CH452" s="95"/>
      <c r="CI452" s="95"/>
      <c r="CJ452" s="95"/>
      <c r="CK452" s="95"/>
      <c r="CL452" s="95"/>
      <c r="CM452" s="95"/>
      <c r="CN452" s="95"/>
      <c r="CO452" s="95"/>
      <c r="CP452" s="95"/>
      <c r="CQ452" s="95"/>
      <c r="CR452" s="95"/>
      <c r="CS452" s="95"/>
      <c r="CT452" s="95"/>
      <c r="CU452" s="95"/>
      <c r="CV452" s="95"/>
      <c r="CW452" s="95"/>
      <c r="CX452" s="95"/>
      <c r="CY452" s="95"/>
      <c r="CZ452" s="95"/>
      <c r="DA452" s="95"/>
      <c r="DB452" s="95"/>
      <c r="DC452" s="95"/>
      <c r="DD452" s="95"/>
      <c r="DE452" s="95"/>
      <c r="DF452" s="95"/>
      <c r="DG452" s="95"/>
      <c r="DH452" s="95"/>
      <c r="DI452" s="95"/>
      <c r="DJ452" s="95"/>
      <c r="DK452" s="95"/>
      <c r="DL452" s="95"/>
      <c r="DM452" s="95"/>
      <c r="DN452" s="95"/>
      <c r="DO452" s="95"/>
      <c r="DP452" s="95"/>
      <c r="DQ452" s="95"/>
      <c r="DR452" s="95"/>
      <c r="DS452" s="95"/>
      <c r="DT452" s="95"/>
      <c r="DU452" s="95"/>
      <c r="DV452" s="95"/>
      <c r="DW452" s="95"/>
      <c r="DX452" s="95"/>
      <c r="DY452" s="95"/>
      <c r="DZ452" s="95"/>
      <c r="EA452" s="95"/>
      <c r="EB452" s="95"/>
      <c r="EC452" s="95"/>
      <c r="ED452" s="95"/>
      <c r="EE452" s="95"/>
      <c r="EF452" s="95"/>
      <c r="EG452" s="95"/>
      <c r="EH452" s="95"/>
      <c r="EI452" s="95"/>
      <c r="EJ452" s="95"/>
      <c r="EK452" s="95"/>
      <c r="EL452" s="95"/>
      <c r="EM452" s="95"/>
      <c r="EN452" s="95"/>
      <c r="EO452" s="95"/>
      <c r="EP452" s="95"/>
      <c r="EQ452" s="95"/>
      <c r="ER452" s="95"/>
      <c r="ES452" s="95"/>
      <c r="ET452" s="95"/>
      <c r="EU452" s="95"/>
      <c r="EV452" s="95"/>
      <c r="EW452" s="95"/>
      <c r="EX452" s="95"/>
      <c r="EY452" s="95"/>
      <c r="EZ452" s="95"/>
      <c r="FA452" s="95"/>
      <c r="FB452" s="95"/>
      <c r="FC452" s="95"/>
      <c r="FD452" s="95"/>
      <c r="FE452" s="95"/>
      <c r="FF452" s="95"/>
      <c r="FG452" s="95"/>
      <c r="FH452" s="95"/>
      <c r="FI452" s="95"/>
      <c r="FJ452" s="95"/>
      <c r="FK452" s="95"/>
      <c r="FL452" s="95"/>
      <c r="FM452" s="95"/>
      <c r="FN452" s="95"/>
      <c r="FO452" s="95"/>
      <c r="FP452" s="95"/>
      <c r="FQ452" s="95"/>
      <c r="FR452" s="95"/>
      <c r="FS452" s="95"/>
      <c r="FT452" s="95"/>
      <c r="FU452" s="95"/>
      <c r="FV452" s="95"/>
      <c r="FW452" s="95"/>
      <c r="FX452" s="95"/>
      <c r="FY452" s="95"/>
      <c r="FZ452" s="95"/>
      <c r="GA452" s="95"/>
      <c r="GB452" s="95"/>
      <c r="GC452" s="95"/>
      <c r="GD452" s="95"/>
      <c r="GE452" s="95"/>
      <c r="GF452" s="39"/>
      <c r="GG452" s="39"/>
      <c r="GH452" s="39"/>
      <c r="GI452" s="39"/>
      <c r="GJ452" s="39"/>
      <c r="GK452" s="39"/>
      <c r="GL452" s="39"/>
      <c r="GM452" s="39"/>
    </row>
    <row r="453" spans="1:195" s="38" customFormat="1" ht="11.2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c r="BR453" s="39"/>
      <c r="BS453" s="39"/>
      <c r="BT453" s="39"/>
      <c r="BU453" s="39"/>
      <c r="BV453" s="39"/>
      <c r="BW453" s="39"/>
      <c r="BX453" s="39"/>
      <c r="BY453" s="39"/>
      <c r="BZ453" s="39"/>
      <c r="CA453" s="39"/>
      <c r="CB453" s="39"/>
      <c r="CC453" s="39"/>
      <c r="CD453" s="39"/>
      <c r="CE453" s="39"/>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c r="DD453" s="39"/>
      <c r="DE453" s="39"/>
      <c r="DF453" s="39"/>
      <c r="DG453" s="39"/>
      <c r="DH453" s="39"/>
      <c r="DI453" s="39"/>
      <c r="DJ453" s="39"/>
      <c r="DK453" s="39"/>
      <c r="DL453" s="39"/>
      <c r="DM453" s="39"/>
      <c r="DN453" s="39"/>
      <c r="DO453" s="39"/>
      <c r="DP453" s="39"/>
      <c r="DQ453" s="39"/>
      <c r="DR453" s="39"/>
      <c r="DS453" s="39"/>
      <c r="DT453" s="39"/>
      <c r="DU453" s="39"/>
      <c r="DV453" s="39"/>
      <c r="DW453" s="39"/>
      <c r="DX453" s="39"/>
      <c r="DY453" s="39"/>
      <c r="DZ453" s="39"/>
      <c r="EA453" s="39"/>
      <c r="EB453" s="39"/>
      <c r="EC453" s="39"/>
      <c r="ED453" s="39"/>
      <c r="EE453" s="39"/>
      <c r="EF453" s="39"/>
      <c r="EG453" s="39"/>
      <c r="EH453" s="39"/>
      <c r="EI453" s="39"/>
      <c r="EJ453" s="39"/>
      <c r="EK453" s="39"/>
      <c r="EL453" s="39"/>
      <c r="EM453" s="39"/>
      <c r="EN453" s="39"/>
      <c r="EO453" s="39"/>
      <c r="EP453" s="39"/>
      <c r="EQ453" s="39"/>
      <c r="ER453" s="39"/>
      <c r="ES453" s="39"/>
      <c r="ET453" s="39"/>
      <c r="EU453" s="39"/>
      <c r="EV453" s="39"/>
      <c r="EW453" s="39"/>
      <c r="EX453" s="39"/>
      <c r="EY453" s="39"/>
      <c r="EZ453" s="39"/>
      <c r="FA453" s="39"/>
      <c r="FB453" s="39"/>
      <c r="FC453" s="39"/>
      <c r="FD453" s="39"/>
      <c r="FE453" s="39"/>
      <c r="FF453" s="39"/>
      <c r="FG453" s="39"/>
      <c r="FH453" s="39"/>
      <c r="FI453" s="39"/>
      <c r="FJ453" s="39"/>
      <c r="FK453" s="39"/>
      <c r="FL453" s="39"/>
      <c r="FM453" s="39"/>
      <c r="FN453" s="39"/>
      <c r="FO453" s="39"/>
      <c r="FP453" s="39"/>
      <c r="FQ453" s="39"/>
      <c r="FR453" s="39"/>
      <c r="FS453" s="39"/>
      <c r="FT453" s="39"/>
      <c r="FU453" s="39"/>
      <c r="FV453" s="39"/>
      <c r="FW453" s="39"/>
      <c r="FX453" s="39"/>
      <c r="FY453" s="39"/>
      <c r="FZ453" s="39"/>
      <c r="GA453" s="39"/>
      <c r="GB453" s="39"/>
      <c r="GC453" s="39"/>
      <c r="GD453" s="39"/>
      <c r="GE453" s="39"/>
      <c r="GF453" s="39"/>
      <c r="GG453" s="39"/>
      <c r="GH453" s="39"/>
      <c r="GI453" s="39"/>
      <c r="GJ453" s="39"/>
      <c r="GK453" s="39"/>
      <c r="GL453" s="39"/>
      <c r="GM453" s="39"/>
    </row>
    <row r="454" spans="1:195" s="38" customFormat="1" ht="11.25" customHeight="1">
      <c r="A454" s="70" t="s">
        <v>333</v>
      </c>
      <c r="B454" s="70"/>
      <c r="C454" s="70"/>
      <c r="D454" s="70"/>
      <c r="E454" s="70"/>
      <c r="F454" s="67" t="s">
        <v>0</v>
      </c>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68"/>
      <c r="BY454" s="68"/>
      <c r="BZ454" s="68"/>
      <c r="CA454" s="69"/>
      <c r="CB454" s="70" t="s">
        <v>373</v>
      </c>
      <c r="CC454" s="70"/>
      <c r="CD454" s="70"/>
      <c r="CE454" s="70"/>
      <c r="CF454" s="70"/>
      <c r="CG454" s="70"/>
      <c r="CH454" s="70"/>
      <c r="CI454" s="70"/>
      <c r="CJ454" s="70"/>
      <c r="CK454" s="70"/>
      <c r="CL454" s="70"/>
      <c r="CM454" s="70"/>
      <c r="CN454" s="70"/>
      <c r="CO454" s="70"/>
      <c r="CP454" s="70"/>
      <c r="CQ454" s="70"/>
      <c r="CR454" s="70"/>
      <c r="CS454" s="70"/>
      <c r="CT454" s="70"/>
      <c r="CU454" s="70"/>
      <c r="CV454" s="70"/>
      <c r="CW454" s="70"/>
      <c r="CX454" s="70"/>
      <c r="CY454" s="70"/>
      <c r="CZ454" s="70"/>
      <c r="DA454" s="70"/>
      <c r="DB454" s="70"/>
      <c r="DC454" s="70"/>
      <c r="DD454" s="70"/>
      <c r="DE454" s="70"/>
      <c r="DF454" s="70"/>
      <c r="DG454" s="70"/>
      <c r="DH454" s="70"/>
      <c r="DI454" s="70"/>
      <c r="DJ454" s="70"/>
      <c r="DK454" s="70"/>
      <c r="DL454" s="70"/>
      <c r="DM454" s="70" t="s">
        <v>374</v>
      </c>
      <c r="DN454" s="70"/>
      <c r="DO454" s="70"/>
      <c r="DP454" s="70"/>
      <c r="DQ454" s="70"/>
      <c r="DR454" s="70"/>
      <c r="DS454" s="70"/>
      <c r="DT454" s="70"/>
      <c r="DU454" s="70"/>
      <c r="DV454" s="70"/>
      <c r="DW454" s="70"/>
      <c r="DX454" s="70"/>
      <c r="DY454" s="70"/>
      <c r="DZ454" s="70"/>
      <c r="EA454" s="70"/>
      <c r="EB454" s="70"/>
      <c r="EC454" s="70"/>
      <c r="ED454" s="70"/>
      <c r="EE454" s="70"/>
      <c r="EF454" s="70"/>
      <c r="EG454" s="70"/>
      <c r="EH454" s="70"/>
      <c r="EI454" s="70"/>
      <c r="EJ454" s="70"/>
      <c r="EK454" s="70"/>
      <c r="EL454" s="70"/>
      <c r="EM454" s="70"/>
      <c r="EN454" s="70"/>
      <c r="EO454" s="70"/>
      <c r="EP454" s="70"/>
      <c r="EQ454" s="70"/>
      <c r="ER454" s="70"/>
      <c r="ES454" s="70"/>
      <c r="ET454" s="70"/>
      <c r="EU454" s="70"/>
      <c r="EV454" s="70"/>
      <c r="EW454" s="70"/>
      <c r="EX454" s="70" t="s">
        <v>375</v>
      </c>
      <c r="EY454" s="70"/>
      <c r="EZ454" s="70"/>
      <c r="FA454" s="70"/>
      <c r="FB454" s="70"/>
      <c r="FC454" s="70"/>
      <c r="FD454" s="70"/>
      <c r="FE454" s="70"/>
      <c r="FF454" s="70"/>
      <c r="FG454" s="70"/>
      <c r="FH454" s="70"/>
      <c r="FI454" s="70"/>
      <c r="FJ454" s="70"/>
      <c r="FK454" s="70"/>
      <c r="FL454" s="70"/>
      <c r="FM454" s="70"/>
      <c r="FN454" s="70"/>
      <c r="FO454" s="70"/>
      <c r="FP454" s="70"/>
      <c r="FQ454" s="70"/>
      <c r="FR454" s="70"/>
      <c r="FS454" s="70"/>
      <c r="FT454" s="70"/>
      <c r="FU454" s="70"/>
      <c r="FV454" s="70"/>
      <c r="FW454" s="70"/>
      <c r="FX454" s="70"/>
      <c r="FY454" s="70"/>
      <c r="FZ454" s="70"/>
      <c r="GA454" s="70"/>
      <c r="GB454" s="70"/>
      <c r="GC454" s="70"/>
      <c r="GD454" s="70"/>
      <c r="GE454" s="70"/>
      <c r="GF454" s="39"/>
      <c r="GG454" s="39"/>
      <c r="GH454" s="39"/>
      <c r="GI454" s="39"/>
      <c r="GJ454" s="39"/>
      <c r="GK454" s="39"/>
      <c r="GL454" s="39"/>
      <c r="GM454" s="39"/>
    </row>
    <row r="455" spans="1:195" s="38" customFormat="1" ht="11.25" customHeight="1">
      <c r="A455" s="70">
        <v>1</v>
      </c>
      <c r="B455" s="70"/>
      <c r="C455" s="70"/>
      <c r="D455" s="70"/>
      <c r="E455" s="70"/>
      <c r="F455" s="324" t="s">
        <v>611</v>
      </c>
      <c r="G455" s="325"/>
      <c r="H455" s="325"/>
      <c r="I455" s="325"/>
      <c r="J455" s="325"/>
      <c r="K455" s="325"/>
      <c r="L455" s="325"/>
      <c r="M455" s="325"/>
      <c r="N455" s="325"/>
      <c r="O455" s="325"/>
      <c r="P455" s="325"/>
      <c r="Q455" s="325"/>
      <c r="R455" s="325"/>
      <c r="S455" s="325"/>
      <c r="T455" s="325"/>
      <c r="U455" s="325"/>
      <c r="V455" s="325"/>
      <c r="W455" s="325"/>
      <c r="X455" s="325"/>
      <c r="Y455" s="325"/>
      <c r="Z455" s="325"/>
      <c r="AA455" s="325"/>
      <c r="AB455" s="325"/>
      <c r="AC455" s="325"/>
      <c r="AD455" s="325"/>
      <c r="AE455" s="325"/>
      <c r="AF455" s="325"/>
      <c r="AG455" s="325"/>
      <c r="AH455" s="325"/>
      <c r="AI455" s="325"/>
      <c r="AJ455" s="325"/>
      <c r="AK455" s="325"/>
      <c r="AL455" s="325"/>
      <c r="AM455" s="325"/>
      <c r="AN455" s="325"/>
      <c r="AO455" s="325"/>
      <c r="AP455" s="325"/>
      <c r="AQ455" s="325"/>
      <c r="AR455" s="325"/>
      <c r="AS455" s="325"/>
      <c r="AT455" s="325"/>
      <c r="AU455" s="325"/>
      <c r="AV455" s="325"/>
      <c r="AW455" s="325"/>
      <c r="AX455" s="325"/>
      <c r="AY455" s="325"/>
      <c r="AZ455" s="325"/>
      <c r="BA455" s="325"/>
      <c r="BB455" s="325"/>
      <c r="BC455" s="325"/>
      <c r="BD455" s="325"/>
      <c r="BE455" s="325"/>
      <c r="BF455" s="325"/>
      <c r="BG455" s="325"/>
      <c r="BH455" s="325"/>
      <c r="BI455" s="325"/>
      <c r="BJ455" s="325"/>
      <c r="BK455" s="325"/>
      <c r="BL455" s="325"/>
      <c r="BM455" s="325"/>
      <c r="BN455" s="325"/>
      <c r="BO455" s="325"/>
      <c r="BP455" s="325"/>
      <c r="BQ455" s="325"/>
      <c r="BR455" s="325"/>
      <c r="BS455" s="325"/>
      <c r="BT455" s="325"/>
      <c r="BU455" s="325"/>
      <c r="BV455" s="325"/>
      <c r="BW455" s="325"/>
      <c r="BX455" s="325"/>
      <c r="BY455" s="325"/>
      <c r="BZ455" s="325"/>
      <c r="CA455" s="326"/>
      <c r="CB455" s="70">
        <v>1000</v>
      </c>
      <c r="CC455" s="70"/>
      <c r="CD455" s="70"/>
      <c r="CE455" s="70"/>
      <c r="CF455" s="70"/>
      <c r="CG455" s="70"/>
      <c r="CH455" s="70"/>
      <c r="CI455" s="70"/>
      <c r="CJ455" s="70"/>
      <c r="CK455" s="70"/>
      <c r="CL455" s="70"/>
      <c r="CM455" s="70"/>
      <c r="CN455" s="70"/>
      <c r="CO455" s="70"/>
      <c r="CP455" s="70"/>
      <c r="CQ455" s="70"/>
      <c r="CR455" s="70"/>
      <c r="CS455" s="70"/>
      <c r="CT455" s="70"/>
      <c r="CU455" s="70"/>
      <c r="CV455" s="70"/>
      <c r="CW455" s="70"/>
      <c r="CX455" s="70"/>
      <c r="CY455" s="70"/>
      <c r="CZ455" s="70"/>
      <c r="DA455" s="70"/>
      <c r="DB455" s="70"/>
      <c r="DC455" s="70"/>
      <c r="DD455" s="70"/>
      <c r="DE455" s="70"/>
      <c r="DF455" s="70"/>
      <c r="DG455" s="70"/>
      <c r="DH455" s="70"/>
      <c r="DI455" s="70"/>
      <c r="DJ455" s="70"/>
      <c r="DK455" s="70"/>
      <c r="DL455" s="70"/>
      <c r="DM455" s="70">
        <v>10</v>
      </c>
      <c r="DN455" s="70"/>
      <c r="DO455" s="70"/>
      <c r="DP455" s="70"/>
      <c r="DQ455" s="70"/>
      <c r="DR455" s="70"/>
      <c r="DS455" s="70"/>
      <c r="DT455" s="70"/>
      <c r="DU455" s="70"/>
      <c r="DV455" s="70"/>
      <c r="DW455" s="70"/>
      <c r="DX455" s="70"/>
      <c r="DY455" s="70"/>
      <c r="DZ455" s="70"/>
      <c r="EA455" s="70"/>
      <c r="EB455" s="70"/>
      <c r="EC455" s="70"/>
      <c r="ED455" s="70"/>
      <c r="EE455" s="70"/>
      <c r="EF455" s="70"/>
      <c r="EG455" s="70"/>
      <c r="EH455" s="70"/>
      <c r="EI455" s="70"/>
      <c r="EJ455" s="70"/>
      <c r="EK455" s="70"/>
      <c r="EL455" s="70"/>
      <c r="EM455" s="70"/>
      <c r="EN455" s="70"/>
      <c r="EO455" s="70"/>
      <c r="EP455" s="70"/>
      <c r="EQ455" s="70"/>
      <c r="ER455" s="70"/>
      <c r="ES455" s="70"/>
      <c r="ET455" s="70"/>
      <c r="EU455" s="70"/>
      <c r="EV455" s="70"/>
      <c r="EW455" s="70"/>
      <c r="EX455" s="71">
        <f>CB455*DM455</f>
        <v>10000</v>
      </c>
      <c r="EY455" s="71"/>
      <c r="EZ455" s="71"/>
      <c r="FA455" s="71"/>
      <c r="FB455" s="71"/>
      <c r="FC455" s="71"/>
      <c r="FD455" s="71"/>
      <c r="FE455" s="71"/>
      <c r="FF455" s="71"/>
      <c r="FG455" s="71"/>
      <c r="FH455" s="71"/>
      <c r="FI455" s="71"/>
      <c r="FJ455" s="71"/>
      <c r="FK455" s="71"/>
      <c r="FL455" s="71"/>
      <c r="FM455" s="71"/>
      <c r="FN455" s="71"/>
      <c r="FO455" s="71"/>
      <c r="FP455" s="71"/>
      <c r="FQ455" s="71"/>
      <c r="FR455" s="71"/>
      <c r="FS455" s="71"/>
      <c r="FT455" s="71"/>
      <c r="FU455" s="71"/>
      <c r="FV455" s="71"/>
      <c r="FW455" s="71"/>
      <c r="FX455" s="71"/>
      <c r="FY455" s="71"/>
      <c r="FZ455" s="71"/>
      <c r="GA455" s="71"/>
      <c r="GB455" s="71"/>
      <c r="GC455" s="71"/>
      <c r="GD455" s="71"/>
      <c r="GE455" s="71"/>
      <c r="GF455" s="39"/>
      <c r="GG455" s="39"/>
      <c r="GH455" s="39"/>
      <c r="GI455" s="39"/>
      <c r="GJ455" s="39"/>
      <c r="GK455" s="39"/>
      <c r="GL455" s="39"/>
      <c r="GM455" s="39"/>
    </row>
    <row r="456" spans="1:195" s="38" customFormat="1" ht="11.25" customHeight="1">
      <c r="A456" s="70">
        <v>2</v>
      </c>
      <c r="B456" s="70"/>
      <c r="C456" s="70"/>
      <c r="D456" s="70"/>
      <c r="E456" s="70"/>
      <c r="F456" s="67"/>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9"/>
      <c r="CB456" s="70"/>
      <c r="CC456" s="70"/>
      <c r="CD456" s="70"/>
      <c r="CE456" s="70"/>
      <c r="CF456" s="70"/>
      <c r="CG456" s="70"/>
      <c r="CH456" s="70"/>
      <c r="CI456" s="70"/>
      <c r="CJ456" s="70"/>
      <c r="CK456" s="70"/>
      <c r="CL456" s="70"/>
      <c r="CM456" s="70"/>
      <c r="CN456" s="70"/>
      <c r="CO456" s="70"/>
      <c r="CP456" s="70"/>
      <c r="CQ456" s="70"/>
      <c r="CR456" s="70"/>
      <c r="CS456" s="70"/>
      <c r="CT456" s="70"/>
      <c r="CU456" s="70"/>
      <c r="CV456" s="70"/>
      <c r="CW456" s="70"/>
      <c r="CX456" s="70"/>
      <c r="CY456" s="70"/>
      <c r="CZ456" s="70"/>
      <c r="DA456" s="70"/>
      <c r="DB456" s="70"/>
      <c r="DC456" s="70"/>
      <c r="DD456" s="70"/>
      <c r="DE456" s="70"/>
      <c r="DF456" s="70"/>
      <c r="DG456" s="70"/>
      <c r="DH456" s="70"/>
      <c r="DI456" s="70"/>
      <c r="DJ456" s="70"/>
      <c r="DK456" s="70"/>
      <c r="DL456" s="70"/>
      <c r="DM456" s="70"/>
      <c r="DN456" s="70"/>
      <c r="DO456" s="70"/>
      <c r="DP456" s="70"/>
      <c r="DQ456" s="70"/>
      <c r="DR456" s="70"/>
      <c r="DS456" s="70"/>
      <c r="DT456" s="70"/>
      <c r="DU456" s="70"/>
      <c r="DV456" s="70"/>
      <c r="DW456" s="70"/>
      <c r="DX456" s="70"/>
      <c r="DY456" s="70"/>
      <c r="DZ456" s="70"/>
      <c r="EA456" s="70"/>
      <c r="EB456" s="70"/>
      <c r="EC456" s="70"/>
      <c r="ED456" s="70"/>
      <c r="EE456" s="70"/>
      <c r="EF456" s="70"/>
      <c r="EG456" s="70"/>
      <c r="EH456" s="70"/>
      <c r="EI456" s="70"/>
      <c r="EJ456" s="70"/>
      <c r="EK456" s="70"/>
      <c r="EL456" s="70"/>
      <c r="EM456" s="70"/>
      <c r="EN456" s="70"/>
      <c r="EO456" s="70"/>
      <c r="EP456" s="70"/>
      <c r="EQ456" s="70"/>
      <c r="ER456" s="70"/>
      <c r="ES456" s="70"/>
      <c r="ET456" s="70"/>
      <c r="EU456" s="70"/>
      <c r="EV456" s="70"/>
      <c r="EW456" s="70"/>
      <c r="EX456" s="70"/>
      <c r="EY456" s="70"/>
      <c r="EZ456" s="70"/>
      <c r="FA456" s="70"/>
      <c r="FB456" s="70"/>
      <c r="FC456" s="70"/>
      <c r="FD456" s="70"/>
      <c r="FE456" s="70"/>
      <c r="FF456" s="70"/>
      <c r="FG456" s="70"/>
      <c r="FH456" s="70"/>
      <c r="FI456" s="70"/>
      <c r="FJ456" s="70"/>
      <c r="FK456" s="70"/>
      <c r="FL456" s="70"/>
      <c r="FM456" s="70"/>
      <c r="FN456" s="70"/>
      <c r="FO456" s="70"/>
      <c r="FP456" s="70"/>
      <c r="FQ456" s="70"/>
      <c r="FR456" s="70"/>
      <c r="FS456" s="70"/>
      <c r="FT456" s="70"/>
      <c r="FU456" s="70"/>
      <c r="FV456" s="70"/>
      <c r="FW456" s="70"/>
      <c r="FX456" s="70"/>
      <c r="FY456" s="70"/>
      <c r="FZ456" s="70"/>
      <c r="GA456" s="70"/>
      <c r="GB456" s="70"/>
      <c r="GC456" s="70"/>
      <c r="GD456" s="70"/>
      <c r="GE456" s="70"/>
      <c r="GF456" s="39"/>
      <c r="GG456" s="39"/>
      <c r="GH456" s="39"/>
      <c r="GI456" s="39"/>
      <c r="GJ456" s="39"/>
      <c r="GK456" s="39"/>
      <c r="GL456" s="39"/>
      <c r="GM456" s="39"/>
    </row>
    <row r="457" spans="1:195" s="38" customFormat="1" ht="11.25" customHeight="1">
      <c r="A457" s="67" t="s">
        <v>317</v>
      </c>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68"/>
      <c r="BY457" s="68"/>
      <c r="BZ457" s="68"/>
      <c r="CA457" s="69"/>
      <c r="CB457" s="70" t="s">
        <v>45</v>
      </c>
      <c r="CC457" s="70"/>
      <c r="CD457" s="70"/>
      <c r="CE457" s="70"/>
      <c r="CF457" s="70"/>
      <c r="CG457" s="70"/>
      <c r="CH457" s="70"/>
      <c r="CI457" s="70"/>
      <c r="CJ457" s="70"/>
      <c r="CK457" s="70"/>
      <c r="CL457" s="70"/>
      <c r="CM457" s="70"/>
      <c r="CN457" s="70"/>
      <c r="CO457" s="70"/>
      <c r="CP457" s="70"/>
      <c r="CQ457" s="70"/>
      <c r="CR457" s="70"/>
      <c r="CS457" s="70"/>
      <c r="CT457" s="70"/>
      <c r="CU457" s="70"/>
      <c r="CV457" s="70"/>
      <c r="CW457" s="70"/>
      <c r="CX457" s="70"/>
      <c r="CY457" s="70"/>
      <c r="CZ457" s="70"/>
      <c r="DA457" s="70"/>
      <c r="DB457" s="70"/>
      <c r="DC457" s="70"/>
      <c r="DD457" s="70"/>
      <c r="DE457" s="70"/>
      <c r="DF457" s="70"/>
      <c r="DG457" s="70"/>
      <c r="DH457" s="70"/>
      <c r="DI457" s="70"/>
      <c r="DJ457" s="70"/>
      <c r="DK457" s="70"/>
      <c r="DL457" s="70"/>
      <c r="DM457" s="70" t="s">
        <v>45</v>
      </c>
      <c r="DN457" s="70"/>
      <c r="DO457" s="70"/>
      <c r="DP457" s="70"/>
      <c r="DQ457" s="70"/>
      <c r="DR457" s="70"/>
      <c r="DS457" s="70"/>
      <c r="DT457" s="70"/>
      <c r="DU457" s="70"/>
      <c r="DV457" s="70"/>
      <c r="DW457" s="70"/>
      <c r="DX457" s="70"/>
      <c r="DY457" s="70"/>
      <c r="DZ457" s="70"/>
      <c r="EA457" s="70"/>
      <c r="EB457" s="70"/>
      <c r="EC457" s="70"/>
      <c r="ED457" s="70"/>
      <c r="EE457" s="70"/>
      <c r="EF457" s="70"/>
      <c r="EG457" s="70"/>
      <c r="EH457" s="70"/>
      <c r="EI457" s="70"/>
      <c r="EJ457" s="70"/>
      <c r="EK457" s="70"/>
      <c r="EL457" s="70"/>
      <c r="EM457" s="70"/>
      <c r="EN457" s="70"/>
      <c r="EO457" s="70"/>
      <c r="EP457" s="70"/>
      <c r="EQ457" s="70"/>
      <c r="ER457" s="70"/>
      <c r="ES457" s="70"/>
      <c r="ET457" s="70"/>
      <c r="EU457" s="70"/>
      <c r="EV457" s="70"/>
      <c r="EW457" s="70"/>
      <c r="EX457" s="72">
        <f>SUM(EX455:EX456)</f>
        <v>10000</v>
      </c>
      <c r="EY457" s="322"/>
      <c r="EZ457" s="322"/>
      <c r="FA457" s="322"/>
      <c r="FB457" s="322"/>
      <c r="FC457" s="322"/>
      <c r="FD457" s="322"/>
      <c r="FE457" s="322"/>
      <c r="FF457" s="322"/>
      <c r="FG457" s="322"/>
      <c r="FH457" s="322"/>
      <c r="FI457" s="322"/>
      <c r="FJ457" s="322"/>
      <c r="FK457" s="322"/>
      <c r="FL457" s="322"/>
      <c r="FM457" s="322"/>
      <c r="FN457" s="322"/>
      <c r="FO457" s="322"/>
      <c r="FP457" s="322"/>
      <c r="FQ457" s="322"/>
      <c r="FR457" s="322"/>
      <c r="FS457" s="322"/>
      <c r="FT457" s="322"/>
      <c r="FU457" s="322"/>
      <c r="FV457" s="322"/>
      <c r="FW457" s="322"/>
      <c r="FX457" s="322"/>
      <c r="FY457" s="322"/>
      <c r="FZ457" s="322"/>
      <c r="GA457" s="322"/>
      <c r="GB457" s="322"/>
      <c r="GC457" s="322"/>
      <c r="GD457" s="322"/>
      <c r="GE457" s="322"/>
      <c r="GF457" s="39"/>
      <c r="GG457" s="39"/>
      <c r="GH457" s="39"/>
      <c r="GI457" s="39"/>
      <c r="GJ457" s="39"/>
      <c r="GK457" s="39"/>
      <c r="GL457" s="39"/>
      <c r="GM457" s="39"/>
    </row>
    <row r="458" spans="1:195" s="38" customFormat="1" ht="11.2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c r="DV458" s="40"/>
      <c r="DW458" s="40"/>
      <c r="DX458" s="40"/>
      <c r="DY458" s="40"/>
      <c r="DZ458" s="40"/>
      <c r="EA458" s="40"/>
      <c r="EB458" s="40"/>
      <c r="EC458" s="40"/>
      <c r="ED458" s="40"/>
      <c r="EE458" s="40"/>
      <c r="EF458" s="40"/>
      <c r="EG458" s="40"/>
      <c r="EH458" s="40"/>
      <c r="EI458" s="40"/>
      <c r="EJ458" s="40"/>
      <c r="EK458" s="40"/>
      <c r="EL458" s="40"/>
      <c r="EM458" s="40"/>
      <c r="EN458" s="40"/>
      <c r="EO458" s="40"/>
      <c r="EP458" s="40"/>
      <c r="EQ458" s="40"/>
      <c r="ER458" s="40"/>
      <c r="ES458" s="40"/>
      <c r="ET458" s="40"/>
      <c r="EU458" s="40"/>
      <c r="EV458" s="40"/>
      <c r="EW458" s="40"/>
      <c r="EX458" s="42"/>
      <c r="EY458" s="43"/>
      <c r="EZ458" s="43"/>
      <c r="FA458" s="43"/>
      <c r="FB458" s="43"/>
      <c r="FC458" s="43"/>
      <c r="FD458" s="43"/>
      <c r="FE458" s="43"/>
      <c r="FF458" s="43"/>
      <c r="FG458" s="43"/>
      <c r="FH458" s="43"/>
      <c r="FI458" s="43"/>
      <c r="FJ458" s="43"/>
      <c r="FK458" s="43"/>
      <c r="FL458" s="43"/>
      <c r="FM458" s="43"/>
      <c r="FN458" s="43"/>
      <c r="FO458" s="43"/>
      <c r="FP458" s="43"/>
      <c r="FQ458" s="43"/>
      <c r="FR458" s="43"/>
      <c r="FS458" s="43"/>
      <c r="FT458" s="43"/>
      <c r="FU458" s="43"/>
      <c r="FV458" s="43"/>
      <c r="FW458" s="43"/>
      <c r="FX458" s="43"/>
      <c r="FY458" s="43"/>
      <c r="FZ458" s="43"/>
      <c r="GA458" s="43"/>
      <c r="GB458" s="43"/>
      <c r="GC458" s="43"/>
      <c r="GD458" s="43"/>
      <c r="GE458" s="43"/>
      <c r="GF458" s="39"/>
      <c r="GG458" s="39"/>
      <c r="GH458" s="39"/>
      <c r="GI458" s="39"/>
      <c r="GJ458" s="39"/>
      <c r="GK458" s="39"/>
      <c r="GL458" s="39"/>
      <c r="GM458" s="39"/>
    </row>
    <row r="459" spans="1:195" s="38" customFormat="1" ht="11.2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c r="BS459" s="40"/>
      <c r="BT459" s="40"/>
      <c r="BU459" s="40"/>
      <c r="BV459" s="40"/>
      <c r="BW459" s="40"/>
      <c r="BX459" s="40"/>
      <c r="BY459" s="40"/>
      <c r="BZ459" s="40"/>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c r="CZ459" s="40"/>
      <c r="DA459" s="40"/>
      <c r="DB459" s="40"/>
      <c r="DC459" s="40"/>
      <c r="DD459" s="40"/>
      <c r="DE459" s="40"/>
      <c r="DF459" s="40"/>
      <c r="DG459" s="40"/>
      <c r="DH459" s="40"/>
      <c r="DI459" s="40"/>
      <c r="DJ459" s="40"/>
      <c r="DK459" s="40"/>
      <c r="DL459" s="40"/>
      <c r="DM459" s="40"/>
      <c r="DN459" s="40"/>
      <c r="DO459" s="40"/>
      <c r="DP459" s="40"/>
      <c r="DQ459" s="40"/>
      <c r="DR459" s="40"/>
      <c r="DS459" s="40"/>
      <c r="DT459" s="40"/>
      <c r="DU459" s="40"/>
      <c r="DV459" s="40"/>
      <c r="DW459" s="40"/>
      <c r="DX459" s="40"/>
      <c r="DY459" s="40"/>
      <c r="DZ459" s="40"/>
      <c r="EA459" s="40"/>
      <c r="EB459" s="40"/>
      <c r="EC459" s="40"/>
      <c r="ED459" s="40"/>
      <c r="EE459" s="40"/>
      <c r="EF459" s="40"/>
      <c r="EG459" s="40"/>
      <c r="EH459" s="40"/>
      <c r="EI459" s="40"/>
      <c r="EJ459" s="40"/>
      <c r="EK459" s="40"/>
      <c r="EL459" s="40"/>
      <c r="EM459" s="40"/>
      <c r="EN459" s="40"/>
      <c r="EO459" s="40"/>
      <c r="EP459" s="40"/>
      <c r="EQ459" s="40"/>
      <c r="ER459" s="40"/>
      <c r="ES459" s="40"/>
      <c r="ET459" s="40"/>
      <c r="EU459" s="40"/>
      <c r="EV459" s="40"/>
      <c r="EW459" s="40"/>
      <c r="EX459" s="42"/>
      <c r="EY459" s="43"/>
      <c r="EZ459" s="43"/>
      <c r="FA459" s="43"/>
      <c r="FB459" s="43"/>
      <c r="FC459" s="43"/>
      <c r="FD459" s="43"/>
      <c r="FE459" s="43"/>
      <c r="FF459" s="43"/>
      <c r="FG459" s="43"/>
      <c r="FH459" s="43"/>
      <c r="FI459" s="43"/>
      <c r="FJ459" s="43"/>
      <c r="FK459" s="43"/>
      <c r="FL459" s="43"/>
      <c r="FM459" s="43"/>
      <c r="FN459" s="43"/>
      <c r="FO459" s="43"/>
      <c r="FP459" s="43"/>
      <c r="FQ459" s="43"/>
      <c r="FR459" s="43"/>
      <c r="FS459" s="43"/>
      <c r="FT459" s="43"/>
      <c r="FU459" s="43"/>
      <c r="FV459" s="43"/>
      <c r="FW459" s="43"/>
      <c r="FX459" s="43"/>
      <c r="FY459" s="43"/>
      <c r="FZ459" s="43"/>
      <c r="GA459" s="43"/>
      <c r="GB459" s="43"/>
      <c r="GC459" s="43"/>
      <c r="GD459" s="43"/>
      <c r="GE459" s="43"/>
      <c r="GF459" s="39"/>
      <c r="GG459" s="39"/>
      <c r="GH459" s="39"/>
      <c r="GI459" s="39"/>
      <c r="GJ459" s="39"/>
      <c r="GK459" s="39"/>
      <c r="GL459" s="39"/>
      <c r="GM459" s="39"/>
    </row>
    <row r="460" spans="1:195" s="38" customFormat="1" ht="11.2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c r="BS460" s="40"/>
      <c r="BT460" s="40"/>
      <c r="BU460" s="40"/>
      <c r="BV460" s="40"/>
      <c r="BW460" s="40"/>
      <c r="BX460" s="40"/>
      <c r="BY460" s="40"/>
      <c r="BZ460" s="40"/>
      <c r="CA460" s="40"/>
      <c r="CB460" s="40"/>
      <c r="CC460" s="40"/>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40"/>
      <c r="CZ460" s="40"/>
      <c r="DA460" s="40"/>
      <c r="DB460" s="40"/>
      <c r="DC460" s="40"/>
      <c r="DD460" s="40"/>
      <c r="DE460" s="40"/>
      <c r="DF460" s="40"/>
      <c r="DG460" s="40"/>
      <c r="DH460" s="40"/>
      <c r="DI460" s="40"/>
      <c r="DJ460" s="40"/>
      <c r="DK460" s="40"/>
      <c r="DL460" s="40"/>
      <c r="DM460" s="40"/>
      <c r="DN460" s="40"/>
      <c r="DO460" s="40"/>
      <c r="DP460" s="40"/>
      <c r="DQ460" s="40"/>
      <c r="DR460" s="40"/>
      <c r="DS460" s="40"/>
      <c r="DT460" s="40"/>
      <c r="DU460" s="40"/>
      <c r="DV460" s="40"/>
      <c r="DW460" s="40"/>
      <c r="DX460" s="40"/>
      <c r="DY460" s="40"/>
      <c r="DZ460" s="40"/>
      <c r="EA460" s="40"/>
      <c r="EB460" s="40"/>
      <c r="EC460" s="40"/>
      <c r="ED460" s="40"/>
      <c r="EE460" s="40"/>
      <c r="EF460" s="40"/>
      <c r="EG460" s="40"/>
      <c r="EH460" s="40"/>
      <c r="EI460" s="40"/>
      <c r="EJ460" s="40"/>
      <c r="EK460" s="40"/>
      <c r="EL460" s="40"/>
      <c r="EM460" s="40"/>
      <c r="EN460" s="40"/>
      <c r="EO460" s="40"/>
      <c r="EP460" s="40"/>
      <c r="EQ460" s="40"/>
      <c r="ER460" s="40"/>
      <c r="ES460" s="40"/>
      <c r="ET460" s="40"/>
      <c r="EU460" s="40"/>
      <c r="EV460" s="40"/>
      <c r="EW460" s="40"/>
      <c r="EX460" s="42"/>
      <c r="EY460" s="43"/>
      <c r="EZ460" s="43"/>
      <c r="FA460" s="43"/>
      <c r="FB460" s="43"/>
      <c r="FC460" s="43"/>
      <c r="FD460" s="43"/>
      <c r="FE460" s="43"/>
      <c r="FF460" s="43"/>
      <c r="FG460" s="43"/>
      <c r="FH460" s="43"/>
      <c r="FI460" s="43"/>
      <c r="FJ460" s="43"/>
      <c r="FK460" s="43"/>
      <c r="FL460" s="43"/>
      <c r="FM460" s="43"/>
      <c r="FN460" s="43"/>
      <c r="FO460" s="43"/>
      <c r="FP460" s="43"/>
      <c r="FQ460" s="43"/>
      <c r="FR460" s="43"/>
      <c r="FS460" s="43"/>
      <c r="FT460" s="43"/>
      <c r="FU460" s="43"/>
      <c r="FV460" s="43"/>
      <c r="FW460" s="43"/>
      <c r="FX460" s="43"/>
      <c r="FY460" s="43"/>
      <c r="FZ460" s="43"/>
      <c r="GA460" s="43"/>
      <c r="GB460" s="43"/>
      <c r="GC460" s="43"/>
      <c r="GD460" s="43"/>
      <c r="GE460" s="43"/>
      <c r="GF460" s="39"/>
      <c r="GG460" s="39"/>
      <c r="GH460" s="39"/>
      <c r="GI460" s="39"/>
      <c r="GJ460" s="39"/>
      <c r="GK460" s="39"/>
      <c r="GL460" s="39"/>
      <c r="GM460" s="39"/>
    </row>
    <row r="461" spans="1:195" s="38" customFormat="1" ht="11.2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40"/>
      <c r="BY461" s="40"/>
      <c r="BZ461" s="40"/>
      <c r="CA461" s="40"/>
      <c r="CB461" s="4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c r="CZ461" s="40"/>
      <c r="DA461" s="40"/>
      <c r="DB461" s="40"/>
      <c r="DC461" s="40"/>
      <c r="DD461" s="40"/>
      <c r="DE461" s="40"/>
      <c r="DF461" s="40"/>
      <c r="DG461" s="40"/>
      <c r="DH461" s="40"/>
      <c r="DI461" s="40"/>
      <c r="DJ461" s="40"/>
      <c r="DK461" s="40"/>
      <c r="DL461" s="40"/>
      <c r="DM461" s="40"/>
      <c r="DN461" s="40"/>
      <c r="DO461" s="40"/>
      <c r="DP461" s="40"/>
      <c r="DQ461" s="40"/>
      <c r="DR461" s="40"/>
      <c r="DS461" s="40"/>
      <c r="DT461" s="40"/>
      <c r="DU461" s="40"/>
      <c r="DV461" s="40"/>
      <c r="DW461" s="40"/>
      <c r="DX461" s="40"/>
      <c r="DY461" s="40"/>
      <c r="DZ461" s="40"/>
      <c r="EA461" s="40"/>
      <c r="EB461" s="40"/>
      <c r="EC461" s="40"/>
      <c r="ED461" s="40"/>
      <c r="EE461" s="40"/>
      <c r="EF461" s="40"/>
      <c r="EG461" s="40"/>
      <c r="EH461" s="40"/>
      <c r="EI461" s="40"/>
      <c r="EJ461" s="40"/>
      <c r="EK461" s="40"/>
      <c r="EL461" s="40"/>
      <c r="EM461" s="40"/>
      <c r="EN461" s="40"/>
      <c r="EO461" s="40"/>
      <c r="EP461" s="40"/>
      <c r="EQ461" s="40"/>
      <c r="ER461" s="40"/>
      <c r="ES461" s="40"/>
      <c r="ET461" s="40"/>
      <c r="EU461" s="40"/>
      <c r="EV461" s="40"/>
      <c r="EW461" s="40"/>
      <c r="EX461" s="42"/>
      <c r="EY461" s="43"/>
      <c r="EZ461" s="43"/>
      <c r="FA461" s="43"/>
      <c r="FB461" s="43"/>
      <c r="FC461" s="43"/>
      <c r="FD461" s="43"/>
      <c r="FE461" s="43"/>
      <c r="FF461" s="43"/>
      <c r="FG461" s="43"/>
      <c r="FH461" s="43"/>
      <c r="FI461" s="43"/>
      <c r="FJ461" s="43"/>
      <c r="FK461" s="43"/>
      <c r="FL461" s="43"/>
      <c r="FM461" s="43"/>
      <c r="FN461" s="43"/>
      <c r="FO461" s="43"/>
      <c r="FP461" s="43"/>
      <c r="FQ461" s="43"/>
      <c r="FR461" s="43"/>
      <c r="FS461" s="43"/>
      <c r="FT461" s="43"/>
      <c r="FU461" s="43"/>
      <c r="FV461" s="43"/>
      <c r="FW461" s="43"/>
      <c r="FX461" s="43"/>
      <c r="FY461" s="43"/>
      <c r="FZ461" s="43"/>
      <c r="GA461" s="43"/>
      <c r="GB461" s="43"/>
      <c r="GC461" s="43"/>
      <c r="GD461" s="43"/>
      <c r="GE461" s="43"/>
      <c r="GF461" s="39"/>
      <c r="GG461" s="39"/>
      <c r="GH461" s="39"/>
      <c r="GI461" s="39"/>
      <c r="GJ461" s="39"/>
      <c r="GK461" s="39"/>
      <c r="GL461" s="39"/>
      <c r="GM461" s="39"/>
    </row>
    <row r="462" spans="1:195" ht="12.7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row>
    <row r="463" spans="1:195" ht="12.75">
      <c r="A463" s="132" t="s">
        <v>382</v>
      </c>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c r="AT463" s="132"/>
      <c r="AU463" s="132"/>
      <c r="AV463" s="132"/>
      <c r="AW463" s="132"/>
      <c r="AX463" s="132"/>
      <c r="AY463" s="132"/>
      <c r="AZ463" s="132"/>
      <c r="BA463" s="132"/>
      <c r="BB463" s="132"/>
      <c r="BC463" s="132"/>
      <c r="BD463" s="132"/>
      <c r="BE463" s="132"/>
      <c r="BF463" s="132"/>
      <c r="BG463" s="132"/>
      <c r="BH463" s="132"/>
      <c r="BI463" s="132"/>
      <c r="BJ463" s="132"/>
      <c r="BK463" s="132"/>
      <c r="BL463" s="132"/>
      <c r="BM463" s="132"/>
      <c r="BN463" s="132"/>
      <c r="BO463" s="132"/>
      <c r="BP463" s="132"/>
      <c r="BQ463" s="132"/>
      <c r="BR463" s="132"/>
      <c r="BS463" s="132"/>
      <c r="BT463" s="132"/>
      <c r="BU463" s="132"/>
      <c r="BV463" s="132"/>
      <c r="BW463" s="132"/>
      <c r="BX463" s="132"/>
      <c r="BY463" s="132"/>
      <c r="BZ463" s="132"/>
      <c r="CA463" s="132"/>
      <c r="CB463" s="132"/>
      <c r="CC463" s="132"/>
      <c r="CD463" s="132"/>
      <c r="CE463" s="132"/>
      <c r="CF463" s="132"/>
      <c r="CG463" s="132"/>
      <c r="CH463" s="132"/>
      <c r="CI463" s="132"/>
      <c r="CJ463" s="132"/>
      <c r="CK463" s="132"/>
      <c r="CL463" s="132"/>
      <c r="CM463" s="132"/>
      <c r="CN463" s="132"/>
      <c r="CO463" s="132"/>
      <c r="CP463" s="132"/>
      <c r="CQ463" s="132"/>
      <c r="CR463" s="132"/>
      <c r="CS463" s="132"/>
      <c r="CT463" s="132"/>
      <c r="CU463" s="132"/>
      <c r="CV463" s="132"/>
      <c r="CW463" s="132"/>
      <c r="CX463" s="132"/>
      <c r="CY463" s="132"/>
      <c r="CZ463" s="132"/>
      <c r="DA463" s="132"/>
      <c r="DB463" s="132"/>
      <c r="DC463" s="132"/>
      <c r="DD463" s="132"/>
      <c r="DE463" s="132"/>
      <c r="DF463" s="132"/>
      <c r="DG463" s="132"/>
      <c r="DH463" s="132"/>
      <c r="DI463" s="132"/>
      <c r="DJ463" s="132"/>
      <c r="DK463" s="132"/>
      <c r="DL463" s="132"/>
      <c r="DM463" s="132"/>
      <c r="DN463" s="132"/>
      <c r="DO463" s="132"/>
      <c r="DP463" s="132"/>
      <c r="DQ463" s="132"/>
      <c r="DR463" s="132"/>
      <c r="DS463" s="132"/>
      <c r="DT463" s="132"/>
      <c r="DU463" s="132"/>
      <c r="DV463" s="132"/>
      <c r="DW463" s="132"/>
      <c r="DX463" s="132"/>
      <c r="DY463" s="132"/>
      <c r="DZ463" s="132"/>
      <c r="EA463" s="132"/>
      <c r="EB463" s="132"/>
      <c r="EC463" s="132"/>
      <c r="ED463" s="132"/>
      <c r="EE463" s="132"/>
      <c r="EF463" s="132"/>
      <c r="EG463" s="132"/>
      <c r="EH463" s="132"/>
      <c r="EI463" s="132"/>
      <c r="EJ463" s="132"/>
      <c r="EK463" s="132"/>
      <c r="EL463" s="132"/>
      <c r="EM463" s="132"/>
      <c r="EN463" s="132"/>
      <c r="EO463" s="132"/>
      <c r="EP463" s="132"/>
      <c r="EQ463" s="132"/>
      <c r="ER463" s="132"/>
      <c r="ES463" s="132"/>
      <c r="ET463" s="132"/>
      <c r="EU463" s="132"/>
      <c r="EV463" s="132"/>
      <c r="EW463" s="132"/>
      <c r="EX463" s="132"/>
      <c r="EY463" s="132"/>
      <c r="EZ463" s="132"/>
      <c r="FA463" s="132"/>
      <c r="FB463" s="132"/>
      <c r="FC463" s="132"/>
      <c r="FD463" s="132"/>
      <c r="FE463" s="132"/>
      <c r="FF463" s="132"/>
      <c r="FG463" s="132"/>
      <c r="FH463" s="132"/>
      <c r="FI463" s="132"/>
      <c r="FJ463" s="132"/>
      <c r="FK463" s="132"/>
      <c r="FL463" s="132"/>
      <c r="FM463" s="132"/>
      <c r="FN463" s="132"/>
      <c r="FO463" s="132"/>
      <c r="FP463" s="132"/>
      <c r="FQ463" s="132"/>
      <c r="FR463" s="132"/>
      <c r="FS463" s="132"/>
      <c r="FT463" s="132"/>
      <c r="FU463" s="132"/>
      <c r="FV463" s="132"/>
      <c r="FW463" s="132"/>
      <c r="FX463" s="132"/>
      <c r="FY463" s="132"/>
      <c r="FZ463" s="132"/>
      <c r="GA463" s="132"/>
      <c r="GB463" s="132"/>
      <c r="GC463" s="132"/>
      <c r="GD463" s="132"/>
      <c r="GE463" s="132"/>
      <c r="GF463" s="30"/>
      <c r="GG463" s="30"/>
      <c r="GH463" s="30"/>
      <c r="GI463" s="30"/>
      <c r="GJ463" s="30"/>
      <c r="GK463" s="30"/>
      <c r="GL463" s="30"/>
      <c r="GM463" s="30"/>
    </row>
    <row r="464" spans="1:195" ht="12.7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row>
    <row r="465" spans="1:195" ht="12.75">
      <c r="A465" s="1" t="s">
        <v>331</v>
      </c>
      <c r="P465" s="346" t="s">
        <v>625</v>
      </c>
      <c r="Q465" s="346"/>
      <c r="R465" s="346"/>
      <c r="S465" s="346"/>
      <c r="T465" s="346"/>
      <c r="U465" s="346"/>
      <c r="V465" s="346"/>
      <c r="W465" s="346"/>
      <c r="X465" s="346"/>
      <c r="Y465" s="346"/>
      <c r="Z465" s="346"/>
      <c r="AA465" s="346"/>
      <c r="AB465" s="346"/>
      <c r="AC465" s="346"/>
      <c r="AD465" s="346"/>
      <c r="AE465" s="346"/>
      <c r="AF465" s="346"/>
      <c r="AG465" s="346"/>
      <c r="AH465" s="346"/>
      <c r="AI465" s="346"/>
      <c r="AJ465" s="346"/>
      <c r="AK465" s="346"/>
      <c r="AL465" s="346"/>
      <c r="AM465" s="346"/>
      <c r="AN465" s="346"/>
      <c r="AO465" s="346"/>
      <c r="AP465" s="346"/>
      <c r="AQ465" s="346"/>
      <c r="AR465" s="346"/>
      <c r="AS465" s="346"/>
      <c r="AT465" s="346"/>
      <c r="AU465" s="346"/>
      <c r="AV465" s="346"/>
      <c r="AW465" s="346"/>
      <c r="AX465" s="346"/>
      <c r="AY465" s="346"/>
      <c r="AZ465" s="346"/>
      <c r="BA465" s="346"/>
      <c r="BB465" s="346"/>
      <c r="BC465" s="346"/>
      <c r="BD465" s="346"/>
      <c r="BE465" s="346"/>
      <c r="BF465" s="346"/>
      <c r="BG465" s="346"/>
      <c r="BH465" s="346"/>
      <c r="BI465" s="346"/>
      <c r="BJ465" s="346"/>
      <c r="BK465" s="346"/>
      <c r="BL465" s="346"/>
      <c r="BM465" s="346"/>
      <c r="BN465" s="346"/>
      <c r="BO465" s="346"/>
      <c r="BP465" s="346"/>
      <c r="BQ465" s="346"/>
      <c r="BR465" s="346"/>
      <c r="BS465" s="346"/>
      <c r="BT465" s="346"/>
      <c r="BU465" s="346"/>
      <c r="BV465" s="346"/>
      <c r="BW465" s="346"/>
      <c r="BX465" s="346"/>
      <c r="BY465" s="346"/>
      <c r="BZ465" s="346"/>
      <c r="CA465" s="346"/>
      <c r="CB465" s="346"/>
      <c r="CC465" s="346"/>
      <c r="CD465" s="346"/>
      <c r="CE465" s="346"/>
      <c r="CF465" s="346"/>
      <c r="CG465" s="346"/>
      <c r="CH465" s="346"/>
      <c r="CI465" s="346"/>
      <c r="CJ465" s="346"/>
      <c r="CK465" s="346"/>
      <c r="CL465" s="346"/>
      <c r="GF465" s="30"/>
      <c r="GG465" s="30"/>
      <c r="GH465" s="30"/>
      <c r="GI465" s="30"/>
      <c r="GJ465" s="30"/>
      <c r="GK465" s="30"/>
      <c r="GL465" s="30"/>
      <c r="GM465" s="30"/>
    </row>
    <row r="466" spans="1:195" ht="12.75">
      <c r="A466" s="95" t="s">
        <v>509</v>
      </c>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c r="AZ466" s="95"/>
      <c r="BA466" s="95"/>
      <c r="BB466" s="95"/>
      <c r="BC466" s="95"/>
      <c r="BD466" s="95"/>
      <c r="BE466" s="95"/>
      <c r="BF466" s="95"/>
      <c r="BG466" s="95"/>
      <c r="BH466" s="95"/>
      <c r="BI466" s="95"/>
      <c r="BJ466" s="95"/>
      <c r="BK466" s="95"/>
      <c r="BL466" s="95"/>
      <c r="BM466" s="95"/>
      <c r="BN466" s="95"/>
      <c r="BO466" s="95"/>
      <c r="BP466" s="95"/>
      <c r="BQ466" s="95"/>
      <c r="BR466" s="95"/>
      <c r="BS466" s="95"/>
      <c r="BT466" s="95"/>
      <c r="BU466" s="95"/>
      <c r="BV466" s="95"/>
      <c r="BW466" s="95"/>
      <c r="BX466" s="95"/>
      <c r="BY466" s="95"/>
      <c r="BZ466" s="95"/>
      <c r="CA466" s="95"/>
      <c r="CB466" s="95"/>
      <c r="CC466" s="95"/>
      <c r="CD466" s="95"/>
      <c r="CE466" s="95"/>
      <c r="CF466" s="95"/>
      <c r="CG466" s="95"/>
      <c r="CH466" s="95"/>
      <c r="CI466" s="95"/>
      <c r="CJ466" s="95"/>
      <c r="CK466" s="95"/>
      <c r="CL466" s="95"/>
      <c r="CM466" s="95"/>
      <c r="CN466" s="95"/>
      <c r="CO466" s="95"/>
      <c r="CP466" s="95"/>
      <c r="CQ466" s="95"/>
      <c r="CR466" s="95"/>
      <c r="CS466" s="95"/>
      <c r="CT466" s="95"/>
      <c r="CU466" s="95"/>
      <c r="CV466" s="95"/>
      <c r="CW466" s="95"/>
      <c r="CX466" s="95"/>
      <c r="CY466" s="95"/>
      <c r="CZ466" s="95"/>
      <c r="DA466" s="95"/>
      <c r="DB466" s="95"/>
      <c r="DC466" s="95"/>
      <c r="DD466" s="95"/>
      <c r="DE466" s="95"/>
      <c r="DF466" s="95"/>
      <c r="DG466" s="95"/>
      <c r="DH466" s="95"/>
      <c r="DI466" s="95"/>
      <c r="DJ466" s="95"/>
      <c r="DK466" s="95"/>
      <c r="DL466" s="95"/>
      <c r="DM466" s="95"/>
      <c r="DN466" s="95"/>
      <c r="DO466" s="95"/>
      <c r="DP466" s="95"/>
      <c r="DQ466" s="95"/>
      <c r="DR466" s="95"/>
      <c r="DS466" s="95"/>
      <c r="DT466" s="95"/>
      <c r="DU466" s="95"/>
      <c r="DV466" s="95"/>
      <c r="DW466" s="95"/>
      <c r="DX466" s="95"/>
      <c r="DY466" s="95"/>
      <c r="DZ466" s="95"/>
      <c r="EA466" s="95"/>
      <c r="EB466" s="95"/>
      <c r="EC466" s="95"/>
      <c r="ED466" s="95"/>
      <c r="EE466" s="95"/>
      <c r="EF466" s="95"/>
      <c r="EG466" s="95"/>
      <c r="EH466" s="95"/>
      <c r="EI466" s="95"/>
      <c r="EJ466" s="95"/>
      <c r="EK466" s="95"/>
      <c r="EL466" s="95"/>
      <c r="EM466" s="95"/>
      <c r="EN466" s="95"/>
      <c r="EO466" s="95"/>
      <c r="EP466" s="95"/>
      <c r="EQ466" s="95"/>
      <c r="ER466" s="95"/>
      <c r="ES466" s="95"/>
      <c r="ET466" s="95"/>
      <c r="EU466" s="95"/>
      <c r="EV466" s="95"/>
      <c r="EW466" s="95"/>
      <c r="EX466" s="95"/>
      <c r="EY466" s="95"/>
      <c r="EZ466" s="95"/>
      <c r="FA466" s="95"/>
      <c r="FB466" s="95"/>
      <c r="FC466" s="95"/>
      <c r="FD466" s="95"/>
      <c r="FE466" s="95"/>
      <c r="FF466" s="95"/>
      <c r="FG466" s="95"/>
      <c r="FH466" s="95"/>
      <c r="FI466" s="95"/>
      <c r="FJ466" s="95"/>
      <c r="FK466" s="95"/>
      <c r="FL466" s="95"/>
      <c r="FM466" s="95"/>
      <c r="FN466" s="95"/>
      <c r="FO466" s="95"/>
      <c r="FP466" s="95"/>
      <c r="FQ466" s="95"/>
      <c r="FR466" s="95"/>
      <c r="FS466" s="95"/>
      <c r="FT466" s="95"/>
      <c r="FU466" s="95"/>
      <c r="FV466" s="95"/>
      <c r="FW466" s="95"/>
      <c r="FX466" s="95"/>
      <c r="FY466" s="95"/>
      <c r="FZ466" s="95"/>
      <c r="GA466" s="95"/>
      <c r="GB466" s="95"/>
      <c r="GC466" s="95"/>
      <c r="GD466" s="95"/>
      <c r="GE466" s="95"/>
      <c r="GF466" s="30"/>
      <c r="GG466" s="30"/>
      <c r="GH466" s="30"/>
      <c r="GI466" s="30"/>
      <c r="GJ466" s="30"/>
      <c r="GK466" s="30"/>
      <c r="GL466" s="30"/>
      <c r="GM466" s="30"/>
    </row>
    <row r="467" spans="1:195" ht="12.7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row>
    <row r="468" spans="1:195" ht="12.75">
      <c r="A468" s="132" t="s">
        <v>383</v>
      </c>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c r="AO468" s="132"/>
      <c r="AP468" s="132"/>
      <c r="AQ468" s="132"/>
      <c r="AR468" s="132"/>
      <c r="AS468" s="132"/>
      <c r="AT468" s="132"/>
      <c r="AU468" s="132"/>
      <c r="AV468" s="132"/>
      <c r="AW468" s="132"/>
      <c r="AX468" s="132"/>
      <c r="AY468" s="132"/>
      <c r="AZ468" s="132"/>
      <c r="BA468" s="132"/>
      <c r="BB468" s="132"/>
      <c r="BC468" s="132"/>
      <c r="BD468" s="132"/>
      <c r="BE468" s="132"/>
      <c r="BF468" s="132"/>
      <c r="BG468" s="132"/>
      <c r="BH468" s="132"/>
      <c r="BI468" s="132"/>
      <c r="BJ468" s="132"/>
      <c r="BK468" s="132"/>
      <c r="BL468" s="132"/>
      <c r="BM468" s="132"/>
      <c r="BN468" s="132"/>
      <c r="BO468" s="132"/>
      <c r="BP468" s="132"/>
      <c r="BQ468" s="132"/>
      <c r="BR468" s="132"/>
      <c r="BS468" s="132"/>
      <c r="BT468" s="132"/>
      <c r="BU468" s="132"/>
      <c r="BV468" s="132"/>
      <c r="BW468" s="132"/>
      <c r="BX468" s="132"/>
      <c r="BY468" s="132"/>
      <c r="BZ468" s="132"/>
      <c r="CA468" s="132"/>
      <c r="CB468" s="132"/>
      <c r="CC468" s="132"/>
      <c r="CD468" s="132"/>
      <c r="CE468" s="132"/>
      <c r="CF468" s="132"/>
      <c r="CG468" s="132"/>
      <c r="CH468" s="132"/>
      <c r="CI468" s="132"/>
      <c r="CJ468" s="132"/>
      <c r="CK468" s="132"/>
      <c r="CL468" s="132"/>
      <c r="CM468" s="132"/>
      <c r="CN468" s="132"/>
      <c r="CO468" s="132"/>
      <c r="CP468" s="132"/>
      <c r="CQ468" s="132"/>
      <c r="CR468" s="132"/>
      <c r="CS468" s="132"/>
      <c r="CT468" s="132"/>
      <c r="CU468" s="132"/>
      <c r="CV468" s="132"/>
      <c r="CW468" s="132"/>
      <c r="CX468" s="132"/>
      <c r="CY468" s="132"/>
      <c r="CZ468" s="132"/>
      <c r="DA468" s="132"/>
      <c r="DB468" s="132"/>
      <c r="DC468" s="132"/>
      <c r="DD468" s="132"/>
      <c r="DE468" s="132"/>
      <c r="DF468" s="132"/>
      <c r="DG468" s="132"/>
      <c r="DH468" s="132"/>
      <c r="DI468" s="132"/>
      <c r="DJ468" s="132"/>
      <c r="DK468" s="132"/>
      <c r="DL468" s="132"/>
      <c r="DM468" s="132"/>
      <c r="DN468" s="132"/>
      <c r="DO468" s="132"/>
      <c r="DP468" s="132"/>
      <c r="DQ468" s="132"/>
      <c r="DR468" s="132"/>
      <c r="DS468" s="132"/>
      <c r="DT468" s="132"/>
      <c r="DU468" s="132"/>
      <c r="DV468" s="132"/>
      <c r="DW468" s="132"/>
      <c r="DX468" s="132"/>
      <c r="DY468" s="132"/>
      <c r="DZ468" s="132"/>
      <c r="EA468" s="132"/>
      <c r="EB468" s="132"/>
      <c r="EC468" s="132"/>
      <c r="ED468" s="132"/>
      <c r="EE468" s="132"/>
      <c r="EF468" s="132"/>
      <c r="EG468" s="132"/>
      <c r="EH468" s="132"/>
      <c r="EI468" s="132"/>
      <c r="EJ468" s="132"/>
      <c r="EK468" s="132"/>
      <c r="EL468" s="132"/>
      <c r="EM468" s="132"/>
      <c r="EN468" s="132"/>
      <c r="EO468" s="132"/>
      <c r="EP468" s="132"/>
      <c r="EQ468" s="132"/>
      <c r="ER468" s="132"/>
      <c r="ES468" s="132"/>
      <c r="ET468" s="132"/>
      <c r="EU468" s="132"/>
      <c r="EV468" s="132"/>
      <c r="EW468" s="132"/>
      <c r="EX468" s="132"/>
      <c r="EY468" s="132"/>
      <c r="EZ468" s="132"/>
      <c r="FA468" s="132"/>
      <c r="FB468" s="132"/>
      <c r="FC468" s="132"/>
      <c r="FD468" s="132"/>
      <c r="FE468" s="132"/>
      <c r="FF468" s="132"/>
      <c r="FG468" s="132"/>
      <c r="FH468" s="132"/>
      <c r="FI468" s="132"/>
      <c r="FJ468" s="132"/>
      <c r="FK468" s="132"/>
      <c r="FL468" s="132"/>
      <c r="FM468" s="132"/>
      <c r="FN468" s="132"/>
      <c r="FO468" s="132"/>
      <c r="FP468" s="132"/>
      <c r="FQ468" s="132"/>
      <c r="FR468" s="132"/>
      <c r="FS468" s="132"/>
      <c r="FT468" s="132"/>
      <c r="FU468" s="132"/>
      <c r="FV468" s="132"/>
      <c r="FW468" s="132"/>
      <c r="FX468" s="132"/>
      <c r="FY468" s="132"/>
      <c r="FZ468" s="132"/>
      <c r="GA468" s="132"/>
      <c r="GB468" s="132"/>
      <c r="GC468" s="132"/>
      <c r="GD468" s="132"/>
      <c r="GE468" s="132"/>
      <c r="GF468" s="30"/>
      <c r="GG468" s="30"/>
      <c r="GH468" s="30"/>
      <c r="GI468" s="30"/>
      <c r="GJ468" s="30"/>
      <c r="GK468" s="30"/>
      <c r="GL468" s="30"/>
      <c r="GM468" s="30"/>
    </row>
    <row r="469" spans="1:195" ht="12.7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row>
    <row r="470" spans="1:195" ht="42.75" customHeight="1">
      <c r="A470" s="70" t="s">
        <v>333</v>
      </c>
      <c r="B470" s="70"/>
      <c r="C470" s="70"/>
      <c r="D470" s="70"/>
      <c r="E470" s="70"/>
      <c r="F470" s="70" t="s">
        <v>345</v>
      </c>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t="s">
        <v>384</v>
      </c>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c r="BV470" s="70"/>
      <c r="BW470" s="70"/>
      <c r="BX470" s="70"/>
      <c r="BY470" s="70"/>
      <c r="BZ470" s="70"/>
      <c r="CA470" s="70"/>
      <c r="CB470" s="70" t="s">
        <v>385</v>
      </c>
      <c r="CC470" s="70"/>
      <c r="CD470" s="70"/>
      <c r="CE470" s="70"/>
      <c r="CF470" s="70"/>
      <c r="CG470" s="70"/>
      <c r="CH470" s="70"/>
      <c r="CI470" s="70"/>
      <c r="CJ470" s="70"/>
      <c r="CK470" s="70"/>
      <c r="CL470" s="70"/>
      <c r="CM470" s="70"/>
      <c r="CN470" s="70"/>
      <c r="CO470" s="70"/>
      <c r="CP470" s="70"/>
      <c r="CQ470" s="70"/>
      <c r="CR470" s="70"/>
      <c r="CS470" s="70"/>
      <c r="CT470" s="70"/>
      <c r="CU470" s="70"/>
      <c r="CV470" s="70"/>
      <c r="CW470" s="70"/>
      <c r="CX470" s="70"/>
      <c r="CY470" s="70"/>
      <c r="CZ470" s="70"/>
      <c r="DA470" s="70"/>
      <c r="DB470" s="70"/>
      <c r="DC470" s="70"/>
      <c r="DD470" s="70"/>
      <c r="DE470" s="70"/>
      <c r="DF470" s="70"/>
      <c r="DG470" s="70"/>
      <c r="DH470" s="70"/>
      <c r="DI470" s="70"/>
      <c r="DJ470" s="70"/>
      <c r="DK470" s="70"/>
      <c r="DL470" s="70"/>
      <c r="DM470" s="70" t="s">
        <v>386</v>
      </c>
      <c r="DN470" s="70"/>
      <c r="DO470" s="70"/>
      <c r="DP470" s="70"/>
      <c r="DQ470" s="70"/>
      <c r="DR470" s="70"/>
      <c r="DS470" s="70"/>
      <c r="DT470" s="70"/>
      <c r="DU470" s="70"/>
      <c r="DV470" s="70"/>
      <c r="DW470" s="70"/>
      <c r="DX470" s="70"/>
      <c r="DY470" s="70"/>
      <c r="DZ470" s="70"/>
      <c r="EA470" s="70"/>
      <c r="EB470" s="70"/>
      <c r="EC470" s="70"/>
      <c r="ED470" s="70"/>
      <c r="EE470" s="70"/>
      <c r="EF470" s="70"/>
      <c r="EG470" s="70"/>
      <c r="EH470" s="70"/>
      <c r="EI470" s="70"/>
      <c r="EJ470" s="70"/>
      <c r="EK470" s="70"/>
      <c r="EL470" s="70"/>
      <c r="EM470" s="70"/>
      <c r="EN470" s="70"/>
      <c r="EO470" s="70"/>
      <c r="EP470" s="70"/>
      <c r="EQ470" s="70"/>
      <c r="ER470" s="70"/>
      <c r="ES470" s="70"/>
      <c r="ET470" s="70"/>
      <c r="EU470" s="70"/>
      <c r="EV470" s="70"/>
      <c r="EW470" s="70"/>
      <c r="EX470" s="70" t="s">
        <v>349</v>
      </c>
      <c r="EY470" s="70"/>
      <c r="EZ470" s="70"/>
      <c r="FA470" s="70"/>
      <c r="FB470" s="70"/>
      <c r="FC470" s="70"/>
      <c r="FD470" s="70"/>
      <c r="FE470" s="70"/>
      <c r="FF470" s="70"/>
      <c r="FG470" s="70"/>
      <c r="FH470" s="70"/>
      <c r="FI470" s="70"/>
      <c r="FJ470" s="70"/>
      <c r="FK470" s="70"/>
      <c r="FL470" s="70"/>
      <c r="FM470" s="70"/>
      <c r="FN470" s="70"/>
      <c r="FO470" s="70"/>
      <c r="FP470" s="70"/>
      <c r="FQ470" s="70"/>
      <c r="FR470" s="70"/>
      <c r="FS470" s="70"/>
      <c r="FT470" s="70"/>
      <c r="FU470" s="70"/>
      <c r="FV470" s="70"/>
      <c r="FW470" s="70"/>
      <c r="FX470" s="70"/>
      <c r="FY470" s="70"/>
      <c r="FZ470" s="70"/>
      <c r="GA470" s="70"/>
      <c r="GB470" s="70"/>
      <c r="GC470" s="70"/>
      <c r="GD470" s="70"/>
      <c r="GE470" s="70"/>
      <c r="GF470" s="30"/>
      <c r="GG470" s="30"/>
      <c r="GH470" s="30"/>
      <c r="GI470" s="30"/>
      <c r="GJ470" s="30"/>
      <c r="GK470" s="30"/>
      <c r="GL470" s="30"/>
      <c r="GM470" s="30"/>
    </row>
    <row r="471" spans="1:195" ht="12.75">
      <c r="A471" s="70">
        <v>1</v>
      </c>
      <c r="B471" s="70"/>
      <c r="C471" s="70"/>
      <c r="D471" s="70"/>
      <c r="E471" s="70"/>
      <c r="F471" s="70" t="s">
        <v>510</v>
      </c>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v>1</v>
      </c>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c r="BV471" s="70"/>
      <c r="BW471" s="70"/>
      <c r="BX471" s="70"/>
      <c r="BY471" s="70"/>
      <c r="BZ471" s="70"/>
      <c r="CA471" s="70"/>
      <c r="CB471" s="70">
        <v>12</v>
      </c>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v>201</v>
      </c>
      <c r="DN471" s="70"/>
      <c r="DO471" s="70"/>
      <c r="DP471" s="70"/>
      <c r="DQ471" s="70"/>
      <c r="DR471" s="70"/>
      <c r="DS471" s="70"/>
      <c r="DT471" s="70"/>
      <c r="DU471" s="70"/>
      <c r="DV471" s="70"/>
      <c r="DW471" s="70"/>
      <c r="DX471" s="70"/>
      <c r="DY471" s="70"/>
      <c r="DZ471" s="70"/>
      <c r="EA471" s="70"/>
      <c r="EB471" s="70"/>
      <c r="EC471" s="70"/>
      <c r="ED471" s="70"/>
      <c r="EE471" s="70"/>
      <c r="EF471" s="70"/>
      <c r="EG471" s="70"/>
      <c r="EH471" s="70"/>
      <c r="EI471" s="70"/>
      <c r="EJ471" s="70"/>
      <c r="EK471" s="70"/>
      <c r="EL471" s="70"/>
      <c r="EM471" s="70"/>
      <c r="EN471" s="70"/>
      <c r="EO471" s="70"/>
      <c r="EP471" s="70"/>
      <c r="EQ471" s="70"/>
      <c r="ER471" s="70"/>
      <c r="ES471" s="70"/>
      <c r="ET471" s="70"/>
      <c r="EU471" s="70"/>
      <c r="EV471" s="70"/>
      <c r="EW471" s="70"/>
      <c r="EX471" s="70">
        <f>AQ471*CB471*DM471</f>
        <v>2412</v>
      </c>
      <c r="EY471" s="70"/>
      <c r="EZ471" s="70"/>
      <c r="FA471" s="70"/>
      <c r="FB471" s="70"/>
      <c r="FC471" s="70"/>
      <c r="FD471" s="70"/>
      <c r="FE471" s="70"/>
      <c r="FF471" s="70"/>
      <c r="FG471" s="70"/>
      <c r="FH471" s="70"/>
      <c r="FI471" s="70"/>
      <c r="FJ471" s="70"/>
      <c r="FK471" s="70"/>
      <c r="FL471" s="70"/>
      <c r="FM471" s="70"/>
      <c r="FN471" s="70"/>
      <c r="FO471" s="70"/>
      <c r="FP471" s="70"/>
      <c r="FQ471" s="70"/>
      <c r="FR471" s="70"/>
      <c r="FS471" s="70"/>
      <c r="FT471" s="70"/>
      <c r="FU471" s="70"/>
      <c r="FV471" s="70"/>
      <c r="FW471" s="70"/>
      <c r="FX471" s="70"/>
      <c r="FY471" s="70"/>
      <c r="FZ471" s="70"/>
      <c r="GA471" s="70"/>
      <c r="GB471" s="70"/>
      <c r="GC471" s="70"/>
      <c r="GD471" s="70"/>
      <c r="GE471" s="70"/>
      <c r="GF471" s="30"/>
      <c r="GG471" s="30"/>
      <c r="GH471" s="30"/>
      <c r="GI471" s="30"/>
      <c r="GJ471" s="30"/>
      <c r="GK471" s="30"/>
      <c r="GL471" s="30"/>
      <c r="GM471" s="30"/>
    </row>
    <row r="472" spans="1:195" ht="12.75">
      <c r="A472" s="70">
        <v>2</v>
      </c>
      <c r="B472" s="70"/>
      <c r="C472" s="70"/>
      <c r="D472" s="70"/>
      <c r="E472" s="70"/>
      <c r="F472" s="70" t="s">
        <v>511</v>
      </c>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v>1</v>
      </c>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c r="BV472" s="70"/>
      <c r="BW472" s="70"/>
      <c r="BX472" s="70"/>
      <c r="BY472" s="70"/>
      <c r="BZ472" s="70"/>
      <c r="CA472" s="70"/>
      <c r="CB472" s="70">
        <v>12</v>
      </c>
      <c r="CC472" s="70"/>
      <c r="CD472" s="70"/>
      <c r="CE472" s="70"/>
      <c r="CF472" s="70"/>
      <c r="CG472" s="70"/>
      <c r="CH472" s="70"/>
      <c r="CI472" s="70"/>
      <c r="CJ472" s="70"/>
      <c r="CK472" s="70"/>
      <c r="CL472" s="70"/>
      <c r="CM472" s="70"/>
      <c r="CN472" s="70"/>
      <c r="CO472" s="70"/>
      <c r="CP472" s="70"/>
      <c r="CQ472" s="70"/>
      <c r="CR472" s="70"/>
      <c r="CS472" s="70"/>
      <c r="CT472" s="70"/>
      <c r="CU472" s="70"/>
      <c r="CV472" s="70"/>
      <c r="CW472" s="70"/>
      <c r="CX472" s="70"/>
      <c r="CY472" s="70"/>
      <c r="CZ472" s="70"/>
      <c r="DA472" s="70"/>
      <c r="DB472" s="70"/>
      <c r="DC472" s="70"/>
      <c r="DD472" s="70"/>
      <c r="DE472" s="70"/>
      <c r="DF472" s="70"/>
      <c r="DG472" s="70"/>
      <c r="DH472" s="70"/>
      <c r="DI472" s="70"/>
      <c r="DJ472" s="70"/>
      <c r="DK472" s="70"/>
      <c r="DL472" s="70"/>
      <c r="DM472" s="70">
        <v>59.27</v>
      </c>
      <c r="DN472" s="70"/>
      <c r="DO472" s="70"/>
      <c r="DP472" s="70"/>
      <c r="DQ472" s="70"/>
      <c r="DR472" s="70"/>
      <c r="DS472" s="70"/>
      <c r="DT472" s="70"/>
      <c r="DU472" s="70"/>
      <c r="DV472" s="70"/>
      <c r="DW472" s="70"/>
      <c r="DX472" s="70"/>
      <c r="DY472" s="70"/>
      <c r="DZ472" s="70"/>
      <c r="EA472" s="70"/>
      <c r="EB472" s="70"/>
      <c r="EC472" s="70"/>
      <c r="ED472" s="70"/>
      <c r="EE472" s="70"/>
      <c r="EF472" s="70"/>
      <c r="EG472" s="70"/>
      <c r="EH472" s="70"/>
      <c r="EI472" s="70"/>
      <c r="EJ472" s="70"/>
      <c r="EK472" s="70"/>
      <c r="EL472" s="70"/>
      <c r="EM472" s="70"/>
      <c r="EN472" s="70"/>
      <c r="EO472" s="70"/>
      <c r="EP472" s="70"/>
      <c r="EQ472" s="70"/>
      <c r="ER472" s="70"/>
      <c r="ES472" s="70"/>
      <c r="ET472" s="70"/>
      <c r="EU472" s="70"/>
      <c r="EV472" s="70"/>
      <c r="EW472" s="70"/>
      <c r="EX472" s="70">
        <f aca="true" t="shared" si="20" ref="EX472:EX478">AQ472*CB472*DM472</f>
        <v>711.24</v>
      </c>
      <c r="EY472" s="70"/>
      <c r="EZ472" s="70"/>
      <c r="FA472" s="70"/>
      <c r="FB472" s="70"/>
      <c r="FC472" s="70"/>
      <c r="FD472" s="70"/>
      <c r="FE472" s="70"/>
      <c r="FF472" s="70"/>
      <c r="FG472" s="70"/>
      <c r="FH472" s="70"/>
      <c r="FI472" s="70"/>
      <c r="FJ472" s="70"/>
      <c r="FK472" s="70"/>
      <c r="FL472" s="70"/>
      <c r="FM472" s="70"/>
      <c r="FN472" s="70"/>
      <c r="FO472" s="70"/>
      <c r="FP472" s="70"/>
      <c r="FQ472" s="70"/>
      <c r="FR472" s="70"/>
      <c r="FS472" s="70"/>
      <c r="FT472" s="70"/>
      <c r="FU472" s="70"/>
      <c r="FV472" s="70"/>
      <c r="FW472" s="70"/>
      <c r="FX472" s="70"/>
      <c r="FY472" s="70"/>
      <c r="FZ472" s="70"/>
      <c r="GA472" s="70"/>
      <c r="GB472" s="70"/>
      <c r="GC472" s="70"/>
      <c r="GD472" s="70"/>
      <c r="GE472" s="70"/>
      <c r="GF472" s="30"/>
      <c r="GG472" s="30"/>
      <c r="GH472" s="30"/>
      <c r="GI472" s="30"/>
      <c r="GJ472" s="30"/>
      <c r="GK472" s="30"/>
      <c r="GL472" s="30"/>
      <c r="GM472" s="30"/>
    </row>
    <row r="473" spans="1:195" ht="12.75">
      <c r="A473" s="70">
        <v>3</v>
      </c>
      <c r="B473" s="70"/>
      <c r="C473" s="70"/>
      <c r="D473" s="70"/>
      <c r="E473" s="70"/>
      <c r="F473" s="70" t="s">
        <v>512</v>
      </c>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v>1</v>
      </c>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c r="BV473" s="70"/>
      <c r="BW473" s="70"/>
      <c r="BX473" s="70"/>
      <c r="BY473" s="70"/>
      <c r="BZ473" s="70"/>
      <c r="CA473" s="70"/>
      <c r="CB473" s="70">
        <v>12</v>
      </c>
      <c r="CC473" s="70"/>
      <c r="CD473" s="70"/>
      <c r="CE473" s="70"/>
      <c r="CF473" s="70"/>
      <c r="CG473" s="70"/>
      <c r="CH473" s="70"/>
      <c r="CI473" s="70"/>
      <c r="CJ473" s="70"/>
      <c r="CK473" s="70"/>
      <c r="CL473" s="70"/>
      <c r="CM473" s="70"/>
      <c r="CN473" s="70"/>
      <c r="CO473" s="70"/>
      <c r="CP473" s="70"/>
      <c r="CQ473" s="70"/>
      <c r="CR473" s="70"/>
      <c r="CS473" s="70"/>
      <c r="CT473" s="70"/>
      <c r="CU473" s="70"/>
      <c r="CV473" s="70"/>
      <c r="CW473" s="70"/>
      <c r="CX473" s="70"/>
      <c r="CY473" s="70"/>
      <c r="CZ473" s="70"/>
      <c r="DA473" s="70"/>
      <c r="DB473" s="70"/>
      <c r="DC473" s="70"/>
      <c r="DD473" s="70"/>
      <c r="DE473" s="70"/>
      <c r="DF473" s="70"/>
      <c r="DG473" s="70"/>
      <c r="DH473" s="70"/>
      <c r="DI473" s="70"/>
      <c r="DJ473" s="70"/>
      <c r="DK473" s="70"/>
      <c r="DL473" s="70"/>
      <c r="DM473" s="70">
        <v>176</v>
      </c>
      <c r="DN473" s="70"/>
      <c r="DO473" s="70"/>
      <c r="DP473" s="70"/>
      <c r="DQ473" s="70"/>
      <c r="DR473" s="70"/>
      <c r="DS473" s="70"/>
      <c r="DT473" s="70"/>
      <c r="DU473" s="70"/>
      <c r="DV473" s="70"/>
      <c r="DW473" s="70"/>
      <c r="DX473" s="70"/>
      <c r="DY473" s="70"/>
      <c r="DZ473" s="70"/>
      <c r="EA473" s="70"/>
      <c r="EB473" s="70"/>
      <c r="EC473" s="70"/>
      <c r="ED473" s="70"/>
      <c r="EE473" s="70"/>
      <c r="EF473" s="70"/>
      <c r="EG473" s="70"/>
      <c r="EH473" s="70"/>
      <c r="EI473" s="70"/>
      <c r="EJ473" s="70"/>
      <c r="EK473" s="70"/>
      <c r="EL473" s="70"/>
      <c r="EM473" s="70"/>
      <c r="EN473" s="70"/>
      <c r="EO473" s="70"/>
      <c r="EP473" s="70"/>
      <c r="EQ473" s="70"/>
      <c r="ER473" s="70"/>
      <c r="ES473" s="70"/>
      <c r="ET473" s="70"/>
      <c r="EU473" s="70"/>
      <c r="EV473" s="70"/>
      <c r="EW473" s="70"/>
      <c r="EX473" s="70">
        <f t="shared" si="20"/>
        <v>2112</v>
      </c>
      <c r="EY473" s="70"/>
      <c r="EZ473" s="70"/>
      <c r="FA473" s="70"/>
      <c r="FB473" s="70"/>
      <c r="FC473" s="70"/>
      <c r="FD473" s="70"/>
      <c r="FE473" s="70"/>
      <c r="FF473" s="70"/>
      <c r="FG473" s="70"/>
      <c r="FH473" s="70"/>
      <c r="FI473" s="70"/>
      <c r="FJ473" s="70"/>
      <c r="FK473" s="70"/>
      <c r="FL473" s="70"/>
      <c r="FM473" s="70"/>
      <c r="FN473" s="70"/>
      <c r="FO473" s="70"/>
      <c r="FP473" s="70"/>
      <c r="FQ473" s="70"/>
      <c r="FR473" s="70"/>
      <c r="FS473" s="70"/>
      <c r="FT473" s="70"/>
      <c r="FU473" s="70"/>
      <c r="FV473" s="70"/>
      <c r="FW473" s="70"/>
      <c r="FX473" s="70"/>
      <c r="FY473" s="70"/>
      <c r="FZ473" s="70"/>
      <c r="GA473" s="70"/>
      <c r="GB473" s="70"/>
      <c r="GC473" s="70"/>
      <c r="GD473" s="70"/>
      <c r="GE473" s="70"/>
      <c r="GF473" s="30"/>
      <c r="GG473" s="30"/>
      <c r="GH473" s="30"/>
      <c r="GI473" s="30"/>
      <c r="GJ473" s="30"/>
      <c r="GK473" s="30"/>
      <c r="GL473" s="30"/>
      <c r="GM473" s="30"/>
    </row>
    <row r="474" spans="1:195" ht="20.25" customHeight="1">
      <c r="A474" s="70">
        <v>4</v>
      </c>
      <c r="B474" s="70"/>
      <c r="C474" s="70"/>
      <c r="D474" s="70"/>
      <c r="E474" s="70"/>
      <c r="F474" s="70" t="s">
        <v>513</v>
      </c>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v>1</v>
      </c>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c r="BV474" s="70"/>
      <c r="BW474" s="70"/>
      <c r="BX474" s="70"/>
      <c r="BY474" s="70"/>
      <c r="BZ474" s="70"/>
      <c r="CA474" s="70"/>
      <c r="CB474" s="70">
        <v>12</v>
      </c>
      <c r="CC474" s="70"/>
      <c r="CD474" s="70"/>
      <c r="CE474" s="70"/>
      <c r="CF474" s="70"/>
      <c r="CG474" s="70"/>
      <c r="CH474" s="70"/>
      <c r="CI474" s="70"/>
      <c r="CJ474" s="70"/>
      <c r="CK474" s="70"/>
      <c r="CL474" s="70"/>
      <c r="CM474" s="70"/>
      <c r="CN474" s="70"/>
      <c r="CO474" s="70"/>
      <c r="CP474" s="70"/>
      <c r="CQ474" s="70"/>
      <c r="CR474" s="70"/>
      <c r="CS474" s="70"/>
      <c r="CT474" s="70"/>
      <c r="CU474" s="70"/>
      <c r="CV474" s="70"/>
      <c r="CW474" s="70"/>
      <c r="CX474" s="70"/>
      <c r="CY474" s="70"/>
      <c r="CZ474" s="70"/>
      <c r="DA474" s="70"/>
      <c r="DB474" s="70"/>
      <c r="DC474" s="70"/>
      <c r="DD474" s="70"/>
      <c r="DE474" s="70"/>
      <c r="DF474" s="70"/>
      <c r="DG474" s="70"/>
      <c r="DH474" s="70"/>
      <c r="DI474" s="70"/>
      <c r="DJ474" s="70"/>
      <c r="DK474" s="70"/>
      <c r="DL474" s="70"/>
      <c r="DM474" s="70">
        <v>436</v>
      </c>
      <c r="DN474" s="70"/>
      <c r="DO474" s="70"/>
      <c r="DP474" s="70"/>
      <c r="DQ474" s="70"/>
      <c r="DR474" s="70"/>
      <c r="DS474" s="70"/>
      <c r="DT474" s="70"/>
      <c r="DU474" s="70"/>
      <c r="DV474" s="70"/>
      <c r="DW474" s="70"/>
      <c r="DX474" s="70"/>
      <c r="DY474" s="70"/>
      <c r="DZ474" s="70"/>
      <c r="EA474" s="70"/>
      <c r="EB474" s="70"/>
      <c r="EC474" s="70"/>
      <c r="ED474" s="70"/>
      <c r="EE474" s="70"/>
      <c r="EF474" s="70"/>
      <c r="EG474" s="70"/>
      <c r="EH474" s="70"/>
      <c r="EI474" s="70"/>
      <c r="EJ474" s="70"/>
      <c r="EK474" s="70"/>
      <c r="EL474" s="70"/>
      <c r="EM474" s="70"/>
      <c r="EN474" s="70"/>
      <c r="EO474" s="70"/>
      <c r="EP474" s="70"/>
      <c r="EQ474" s="70"/>
      <c r="ER474" s="70"/>
      <c r="ES474" s="70"/>
      <c r="ET474" s="70"/>
      <c r="EU474" s="70"/>
      <c r="EV474" s="70"/>
      <c r="EW474" s="70"/>
      <c r="EX474" s="70">
        <f t="shared" si="20"/>
        <v>5232</v>
      </c>
      <c r="EY474" s="70"/>
      <c r="EZ474" s="70"/>
      <c r="FA474" s="70"/>
      <c r="FB474" s="70"/>
      <c r="FC474" s="70"/>
      <c r="FD474" s="70"/>
      <c r="FE474" s="70"/>
      <c r="FF474" s="70"/>
      <c r="FG474" s="70"/>
      <c r="FH474" s="70"/>
      <c r="FI474" s="70"/>
      <c r="FJ474" s="70"/>
      <c r="FK474" s="70"/>
      <c r="FL474" s="70"/>
      <c r="FM474" s="70"/>
      <c r="FN474" s="70"/>
      <c r="FO474" s="70"/>
      <c r="FP474" s="70"/>
      <c r="FQ474" s="70"/>
      <c r="FR474" s="70"/>
      <c r="FS474" s="70"/>
      <c r="FT474" s="70"/>
      <c r="FU474" s="70"/>
      <c r="FV474" s="70"/>
      <c r="FW474" s="70"/>
      <c r="FX474" s="70"/>
      <c r="FY474" s="70"/>
      <c r="FZ474" s="70"/>
      <c r="GA474" s="70"/>
      <c r="GB474" s="70"/>
      <c r="GC474" s="70"/>
      <c r="GD474" s="70"/>
      <c r="GE474" s="70"/>
      <c r="GF474" s="30"/>
      <c r="GG474" s="30"/>
      <c r="GH474" s="30"/>
      <c r="GI474" s="30"/>
      <c r="GJ474" s="30"/>
      <c r="GK474" s="30"/>
      <c r="GL474" s="30"/>
      <c r="GM474" s="30"/>
    </row>
    <row r="475" spans="1:195" ht="12.75">
      <c r="A475" s="70">
        <v>5</v>
      </c>
      <c r="B475" s="70"/>
      <c r="C475" s="70"/>
      <c r="D475" s="70"/>
      <c r="E475" s="70"/>
      <c r="F475" s="70" t="s">
        <v>514</v>
      </c>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v>1</v>
      </c>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c r="BV475" s="70"/>
      <c r="BW475" s="70"/>
      <c r="BX475" s="70"/>
      <c r="BY475" s="70"/>
      <c r="BZ475" s="70"/>
      <c r="CA475" s="70"/>
      <c r="CB475" s="70">
        <v>1</v>
      </c>
      <c r="CC475" s="70"/>
      <c r="CD475" s="70"/>
      <c r="CE475" s="70"/>
      <c r="CF475" s="70"/>
      <c r="CG475" s="70"/>
      <c r="CH475" s="70"/>
      <c r="CI475" s="70"/>
      <c r="CJ475" s="70"/>
      <c r="CK475" s="70"/>
      <c r="CL475" s="70"/>
      <c r="CM475" s="70"/>
      <c r="CN475" s="70"/>
      <c r="CO475" s="70"/>
      <c r="CP475" s="70"/>
      <c r="CQ475" s="70"/>
      <c r="CR475" s="70"/>
      <c r="CS475" s="70"/>
      <c r="CT475" s="70"/>
      <c r="CU475" s="70"/>
      <c r="CV475" s="70"/>
      <c r="CW475" s="70"/>
      <c r="CX475" s="70"/>
      <c r="CY475" s="70"/>
      <c r="CZ475" s="70"/>
      <c r="DA475" s="70"/>
      <c r="DB475" s="70"/>
      <c r="DC475" s="70"/>
      <c r="DD475" s="70"/>
      <c r="DE475" s="70"/>
      <c r="DF475" s="70"/>
      <c r="DG475" s="70"/>
      <c r="DH475" s="70"/>
      <c r="DI475" s="70"/>
      <c r="DJ475" s="70"/>
      <c r="DK475" s="70"/>
      <c r="DL475" s="70"/>
      <c r="DM475" s="70">
        <v>3836</v>
      </c>
      <c r="DN475" s="70"/>
      <c r="DO475" s="70"/>
      <c r="DP475" s="70"/>
      <c r="DQ475" s="70"/>
      <c r="DR475" s="70"/>
      <c r="DS475" s="70"/>
      <c r="DT475" s="70"/>
      <c r="DU475" s="70"/>
      <c r="DV475" s="70"/>
      <c r="DW475" s="70"/>
      <c r="DX475" s="70"/>
      <c r="DY475" s="70"/>
      <c r="DZ475" s="70"/>
      <c r="EA475" s="70"/>
      <c r="EB475" s="70"/>
      <c r="EC475" s="70"/>
      <c r="ED475" s="70"/>
      <c r="EE475" s="70"/>
      <c r="EF475" s="70"/>
      <c r="EG475" s="70"/>
      <c r="EH475" s="70"/>
      <c r="EI475" s="70"/>
      <c r="EJ475" s="70"/>
      <c r="EK475" s="70"/>
      <c r="EL475" s="70"/>
      <c r="EM475" s="70"/>
      <c r="EN475" s="70"/>
      <c r="EO475" s="70"/>
      <c r="EP475" s="70"/>
      <c r="EQ475" s="70"/>
      <c r="ER475" s="70"/>
      <c r="ES475" s="70"/>
      <c r="ET475" s="70"/>
      <c r="EU475" s="70"/>
      <c r="EV475" s="70"/>
      <c r="EW475" s="70"/>
      <c r="EX475" s="70">
        <f t="shared" si="20"/>
        <v>3836</v>
      </c>
      <c r="EY475" s="70"/>
      <c r="EZ475" s="70"/>
      <c r="FA475" s="70"/>
      <c r="FB475" s="70"/>
      <c r="FC475" s="70"/>
      <c r="FD475" s="70"/>
      <c r="FE475" s="70"/>
      <c r="FF475" s="70"/>
      <c r="FG475" s="70"/>
      <c r="FH475" s="70"/>
      <c r="FI475" s="70"/>
      <c r="FJ475" s="70"/>
      <c r="FK475" s="70"/>
      <c r="FL475" s="70"/>
      <c r="FM475" s="70"/>
      <c r="FN475" s="70"/>
      <c r="FO475" s="70"/>
      <c r="FP475" s="70"/>
      <c r="FQ475" s="70"/>
      <c r="FR475" s="70"/>
      <c r="FS475" s="70"/>
      <c r="FT475" s="70"/>
      <c r="FU475" s="70"/>
      <c r="FV475" s="70"/>
      <c r="FW475" s="70"/>
      <c r="FX475" s="70"/>
      <c r="FY475" s="70"/>
      <c r="FZ475" s="70"/>
      <c r="GA475" s="70"/>
      <c r="GB475" s="70"/>
      <c r="GC475" s="70"/>
      <c r="GD475" s="70"/>
      <c r="GE475" s="70"/>
      <c r="GF475" s="30"/>
      <c r="GG475" s="30"/>
      <c r="GH475" s="30"/>
      <c r="GI475" s="30"/>
      <c r="GJ475" s="30"/>
      <c r="GK475" s="30"/>
      <c r="GL475" s="30"/>
      <c r="GM475" s="30"/>
    </row>
    <row r="476" spans="1:195" ht="22.5" customHeight="1">
      <c r="A476" s="70">
        <v>6</v>
      </c>
      <c r="B476" s="70"/>
      <c r="C476" s="70"/>
      <c r="D476" s="70"/>
      <c r="E476" s="70"/>
      <c r="F476" s="70" t="s">
        <v>515</v>
      </c>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v>1.5</v>
      </c>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c r="BV476" s="70"/>
      <c r="BW476" s="70"/>
      <c r="BX476" s="70"/>
      <c r="BY476" s="70"/>
      <c r="BZ476" s="70"/>
      <c r="CA476" s="70"/>
      <c r="CB476" s="70">
        <v>12</v>
      </c>
      <c r="CC476" s="70"/>
      <c r="CD476" s="70"/>
      <c r="CE476" s="70"/>
      <c r="CF476" s="70"/>
      <c r="CG476" s="70"/>
      <c r="CH476" s="70"/>
      <c r="CI476" s="70"/>
      <c r="CJ476" s="70"/>
      <c r="CK476" s="70"/>
      <c r="CL476" s="70"/>
      <c r="CM476" s="70"/>
      <c r="CN476" s="70"/>
      <c r="CO476" s="70"/>
      <c r="CP476" s="70"/>
      <c r="CQ476" s="70"/>
      <c r="CR476" s="70"/>
      <c r="CS476" s="70"/>
      <c r="CT476" s="70"/>
      <c r="CU476" s="70"/>
      <c r="CV476" s="70"/>
      <c r="CW476" s="70"/>
      <c r="CX476" s="70"/>
      <c r="CY476" s="70"/>
      <c r="CZ476" s="70"/>
      <c r="DA476" s="70"/>
      <c r="DB476" s="70"/>
      <c r="DC476" s="70"/>
      <c r="DD476" s="70"/>
      <c r="DE476" s="70"/>
      <c r="DF476" s="70"/>
      <c r="DG476" s="70"/>
      <c r="DH476" s="70"/>
      <c r="DI476" s="70"/>
      <c r="DJ476" s="70"/>
      <c r="DK476" s="70"/>
      <c r="DL476" s="70"/>
      <c r="DM476" s="70">
        <v>500</v>
      </c>
      <c r="DN476" s="70"/>
      <c r="DO476" s="70"/>
      <c r="DP476" s="70"/>
      <c r="DQ476" s="70"/>
      <c r="DR476" s="70"/>
      <c r="DS476" s="70"/>
      <c r="DT476" s="70"/>
      <c r="DU476" s="70"/>
      <c r="DV476" s="70"/>
      <c r="DW476" s="70"/>
      <c r="DX476" s="70"/>
      <c r="DY476" s="70"/>
      <c r="DZ476" s="70"/>
      <c r="EA476" s="70"/>
      <c r="EB476" s="70"/>
      <c r="EC476" s="70"/>
      <c r="ED476" s="70"/>
      <c r="EE476" s="70"/>
      <c r="EF476" s="70"/>
      <c r="EG476" s="70"/>
      <c r="EH476" s="70"/>
      <c r="EI476" s="70"/>
      <c r="EJ476" s="70"/>
      <c r="EK476" s="70"/>
      <c r="EL476" s="70"/>
      <c r="EM476" s="70"/>
      <c r="EN476" s="70"/>
      <c r="EO476" s="70"/>
      <c r="EP476" s="70"/>
      <c r="EQ476" s="70"/>
      <c r="ER476" s="70"/>
      <c r="ES476" s="70"/>
      <c r="ET476" s="70"/>
      <c r="EU476" s="70"/>
      <c r="EV476" s="70"/>
      <c r="EW476" s="70"/>
      <c r="EX476" s="70">
        <f>AQ476*CB476*DM476+180</f>
        <v>9180</v>
      </c>
      <c r="EY476" s="70"/>
      <c r="EZ476" s="70"/>
      <c r="FA476" s="70"/>
      <c r="FB476" s="70"/>
      <c r="FC476" s="70"/>
      <c r="FD476" s="70"/>
      <c r="FE476" s="70"/>
      <c r="FF476" s="70"/>
      <c r="FG476" s="70"/>
      <c r="FH476" s="70"/>
      <c r="FI476" s="70"/>
      <c r="FJ476" s="70"/>
      <c r="FK476" s="70"/>
      <c r="FL476" s="70"/>
      <c r="FM476" s="70"/>
      <c r="FN476" s="70"/>
      <c r="FO476" s="70"/>
      <c r="FP476" s="70"/>
      <c r="FQ476" s="70"/>
      <c r="FR476" s="70"/>
      <c r="FS476" s="70"/>
      <c r="FT476" s="70"/>
      <c r="FU476" s="70"/>
      <c r="FV476" s="70"/>
      <c r="FW476" s="70"/>
      <c r="FX476" s="70"/>
      <c r="FY476" s="70"/>
      <c r="FZ476" s="70"/>
      <c r="GA476" s="70"/>
      <c r="GB476" s="70"/>
      <c r="GC476" s="70"/>
      <c r="GD476" s="70"/>
      <c r="GE476" s="70"/>
      <c r="GF476" s="30"/>
      <c r="GG476" s="30"/>
      <c r="GH476" s="30"/>
      <c r="GI476" s="30"/>
      <c r="GJ476" s="30"/>
      <c r="GK476" s="30"/>
      <c r="GL476" s="30"/>
      <c r="GM476" s="30"/>
    </row>
    <row r="477" spans="1:195" ht="12.75">
      <c r="A477" s="70">
        <v>7</v>
      </c>
      <c r="B477" s="70"/>
      <c r="C477" s="70"/>
      <c r="D477" s="70"/>
      <c r="E477" s="70"/>
      <c r="F477" s="70" t="s">
        <v>516</v>
      </c>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v>2</v>
      </c>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c r="BZ477" s="70"/>
      <c r="CA477" s="70"/>
      <c r="CB477" s="70">
        <v>12</v>
      </c>
      <c r="CC477" s="70"/>
      <c r="CD477" s="70"/>
      <c r="CE477" s="70"/>
      <c r="CF477" s="70"/>
      <c r="CG477" s="70"/>
      <c r="CH477" s="70"/>
      <c r="CI477" s="70"/>
      <c r="CJ477" s="70"/>
      <c r="CK477" s="70"/>
      <c r="CL477" s="70"/>
      <c r="CM477" s="70"/>
      <c r="CN477" s="70"/>
      <c r="CO477" s="70"/>
      <c r="CP477" s="70"/>
      <c r="CQ477" s="70"/>
      <c r="CR477" s="70"/>
      <c r="CS477" s="70"/>
      <c r="CT477" s="70"/>
      <c r="CU477" s="70"/>
      <c r="CV477" s="70"/>
      <c r="CW477" s="70"/>
      <c r="CX477" s="70"/>
      <c r="CY477" s="70"/>
      <c r="CZ477" s="70"/>
      <c r="DA477" s="70"/>
      <c r="DB477" s="70"/>
      <c r="DC477" s="70"/>
      <c r="DD477" s="70"/>
      <c r="DE477" s="70"/>
      <c r="DF477" s="70"/>
      <c r="DG477" s="70"/>
      <c r="DH477" s="70"/>
      <c r="DI477" s="70"/>
      <c r="DJ477" s="70"/>
      <c r="DK477" s="70"/>
      <c r="DL477" s="70"/>
      <c r="DM477" s="70">
        <v>5242</v>
      </c>
      <c r="DN477" s="70"/>
      <c r="DO477" s="70"/>
      <c r="DP477" s="70"/>
      <c r="DQ477" s="70"/>
      <c r="DR477" s="70"/>
      <c r="DS477" s="70"/>
      <c r="DT477" s="70"/>
      <c r="DU477" s="70"/>
      <c r="DV477" s="70"/>
      <c r="DW477" s="70"/>
      <c r="DX477" s="70"/>
      <c r="DY477" s="70"/>
      <c r="DZ477" s="70"/>
      <c r="EA477" s="70"/>
      <c r="EB477" s="70"/>
      <c r="EC477" s="70"/>
      <c r="ED477" s="70"/>
      <c r="EE477" s="70"/>
      <c r="EF477" s="70"/>
      <c r="EG477" s="70"/>
      <c r="EH477" s="70"/>
      <c r="EI477" s="70"/>
      <c r="EJ477" s="70"/>
      <c r="EK477" s="70"/>
      <c r="EL477" s="70"/>
      <c r="EM477" s="70"/>
      <c r="EN477" s="70"/>
      <c r="EO477" s="70"/>
      <c r="EP477" s="70"/>
      <c r="EQ477" s="70"/>
      <c r="ER477" s="70"/>
      <c r="ES477" s="70"/>
      <c r="ET477" s="70"/>
      <c r="EU477" s="70"/>
      <c r="EV477" s="70"/>
      <c r="EW477" s="70"/>
      <c r="EX477" s="70">
        <f>AQ477*CB477*DM477-3691.24</f>
        <v>122116.76</v>
      </c>
      <c r="EY477" s="70"/>
      <c r="EZ477" s="70"/>
      <c r="FA477" s="70"/>
      <c r="FB477" s="70"/>
      <c r="FC477" s="70"/>
      <c r="FD477" s="70"/>
      <c r="FE477" s="70"/>
      <c r="FF477" s="70"/>
      <c r="FG477" s="70"/>
      <c r="FH477" s="70"/>
      <c r="FI477" s="70"/>
      <c r="FJ477" s="70"/>
      <c r="FK477" s="70"/>
      <c r="FL477" s="70"/>
      <c r="FM477" s="70"/>
      <c r="FN477" s="70"/>
      <c r="FO477" s="70"/>
      <c r="FP477" s="70"/>
      <c r="FQ477" s="70"/>
      <c r="FR477" s="70"/>
      <c r="FS477" s="70"/>
      <c r="FT477" s="70"/>
      <c r="FU477" s="70"/>
      <c r="FV477" s="70"/>
      <c r="FW477" s="70"/>
      <c r="FX477" s="70"/>
      <c r="FY477" s="70"/>
      <c r="FZ477" s="70"/>
      <c r="GA477" s="70"/>
      <c r="GB477" s="70"/>
      <c r="GC477" s="70"/>
      <c r="GD477" s="70"/>
      <c r="GE477" s="70"/>
      <c r="GF477" s="30"/>
      <c r="GG477" s="30"/>
      <c r="GH477" s="30"/>
      <c r="GI477" s="30"/>
      <c r="GJ477" s="30"/>
      <c r="GK477" s="30"/>
      <c r="GL477" s="30"/>
      <c r="GM477" s="30"/>
    </row>
    <row r="478" spans="1:195" ht="12.75">
      <c r="A478" s="70">
        <v>8</v>
      </c>
      <c r="B478" s="70"/>
      <c r="C478" s="70"/>
      <c r="D478" s="70"/>
      <c r="E478" s="70"/>
      <c r="F478" s="70" t="s">
        <v>517</v>
      </c>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v>1</v>
      </c>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c r="BV478" s="70"/>
      <c r="BW478" s="70"/>
      <c r="BX478" s="70"/>
      <c r="BY478" s="70"/>
      <c r="BZ478" s="70"/>
      <c r="CA478" s="70"/>
      <c r="CB478" s="70">
        <v>1</v>
      </c>
      <c r="CC478" s="70"/>
      <c r="CD478" s="70"/>
      <c r="CE478" s="70"/>
      <c r="CF478" s="70"/>
      <c r="CG478" s="70"/>
      <c r="CH478" s="70"/>
      <c r="CI478" s="70"/>
      <c r="CJ478" s="70"/>
      <c r="CK478" s="70"/>
      <c r="CL478" s="70"/>
      <c r="CM478" s="70"/>
      <c r="CN478" s="70"/>
      <c r="CO478" s="70"/>
      <c r="CP478" s="70"/>
      <c r="CQ478" s="70"/>
      <c r="CR478" s="70"/>
      <c r="CS478" s="70"/>
      <c r="CT478" s="70"/>
      <c r="CU478" s="70"/>
      <c r="CV478" s="70"/>
      <c r="CW478" s="70"/>
      <c r="CX478" s="70"/>
      <c r="CY478" s="70"/>
      <c r="CZ478" s="70"/>
      <c r="DA478" s="70"/>
      <c r="DB478" s="70"/>
      <c r="DC478" s="70"/>
      <c r="DD478" s="70"/>
      <c r="DE478" s="70"/>
      <c r="DF478" s="70"/>
      <c r="DG478" s="70"/>
      <c r="DH478" s="70"/>
      <c r="DI478" s="70"/>
      <c r="DJ478" s="70"/>
      <c r="DK478" s="70"/>
      <c r="DL478" s="70"/>
      <c r="DM478" s="70">
        <v>5000</v>
      </c>
      <c r="DN478" s="70"/>
      <c r="DO478" s="70"/>
      <c r="DP478" s="70"/>
      <c r="DQ478" s="70"/>
      <c r="DR478" s="70"/>
      <c r="DS478" s="70"/>
      <c r="DT478" s="70"/>
      <c r="DU478" s="70"/>
      <c r="DV478" s="70"/>
      <c r="DW478" s="70"/>
      <c r="DX478" s="70"/>
      <c r="DY478" s="70"/>
      <c r="DZ478" s="70"/>
      <c r="EA478" s="70"/>
      <c r="EB478" s="70"/>
      <c r="EC478" s="70"/>
      <c r="ED478" s="70"/>
      <c r="EE478" s="70"/>
      <c r="EF478" s="70"/>
      <c r="EG478" s="70"/>
      <c r="EH478" s="70"/>
      <c r="EI478" s="70"/>
      <c r="EJ478" s="70"/>
      <c r="EK478" s="70"/>
      <c r="EL478" s="70"/>
      <c r="EM478" s="70"/>
      <c r="EN478" s="70"/>
      <c r="EO478" s="70"/>
      <c r="EP478" s="70"/>
      <c r="EQ478" s="70"/>
      <c r="ER478" s="70"/>
      <c r="ES478" s="70"/>
      <c r="ET478" s="70"/>
      <c r="EU478" s="70"/>
      <c r="EV478" s="70"/>
      <c r="EW478" s="70"/>
      <c r="EX478" s="70">
        <f t="shared" si="20"/>
        <v>5000</v>
      </c>
      <c r="EY478" s="70"/>
      <c r="EZ478" s="70"/>
      <c r="FA478" s="70"/>
      <c r="FB478" s="70"/>
      <c r="FC478" s="70"/>
      <c r="FD478" s="70"/>
      <c r="FE478" s="70"/>
      <c r="FF478" s="70"/>
      <c r="FG478" s="70"/>
      <c r="FH478" s="70"/>
      <c r="FI478" s="70"/>
      <c r="FJ478" s="70"/>
      <c r="FK478" s="70"/>
      <c r="FL478" s="70"/>
      <c r="FM478" s="70"/>
      <c r="FN478" s="70"/>
      <c r="FO478" s="70"/>
      <c r="FP478" s="70"/>
      <c r="FQ478" s="70"/>
      <c r="FR478" s="70"/>
      <c r="FS478" s="70"/>
      <c r="FT478" s="70"/>
      <c r="FU478" s="70"/>
      <c r="FV478" s="70"/>
      <c r="FW478" s="70"/>
      <c r="FX478" s="70"/>
      <c r="FY478" s="70"/>
      <c r="FZ478" s="70"/>
      <c r="GA478" s="70"/>
      <c r="GB478" s="70"/>
      <c r="GC478" s="70"/>
      <c r="GD478" s="70"/>
      <c r="GE478" s="70"/>
      <c r="GF478" s="30"/>
      <c r="GG478" s="30"/>
      <c r="GH478" s="30"/>
      <c r="GI478" s="30"/>
      <c r="GJ478" s="30"/>
      <c r="GK478" s="30"/>
      <c r="GL478" s="30"/>
      <c r="GM478" s="30"/>
    </row>
    <row r="479" spans="1:195" ht="12.75">
      <c r="A479" s="70">
        <v>9</v>
      </c>
      <c r="B479" s="70"/>
      <c r="C479" s="70"/>
      <c r="D479" s="70"/>
      <c r="E479" s="70"/>
      <c r="F479" s="70" t="s">
        <v>518</v>
      </c>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v>2</v>
      </c>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c r="BV479" s="70"/>
      <c r="BW479" s="70"/>
      <c r="BX479" s="70"/>
      <c r="BY479" s="70"/>
      <c r="BZ479" s="70"/>
      <c r="CA479" s="70"/>
      <c r="CB479" s="70">
        <v>1</v>
      </c>
      <c r="CC479" s="70"/>
      <c r="CD479" s="70"/>
      <c r="CE479" s="70"/>
      <c r="CF479" s="70"/>
      <c r="CG479" s="70"/>
      <c r="CH479" s="70"/>
      <c r="CI479" s="70"/>
      <c r="CJ479" s="70"/>
      <c r="CK479" s="70"/>
      <c r="CL479" s="70"/>
      <c r="CM479" s="70"/>
      <c r="CN479" s="70"/>
      <c r="CO479" s="70"/>
      <c r="CP479" s="70"/>
      <c r="CQ479" s="70"/>
      <c r="CR479" s="70"/>
      <c r="CS479" s="70"/>
      <c r="CT479" s="70"/>
      <c r="CU479" s="70"/>
      <c r="CV479" s="70"/>
      <c r="CW479" s="70"/>
      <c r="CX479" s="70"/>
      <c r="CY479" s="70"/>
      <c r="CZ479" s="70"/>
      <c r="DA479" s="70"/>
      <c r="DB479" s="70"/>
      <c r="DC479" s="70"/>
      <c r="DD479" s="70"/>
      <c r="DE479" s="70"/>
      <c r="DF479" s="70"/>
      <c r="DG479" s="70"/>
      <c r="DH479" s="70"/>
      <c r="DI479" s="70"/>
      <c r="DJ479" s="70"/>
      <c r="DK479" s="70"/>
      <c r="DL479" s="70"/>
      <c r="DM479" s="70">
        <v>10000</v>
      </c>
      <c r="DN479" s="70"/>
      <c r="DO479" s="70"/>
      <c r="DP479" s="70"/>
      <c r="DQ479" s="70"/>
      <c r="DR479" s="70"/>
      <c r="DS479" s="70"/>
      <c r="DT479" s="70"/>
      <c r="DU479" s="70"/>
      <c r="DV479" s="70"/>
      <c r="DW479" s="70"/>
      <c r="DX479" s="70"/>
      <c r="DY479" s="70"/>
      <c r="DZ479" s="70"/>
      <c r="EA479" s="70"/>
      <c r="EB479" s="70"/>
      <c r="EC479" s="70"/>
      <c r="ED479" s="70"/>
      <c r="EE479" s="70"/>
      <c r="EF479" s="70"/>
      <c r="EG479" s="70"/>
      <c r="EH479" s="70"/>
      <c r="EI479" s="70"/>
      <c r="EJ479" s="70"/>
      <c r="EK479" s="70"/>
      <c r="EL479" s="70"/>
      <c r="EM479" s="70"/>
      <c r="EN479" s="70"/>
      <c r="EO479" s="70"/>
      <c r="EP479" s="70"/>
      <c r="EQ479" s="70"/>
      <c r="ER479" s="70"/>
      <c r="ES479" s="70"/>
      <c r="ET479" s="70"/>
      <c r="EU479" s="70"/>
      <c r="EV479" s="70"/>
      <c r="EW479" s="70"/>
      <c r="EX479" s="70">
        <f>AQ479*CB479*DM479</f>
        <v>20000</v>
      </c>
      <c r="EY479" s="70"/>
      <c r="EZ479" s="70"/>
      <c r="FA479" s="70"/>
      <c r="FB479" s="70"/>
      <c r="FC479" s="70"/>
      <c r="FD479" s="70"/>
      <c r="FE479" s="70"/>
      <c r="FF479" s="70"/>
      <c r="FG479" s="70"/>
      <c r="FH479" s="70"/>
      <c r="FI479" s="70"/>
      <c r="FJ479" s="70"/>
      <c r="FK479" s="70"/>
      <c r="FL479" s="70"/>
      <c r="FM479" s="70"/>
      <c r="FN479" s="70"/>
      <c r="FO479" s="70"/>
      <c r="FP479" s="70"/>
      <c r="FQ479" s="70"/>
      <c r="FR479" s="70"/>
      <c r="FS479" s="70"/>
      <c r="FT479" s="70"/>
      <c r="FU479" s="70"/>
      <c r="FV479" s="70"/>
      <c r="FW479" s="70"/>
      <c r="FX479" s="70"/>
      <c r="FY479" s="70"/>
      <c r="FZ479" s="70"/>
      <c r="GA479" s="70"/>
      <c r="GB479" s="70"/>
      <c r="GC479" s="70"/>
      <c r="GD479" s="70"/>
      <c r="GE479" s="70"/>
      <c r="GF479" s="30"/>
      <c r="GG479" s="30"/>
      <c r="GH479" s="30"/>
      <c r="GI479" s="30"/>
      <c r="GJ479" s="30"/>
      <c r="GK479" s="30"/>
      <c r="GL479" s="30"/>
      <c r="GM479" s="30"/>
    </row>
    <row r="480" spans="1:195" ht="11.25" customHeight="1">
      <c r="A480" s="67" t="s">
        <v>317</v>
      </c>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9"/>
      <c r="AQ480" s="70" t="s">
        <v>45</v>
      </c>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c r="BV480" s="70"/>
      <c r="BW480" s="70"/>
      <c r="BX480" s="70"/>
      <c r="BY480" s="70"/>
      <c r="BZ480" s="70"/>
      <c r="CA480" s="70"/>
      <c r="CB480" s="70" t="s">
        <v>45</v>
      </c>
      <c r="CC480" s="70"/>
      <c r="CD480" s="70"/>
      <c r="CE480" s="70"/>
      <c r="CF480" s="70"/>
      <c r="CG480" s="70"/>
      <c r="CH480" s="70"/>
      <c r="CI480" s="70"/>
      <c r="CJ480" s="70"/>
      <c r="CK480" s="70"/>
      <c r="CL480" s="70"/>
      <c r="CM480" s="70"/>
      <c r="CN480" s="70"/>
      <c r="CO480" s="70"/>
      <c r="CP480" s="70"/>
      <c r="CQ480" s="70"/>
      <c r="CR480" s="70"/>
      <c r="CS480" s="70"/>
      <c r="CT480" s="70"/>
      <c r="CU480" s="70"/>
      <c r="CV480" s="70"/>
      <c r="CW480" s="70"/>
      <c r="CX480" s="70"/>
      <c r="CY480" s="70"/>
      <c r="CZ480" s="70"/>
      <c r="DA480" s="70"/>
      <c r="DB480" s="70"/>
      <c r="DC480" s="70"/>
      <c r="DD480" s="70"/>
      <c r="DE480" s="70"/>
      <c r="DF480" s="70"/>
      <c r="DG480" s="70"/>
      <c r="DH480" s="70"/>
      <c r="DI480" s="70"/>
      <c r="DJ480" s="70"/>
      <c r="DK480" s="70"/>
      <c r="DL480" s="70"/>
      <c r="DM480" s="70" t="s">
        <v>45</v>
      </c>
      <c r="DN480" s="70"/>
      <c r="DO480" s="70"/>
      <c r="DP480" s="70"/>
      <c r="DQ480" s="70"/>
      <c r="DR480" s="70"/>
      <c r="DS480" s="70"/>
      <c r="DT480" s="70"/>
      <c r="DU480" s="70"/>
      <c r="DV480" s="70"/>
      <c r="DW480" s="70"/>
      <c r="DX480" s="70"/>
      <c r="DY480" s="70"/>
      <c r="DZ480" s="70"/>
      <c r="EA480" s="70"/>
      <c r="EB480" s="70"/>
      <c r="EC480" s="70"/>
      <c r="ED480" s="70"/>
      <c r="EE480" s="70"/>
      <c r="EF480" s="70"/>
      <c r="EG480" s="70"/>
      <c r="EH480" s="70"/>
      <c r="EI480" s="70"/>
      <c r="EJ480" s="70"/>
      <c r="EK480" s="70"/>
      <c r="EL480" s="70"/>
      <c r="EM480" s="70"/>
      <c r="EN480" s="70"/>
      <c r="EO480" s="70"/>
      <c r="EP480" s="70"/>
      <c r="EQ480" s="70"/>
      <c r="ER480" s="70"/>
      <c r="ES480" s="70"/>
      <c r="ET480" s="70"/>
      <c r="EU480" s="70"/>
      <c r="EV480" s="70"/>
      <c r="EW480" s="70"/>
      <c r="EX480" s="322">
        <f>SUM(EX471:EX479)</f>
        <v>170600</v>
      </c>
      <c r="EY480" s="322"/>
      <c r="EZ480" s="322"/>
      <c r="FA480" s="322"/>
      <c r="FB480" s="322"/>
      <c r="FC480" s="322"/>
      <c r="FD480" s="322"/>
      <c r="FE480" s="322"/>
      <c r="FF480" s="322"/>
      <c r="FG480" s="322"/>
      <c r="FH480" s="322"/>
      <c r="FI480" s="322"/>
      <c r="FJ480" s="322"/>
      <c r="FK480" s="322"/>
      <c r="FL480" s="322"/>
      <c r="FM480" s="322"/>
      <c r="FN480" s="322"/>
      <c r="FO480" s="322"/>
      <c r="FP480" s="322"/>
      <c r="FQ480" s="322"/>
      <c r="FR480" s="322"/>
      <c r="FS480" s="322"/>
      <c r="FT480" s="322"/>
      <c r="FU480" s="322"/>
      <c r="FV480" s="322"/>
      <c r="FW480" s="322"/>
      <c r="FX480" s="322"/>
      <c r="FY480" s="322"/>
      <c r="FZ480" s="322"/>
      <c r="GA480" s="322"/>
      <c r="GB480" s="322"/>
      <c r="GC480" s="322"/>
      <c r="GD480" s="322"/>
      <c r="GE480" s="322"/>
      <c r="GF480" s="30"/>
      <c r="GG480" s="30"/>
      <c r="GH480" s="30"/>
      <c r="GI480" s="30"/>
      <c r="GJ480" s="30"/>
      <c r="GK480" s="30"/>
      <c r="GL480" s="30"/>
      <c r="GM480" s="30"/>
    </row>
    <row r="481" spans="1:195" ht="12.7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row>
    <row r="482" spans="1:195" ht="12.75">
      <c r="A482" s="132" t="s">
        <v>387</v>
      </c>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2"/>
      <c r="AY482" s="132"/>
      <c r="AZ482" s="132"/>
      <c r="BA482" s="132"/>
      <c r="BB482" s="132"/>
      <c r="BC482" s="132"/>
      <c r="BD482" s="132"/>
      <c r="BE482" s="132"/>
      <c r="BF482" s="132"/>
      <c r="BG482" s="132"/>
      <c r="BH482" s="132"/>
      <c r="BI482" s="132"/>
      <c r="BJ482" s="132"/>
      <c r="BK482" s="132"/>
      <c r="BL482" s="132"/>
      <c r="BM482" s="132"/>
      <c r="BN482" s="132"/>
      <c r="BO482" s="132"/>
      <c r="BP482" s="132"/>
      <c r="BQ482" s="132"/>
      <c r="BR482" s="132"/>
      <c r="BS482" s="132"/>
      <c r="BT482" s="132"/>
      <c r="BU482" s="132"/>
      <c r="BV482" s="132"/>
      <c r="BW482" s="132"/>
      <c r="BX482" s="132"/>
      <c r="BY482" s="132"/>
      <c r="BZ482" s="132"/>
      <c r="CA482" s="132"/>
      <c r="CB482" s="132"/>
      <c r="CC482" s="132"/>
      <c r="CD482" s="132"/>
      <c r="CE482" s="132"/>
      <c r="CF482" s="132"/>
      <c r="CG482" s="132"/>
      <c r="CH482" s="132"/>
      <c r="CI482" s="132"/>
      <c r="CJ482" s="132"/>
      <c r="CK482" s="132"/>
      <c r="CL482" s="132"/>
      <c r="CM482" s="132"/>
      <c r="CN482" s="132"/>
      <c r="CO482" s="132"/>
      <c r="CP482" s="132"/>
      <c r="CQ482" s="132"/>
      <c r="CR482" s="132"/>
      <c r="CS482" s="132"/>
      <c r="CT482" s="132"/>
      <c r="CU482" s="132"/>
      <c r="CV482" s="132"/>
      <c r="CW482" s="132"/>
      <c r="CX482" s="132"/>
      <c r="CY482" s="132"/>
      <c r="CZ482" s="132"/>
      <c r="DA482" s="132"/>
      <c r="DB482" s="132"/>
      <c r="DC482" s="132"/>
      <c r="DD482" s="132"/>
      <c r="DE482" s="132"/>
      <c r="DF482" s="132"/>
      <c r="DG482" s="132"/>
      <c r="DH482" s="132"/>
      <c r="DI482" s="132"/>
      <c r="DJ482" s="132"/>
      <c r="DK482" s="132"/>
      <c r="DL482" s="132"/>
      <c r="DM482" s="132"/>
      <c r="DN482" s="132"/>
      <c r="DO482" s="132"/>
      <c r="DP482" s="132"/>
      <c r="DQ482" s="132"/>
      <c r="DR482" s="132"/>
      <c r="DS482" s="132"/>
      <c r="DT482" s="132"/>
      <c r="DU482" s="132"/>
      <c r="DV482" s="132"/>
      <c r="DW482" s="132"/>
      <c r="DX482" s="132"/>
      <c r="DY482" s="132"/>
      <c r="DZ482" s="132"/>
      <c r="EA482" s="132"/>
      <c r="EB482" s="132"/>
      <c r="EC482" s="132"/>
      <c r="ED482" s="132"/>
      <c r="EE482" s="132"/>
      <c r="EF482" s="132"/>
      <c r="EG482" s="132"/>
      <c r="EH482" s="132"/>
      <c r="EI482" s="132"/>
      <c r="EJ482" s="132"/>
      <c r="EK482" s="132"/>
      <c r="EL482" s="132"/>
      <c r="EM482" s="132"/>
      <c r="EN482" s="132"/>
      <c r="EO482" s="132"/>
      <c r="EP482" s="132"/>
      <c r="EQ482" s="132"/>
      <c r="ER482" s="132"/>
      <c r="ES482" s="132"/>
      <c r="ET482" s="132"/>
      <c r="EU482" s="132"/>
      <c r="EV482" s="132"/>
      <c r="EW482" s="132"/>
      <c r="EX482" s="132"/>
      <c r="EY482" s="132"/>
      <c r="EZ482" s="132"/>
      <c r="FA482" s="132"/>
      <c r="FB482" s="132"/>
      <c r="FC482" s="132"/>
      <c r="FD482" s="132"/>
      <c r="FE482" s="132"/>
      <c r="FF482" s="132"/>
      <c r="FG482" s="132"/>
      <c r="FH482" s="132"/>
      <c r="FI482" s="132"/>
      <c r="FJ482" s="132"/>
      <c r="FK482" s="132"/>
      <c r="FL482" s="132"/>
      <c r="FM482" s="132"/>
      <c r="FN482" s="132"/>
      <c r="FO482" s="132"/>
      <c r="FP482" s="132"/>
      <c r="FQ482" s="132"/>
      <c r="FR482" s="132"/>
      <c r="FS482" s="132"/>
      <c r="FT482" s="132"/>
      <c r="FU482" s="132"/>
      <c r="FV482" s="132"/>
      <c r="FW482" s="132"/>
      <c r="FX482" s="132"/>
      <c r="FY482" s="132"/>
      <c r="FZ482" s="132"/>
      <c r="GA482" s="132"/>
      <c r="GB482" s="132"/>
      <c r="GC482" s="132"/>
      <c r="GD482" s="132"/>
      <c r="GE482" s="132"/>
      <c r="GF482" s="30"/>
      <c r="GG482" s="30"/>
      <c r="GH482" s="30"/>
      <c r="GI482" s="30"/>
      <c r="GJ482" s="30"/>
      <c r="GK482" s="30"/>
      <c r="GL482" s="30"/>
      <c r="GM482" s="30"/>
    </row>
    <row r="483" spans="1:195" ht="12.7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row>
    <row r="484" spans="1:195" ht="29.25" customHeight="1">
      <c r="A484" s="70" t="s">
        <v>333</v>
      </c>
      <c r="B484" s="70"/>
      <c r="C484" s="70"/>
      <c r="D484" s="70"/>
      <c r="E484" s="70"/>
      <c r="F484" s="67" t="s">
        <v>0</v>
      </c>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9"/>
      <c r="CB484" s="70" t="s">
        <v>414</v>
      </c>
      <c r="CC484" s="70"/>
      <c r="CD484" s="70"/>
      <c r="CE484" s="70"/>
      <c r="CF484" s="70"/>
      <c r="CG484" s="70"/>
      <c r="CH484" s="70"/>
      <c r="CI484" s="70"/>
      <c r="CJ484" s="70"/>
      <c r="CK484" s="70"/>
      <c r="CL484" s="70"/>
      <c r="CM484" s="70"/>
      <c r="CN484" s="70"/>
      <c r="CO484" s="70"/>
      <c r="CP484" s="70"/>
      <c r="CQ484" s="70"/>
      <c r="CR484" s="70"/>
      <c r="CS484" s="70"/>
      <c r="CT484" s="70"/>
      <c r="CU484" s="70"/>
      <c r="CV484" s="70"/>
      <c r="CW484" s="70"/>
      <c r="CX484" s="70"/>
      <c r="CY484" s="70"/>
      <c r="CZ484" s="70"/>
      <c r="DA484" s="70"/>
      <c r="DB484" s="70"/>
      <c r="DC484" s="70"/>
      <c r="DD484" s="70"/>
      <c r="DE484" s="70"/>
      <c r="DF484" s="70"/>
      <c r="DG484" s="70"/>
      <c r="DH484" s="70"/>
      <c r="DI484" s="70"/>
      <c r="DJ484" s="70"/>
      <c r="DK484" s="70"/>
      <c r="DL484" s="70"/>
      <c r="DM484" s="70" t="s">
        <v>388</v>
      </c>
      <c r="DN484" s="70"/>
      <c r="DO484" s="70"/>
      <c r="DP484" s="70"/>
      <c r="DQ484" s="70"/>
      <c r="DR484" s="70"/>
      <c r="DS484" s="70"/>
      <c r="DT484" s="70"/>
      <c r="DU484" s="70"/>
      <c r="DV484" s="70"/>
      <c r="DW484" s="70"/>
      <c r="DX484" s="70"/>
      <c r="DY484" s="70"/>
      <c r="DZ484" s="70"/>
      <c r="EA484" s="70"/>
      <c r="EB484" s="70"/>
      <c r="EC484" s="70"/>
      <c r="ED484" s="70"/>
      <c r="EE484" s="70"/>
      <c r="EF484" s="70"/>
      <c r="EG484" s="70"/>
      <c r="EH484" s="70"/>
      <c r="EI484" s="70"/>
      <c r="EJ484" s="70"/>
      <c r="EK484" s="70"/>
      <c r="EL484" s="70"/>
      <c r="EM484" s="70"/>
      <c r="EN484" s="70"/>
      <c r="EO484" s="70"/>
      <c r="EP484" s="70"/>
      <c r="EQ484" s="70"/>
      <c r="ER484" s="70"/>
      <c r="ES484" s="70"/>
      <c r="ET484" s="70"/>
      <c r="EU484" s="70"/>
      <c r="EV484" s="70"/>
      <c r="EW484" s="70"/>
      <c r="EX484" s="70" t="s">
        <v>389</v>
      </c>
      <c r="EY484" s="70"/>
      <c r="EZ484" s="70"/>
      <c r="FA484" s="70"/>
      <c r="FB484" s="70"/>
      <c r="FC484" s="70"/>
      <c r="FD484" s="70"/>
      <c r="FE484" s="70"/>
      <c r="FF484" s="70"/>
      <c r="FG484" s="70"/>
      <c r="FH484" s="70"/>
      <c r="FI484" s="70"/>
      <c r="FJ484" s="70"/>
      <c r="FK484" s="70"/>
      <c r="FL484" s="70"/>
      <c r="FM484" s="70"/>
      <c r="FN484" s="70"/>
      <c r="FO484" s="70"/>
      <c r="FP484" s="70"/>
      <c r="FQ484" s="70"/>
      <c r="FR484" s="70"/>
      <c r="FS484" s="70"/>
      <c r="FT484" s="70"/>
      <c r="FU484" s="70"/>
      <c r="FV484" s="70"/>
      <c r="FW484" s="70"/>
      <c r="FX484" s="70"/>
      <c r="FY484" s="70"/>
      <c r="FZ484" s="70"/>
      <c r="GA484" s="70"/>
      <c r="GB484" s="70"/>
      <c r="GC484" s="70"/>
      <c r="GD484" s="70"/>
      <c r="GE484" s="70"/>
      <c r="GF484" s="30"/>
      <c r="GG484" s="30"/>
      <c r="GH484" s="30"/>
      <c r="GI484" s="30"/>
      <c r="GJ484" s="30"/>
      <c r="GK484" s="30"/>
      <c r="GL484" s="30"/>
      <c r="GM484" s="30"/>
    </row>
    <row r="485" spans="1:195" ht="12.75">
      <c r="A485" s="70">
        <v>1</v>
      </c>
      <c r="B485" s="70"/>
      <c r="C485" s="70"/>
      <c r="D485" s="70"/>
      <c r="E485" s="70"/>
      <c r="F485" s="67"/>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9"/>
      <c r="CB485" s="70"/>
      <c r="CC485" s="70"/>
      <c r="CD485" s="70"/>
      <c r="CE485" s="70"/>
      <c r="CF485" s="70"/>
      <c r="CG485" s="70"/>
      <c r="CH485" s="70"/>
      <c r="CI485" s="70"/>
      <c r="CJ485" s="70"/>
      <c r="CK485" s="70"/>
      <c r="CL485" s="70"/>
      <c r="CM485" s="70"/>
      <c r="CN485" s="70"/>
      <c r="CO485" s="70"/>
      <c r="CP485" s="70"/>
      <c r="CQ485" s="70"/>
      <c r="CR485" s="70"/>
      <c r="CS485" s="70"/>
      <c r="CT485" s="70"/>
      <c r="CU485" s="70"/>
      <c r="CV485" s="70"/>
      <c r="CW485" s="70"/>
      <c r="CX485" s="70"/>
      <c r="CY485" s="70"/>
      <c r="CZ485" s="70"/>
      <c r="DA485" s="70"/>
      <c r="DB485" s="70"/>
      <c r="DC485" s="70"/>
      <c r="DD485" s="70"/>
      <c r="DE485" s="70"/>
      <c r="DF485" s="70"/>
      <c r="DG485" s="70"/>
      <c r="DH485" s="70"/>
      <c r="DI485" s="70"/>
      <c r="DJ485" s="70"/>
      <c r="DK485" s="70"/>
      <c r="DL485" s="70"/>
      <c r="DM485" s="70"/>
      <c r="DN485" s="70"/>
      <c r="DO485" s="70"/>
      <c r="DP485" s="70"/>
      <c r="DQ485" s="70"/>
      <c r="DR485" s="70"/>
      <c r="DS485" s="70"/>
      <c r="DT485" s="70"/>
      <c r="DU485" s="70"/>
      <c r="DV485" s="70"/>
      <c r="DW485" s="70"/>
      <c r="DX485" s="70"/>
      <c r="DY485" s="70"/>
      <c r="DZ485" s="70"/>
      <c r="EA485" s="70"/>
      <c r="EB485" s="70"/>
      <c r="EC485" s="70"/>
      <c r="ED485" s="70"/>
      <c r="EE485" s="70"/>
      <c r="EF485" s="70"/>
      <c r="EG485" s="70"/>
      <c r="EH485" s="70"/>
      <c r="EI485" s="70"/>
      <c r="EJ485" s="70"/>
      <c r="EK485" s="70"/>
      <c r="EL485" s="70"/>
      <c r="EM485" s="70"/>
      <c r="EN485" s="70"/>
      <c r="EO485" s="70"/>
      <c r="EP485" s="70"/>
      <c r="EQ485" s="70"/>
      <c r="ER485" s="70"/>
      <c r="ES485" s="70"/>
      <c r="ET485" s="70"/>
      <c r="EU485" s="70"/>
      <c r="EV485" s="70"/>
      <c r="EW485" s="70"/>
      <c r="EX485" s="70"/>
      <c r="EY485" s="70"/>
      <c r="EZ485" s="70"/>
      <c r="FA485" s="70"/>
      <c r="FB485" s="70"/>
      <c r="FC485" s="70"/>
      <c r="FD485" s="70"/>
      <c r="FE485" s="70"/>
      <c r="FF485" s="70"/>
      <c r="FG485" s="70"/>
      <c r="FH485" s="70"/>
      <c r="FI485" s="70"/>
      <c r="FJ485" s="70"/>
      <c r="FK485" s="70"/>
      <c r="FL485" s="70"/>
      <c r="FM485" s="70"/>
      <c r="FN485" s="70"/>
      <c r="FO485" s="70"/>
      <c r="FP485" s="70"/>
      <c r="FQ485" s="70"/>
      <c r="FR485" s="70"/>
      <c r="FS485" s="70"/>
      <c r="FT485" s="70"/>
      <c r="FU485" s="70"/>
      <c r="FV485" s="70"/>
      <c r="FW485" s="70"/>
      <c r="FX485" s="70"/>
      <c r="FY485" s="70"/>
      <c r="FZ485" s="70"/>
      <c r="GA485" s="70"/>
      <c r="GB485" s="70"/>
      <c r="GC485" s="70"/>
      <c r="GD485" s="70"/>
      <c r="GE485" s="70"/>
      <c r="GF485" s="30"/>
      <c r="GG485" s="30"/>
      <c r="GH485" s="30"/>
      <c r="GI485" s="30"/>
      <c r="GJ485" s="30"/>
      <c r="GK485" s="30"/>
      <c r="GL485" s="30"/>
      <c r="GM485" s="30"/>
    </row>
    <row r="486" spans="1:195" ht="12.75">
      <c r="A486" s="70">
        <v>2</v>
      </c>
      <c r="B486" s="70"/>
      <c r="C486" s="70"/>
      <c r="D486" s="70"/>
      <c r="E486" s="70"/>
      <c r="F486" s="67"/>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9"/>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70"/>
      <c r="DZ486" s="70"/>
      <c r="EA486" s="70"/>
      <c r="EB486" s="70"/>
      <c r="EC486" s="70"/>
      <c r="ED486" s="70"/>
      <c r="EE486" s="70"/>
      <c r="EF486" s="70"/>
      <c r="EG486" s="70"/>
      <c r="EH486" s="70"/>
      <c r="EI486" s="70"/>
      <c r="EJ486" s="70"/>
      <c r="EK486" s="70"/>
      <c r="EL486" s="70"/>
      <c r="EM486" s="70"/>
      <c r="EN486" s="70"/>
      <c r="EO486" s="70"/>
      <c r="EP486" s="70"/>
      <c r="EQ486" s="70"/>
      <c r="ER486" s="70"/>
      <c r="ES486" s="70"/>
      <c r="ET486" s="70"/>
      <c r="EU486" s="70"/>
      <c r="EV486" s="70"/>
      <c r="EW486" s="70"/>
      <c r="EX486" s="70"/>
      <c r="EY486" s="70"/>
      <c r="EZ486" s="70"/>
      <c r="FA486" s="70"/>
      <c r="FB486" s="70"/>
      <c r="FC486" s="70"/>
      <c r="FD486" s="70"/>
      <c r="FE486" s="70"/>
      <c r="FF486" s="70"/>
      <c r="FG486" s="70"/>
      <c r="FH486" s="70"/>
      <c r="FI486" s="70"/>
      <c r="FJ486" s="70"/>
      <c r="FK486" s="70"/>
      <c r="FL486" s="70"/>
      <c r="FM486" s="70"/>
      <c r="FN486" s="70"/>
      <c r="FO486" s="70"/>
      <c r="FP486" s="70"/>
      <c r="FQ486" s="70"/>
      <c r="FR486" s="70"/>
      <c r="FS486" s="70"/>
      <c r="FT486" s="70"/>
      <c r="FU486" s="70"/>
      <c r="FV486" s="70"/>
      <c r="FW486" s="70"/>
      <c r="FX486" s="70"/>
      <c r="FY486" s="70"/>
      <c r="FZ486" s="70"/>
      <c r="GA486" s="70"/>
      <c r="GB486" s="70"/>
      <c r="GC486" s="70"/>
      <c r="GD486" s="70"/>
      <c r="GE486" s="70"/>
      <c r="GF486" s="30"/>
      <c r="GG486" s="30"/>
      <c r="GH486" s="30"/>
      <c r="GI486" s="30"/>
      <c r="GJ486" s="30"/>
      <c r="GK486" s="30"/>
      <c r="GL486" s="30"/>
      <c r="GM486" s="30"/>
    </row>
    <row r="487" spans="1:195" ht="12.75">
      <c r="A487" s="67" t="s">
        <v>317</v>
      </c>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9"/>
      <c r="CB487" s="70"/>
      <c r="CC487" s="70"/>
      <c r="CD487" s="70"/>
      <c r="CE487" s="70"/>
      <c r="CF487" s="70"/>
      <c r="CG487" s="70"/>
      <c r="CH487" s="70"/>
      <c r="CI487" s="70"/>
      <c r="CJ487" s="70"/>
      <c r="CK487" s="70"/>
      <c r="CL487" s="70"/>
      <c r="CM487" s="70"/>
      <c r="CN487" s="70"/>
      <c r="CO487" s="70"/>
      <c r="CP487" s="70"/>
      <c r="CQ487" s="70"/>
      <c r="CR487" s="70"/>
      <c r="CS487" s="70"/>
      <c r="CT487" s="70"/>
      <c r="CU487" s="70"/>
      <c r="CV487" s="70"/>
      <c r="CW487" s="70"/>
      <c r="CX487" s="70"/>
      <c r="CY487" s="70"/>
      <c r="CZ487" s="70"/>
      <c r="DA487" s="70"/>
      <c r="DB487" s="70"/>
      <c r="DC487" s="70"/>
      <c r="DD487" s="70"/>
      <c r="DE487" s="70"/>
      <c r="DF487" s="70"/>
      <c r="DG487" s="70"/>
      <c r="DH487" s="70"/>
      <c r="DI487" s="70"/>
      <c r="DJ487" s="70"/>
      <c r="DK487" s="70"/>
      <c r="DL487" s="70"/>
      <c r="DM487" s="70"/>
      <c r="DN487" s="70"/>
      <c r="DO487" s="70"/>
      <c r="DP487" s="70"/>
      <c r="DQ487" s="70"/>
      <c r="DR487" s="70"/>
      <c r="DS487" s="70"/>
      <c r="DT487" s="70"/>
      <c r="DU487" s="70"/>
      <c r="DV487" s="70"/>
      <c r="DW487" s="70"/>
      <c r="DX487" s="70"/>
      <c r="DY487" s="70"/>
      <c r="DZ487" s="70"/>
      <c r="EA487" s="70"/>
      <c r="EB487" s="70"/>
      <c r="EC487" s="70"/>
      <c r="ED487" s="70"/>
      <c r="EE487" s="70"/>
      <c r="EF487" s="70"/>
      <c r="EG487" s="70"/>
      <c r="EH487" s="70"/>
      <c r="EI487" s="70"/>
      <c r="EJ487" s="70"/>
      <c r="EK487" s="70"/>
      <c r="EL487" s="70"/>
      <c r="EM487" s="70"/>
      <c r="EN487" s="70"/>
      <c r="EO487" s="70"/>
      <c r="EP487" s="70"/>
      <c r="EQ487" s="70"/>
      <c r="ER487" s="70"/>
      <c r="ES487" s="70"/>
      <c r="ET487" s="70"/>
      <c r="EU487" s="70"/>
      <c r="EV487" s="70"/>
      <c r="EW487" s="70"/>
      <c r="EX487" s="70"/>
      <c r="EY487" s="70"/>
      <c r="EZ487" s="70"/>
      <c r="FA487" s="70"/>
      <c r="FB487" s="70"/>
      <c r="FC487" s="70"/>
      <c r="FD487" s="70"/>
      <c r="FE487" s="70"/>
      <c r="FF487" s="70"/>
      <c r="FG487" s="70"/>
      <c r="FH487" s="70"/>
      <c r="FI487" s="70"/>
      <c r="FJ487" s="70"/>
      <c r="FK487" s="70"/>
      <c r="FL487" s="70"/>
      <c r="FM487" s="70"/>
      <c r="FN487" s="70"/>
      <c r="FO487" s="70"/>
      <c r="FP487" s="70"/>
      <c r="FQ487" s="70"/>
      <c r="FR487" s="70"/>
      <c r="FS487" s="70"/>
      <c r="FT487" s="70"/>
      <c r="FU487" s="70"/>
      <c r="FV487" s="70"/>
      <c r="FW487" s="70"/>
      <c r="FX487" s="70"/>
      <c r="FY487" s="70"/>
      <c r="FZ487" s="70"/>
      <c r="GA487" s="70"/>
      <c r="GB487" s="70"/>
      <c r="GC487" s="70"/>
      <c r="GD487" s="70"/>
      <c r="GE487" s="70"/>
      <c r="GF487" s="30"/>
      <c r="GG487" s="30"/>
      <c r="GH487" s="30"/>
      <c r="GI487" s="30"/>
      <c r="GJ487" s="30"/>
      <c r="GK487" s="30"/>
      <c r="GL487" s="30"/>
      <c r="GM487" s="30"/>
    </row>
    <row r="488" spans="1:195" ht="12.7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row>
    <row r="489" spans="1:195" ht="12.75">
      <c r="A489" s="132" t="s">
        <v>390</v>
      </c>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c r="AO489" s="132"/>
      <c r="AP489" s="132"/>
      <c r="AQ489" s="132"/>
      <c r="AR489" s="132"/>
      <c r="AS489" s="132"/>
      <c r="AT489" s="132"/>
      <c r="AU489" s="132"/>
      <c r="AV489" s="132"/>
      <c r="AW489" s="132"/>
      <c r="AX489" s="132"/>
      <c r="AY489" s="132"/>
      <c r="AZ489" s="132"/>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c r="CD489" s="132"/>
      <c r="CE489" s="132"/>
      <c r="CF489" s="132"/>
      <c r="CG489" s="132"/>
      <c r="CH489" s="132"/>
      <c r="CI489" s="132"/>
      <c r="CJ489" s="132"/>
      <c r="CK489" s="132"/>
      <c r="CL489" s="132"/>
      <c r="CM489" s="132"/>
      <c r="CN489" s="132"/>
      <c r="CO489" s="132"/>
      <c r="CP489" s="132"/>
      <c r="CQ489" s="132"/>
      <c r="CR489" s="132"/>
      <c r="CS489" s="132"/>
      <c r="CT489" s="132"/>
      <c r="CU489" s="132"/>
      <c r="CV489" s="132"/>
      <c r="CW489" s="132"/>
      <c r="CX489" s="132"/>
      <c r="CY489" s="132"/>
      <c r="CZ489" s="132"/>
      <c r="DA489" s="132"/>
      <c r="DB489" s="132"/>
      <c r="DC489" s="132"/>
      <c r="DD489" s="132"/>
      <c r="DE489" s="132"/>
      <c r="DF489" s="132"/>
      <c r="DG489" s="132"/>
      <c r="DH489" s="132"/>
      <c r="DI489" s="132"/>
      <c r="DJ489" s="132"/>
      <c r="DK489" s="132"/>
      <c r="DL489" s="132"/>
      <c r="DM489" s="132"/>
      <c r="DN489" s="132"/>
      <c r="DO489" s="132"/>
      <c r="DP489" s="132"/>
      <c r="DQ489" s="132"/>
      <c r="DR489" s="132"/>
      <c r="DS489" s="132"/>
      <c r="DT489" s="132"/>
      <c r="DU489" s="132"/>
      <c r="DV489" s="132"/>
      <c r="DW489" s="132"/>
      <c r="DX489" s="132"/>
      <c r="DY489" s="132"/>
      <c r="DZ489" s="132"/>
      <c r="EA489" s="132"/>
      <c r="EB489" s="132"/>
      <c r="EC489" s="132"/>
      <c r="ED489" s="132"/>
      <c r="EE489" s="132"/>
      <c r="EF489" s="132"/>
      <c r="EG489" s="132"/>
      <c r="EH489" s="132"/>
      <c r="EI489" s="132"/>
      <c r="EJ489" s="132"/>
      <c r="EK489" s="132"/>
      <c r="EL489" s="132"/>
      <c r="EM489" s="132"/>
      <c r="EN489" s="132"/>
      <c r="EO489" s="132"/>
      <c r="EP489" s="132"/>
      <c r="EQ489" s="132"/>
      <c r="ER489" s="132"/>
      <c r="ES489" s="132"/>
      <c r="ET489" s="132"/>
      <c r="EU489" s="132"/>
      <c r="EV489" s="132"/>
      <c r="EW489" s="132"/>
      <c r="EX489" s="132"/>
      <c r="EY489" s="132"/>
      <c r="EZ489" s="132"/>
      <c r="FA489" s="132"/>
      <c r="FB489" s="132"/>
      <c r="FC489" s="132"/>
      <c r="FD489" s="132"/>
      <c r="FE489" s="132"/>
      <c r="FF489" s="132"/>
      <c r="FG489" s="132"/>
      <c r="FH489" s="132"/>
      <c r="FI489" s="132"/>
      <c r="FJ489" s="132"/>
      <c r="FK489" s="132"/>
      <c r="FL489" s="132"/>
      <c r="FM489" s="132"/>
      <c r="FN489" s="132"/>
      <c r="FO489" s="132"/>
      <c r="FP489" s="132"/>
      <c r="FQ489" s="132"/>
      <c r="FR489" s="132"/>
      <c r="FS489" s="132"/>
      <c r="FT489" s="132"/>
      <c r="FU489" s="132"/>
      <c r="FV489" s="132"/>
      <c r="FW489" s="132"/>
      <c r="FX489" s="132"/>
      <c r="FY489" s="132"/>
      <c r="FZ489" s="132"/>
      <c r="GA489" s="132"/>
      <c r="GB489" s="132"/>
      <c r="GC489" s="132"/>
      <c r="GD489" s="132"/>
      <c r="GE489" s="132"/>
      <c r="GF489" s="30"/>
      <c r="GG489" s="30"/>
      <c r="GH489" s="30"/>
      <c r="GI489" s="30"/>
      <c r="GJ489" s="30"/>
      <c r="GK489" s="30"/>
      <c r="GL489" s="30"/>
      <c r="GM489" s="30"/>
    </row>
    <row r="490" spans="1:195" ht="12.7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row>
    <row r="491" spans="1:195" ht="34.5" customHeight="1">
      <c r="A491" s="70" t="s">
        <v>333</v>
      </c>
      <c r="B491" s="70"/>
      <c r="C491" s="70"/>
      <c r="D491" s="70"/>
      <c r="E491" s="70"/>
      <c r="F491" s="70" t="s">
        <v>345</v>
      </c>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t="s">
        <v>391</v>
      </c>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c r="BV491" s="70"/>
      <c r="BW491" s="70"/>
      <c r="BX491" s="70"/>
      <c r="BY491" s="70"/>
      <c r="BZ491" s="70"/>
      <c r="CA491" s="70"/>
      <c r="CB491" s="70" t="s">
        <v>392</v>
      </c>
      <c r="CC491" s="70"/>
      <c r="CD491" s="70"/>
      <c r="CE491" s="70"/>
      <c r="CF491" s="70"/>
      <c r="CG491" s="70"/>
      <c r="CH491" s="70"/>
      <c r="CI491" s="70"/>
      <c r="CJ491" s="70"/>
      <c r="CK491" s="70"/>
      <c r="CL491" s="70"/>
      <c r="CM491" s="70"/>
      <c r="CN491" s="70"/>
      <c r="CO491" s="70"/>
      <c r="CP491" s="70"/>
      <c r="CQ491" s="70"/>
      <c r="CR491" s="70"/>
      <c r="CS491" s="70"/>
      <c r="CT491" s="70"/>
      <c r="CU491" s="70"/>
      <c r="CV491" s="70"/>
      <c r="CW491" s="70"/>
      <c r="CX491" s="70"/>
      <c r="CY491" s="70"/>
      <c r="CZ491" s="70"/>
      <c r="DA491" s="70"/>
      <c r="DB491" s="70"/>
      <c r="DC491" s="70"/>
      <c r="DD491" s="70"/>
      <c r="DE491" s="70"/>
      <c r="DF491" s="70"/>
      <c r="DG491" s="70"/>
      <c r="DH491" s="70"/>
      <c r="DI491" s="70"/>
      <c r="DJ491" s="70"/>
      <c r="DK491" s="70"/>
      <c r="DL491" s="70"/>
      <c r="DM491" s="70" t="s">
        <v>393</v>
      </c>
      <c r="DN491" s="70"/>
      <c r="DO491" s="70"/>
      <c r="DP491" s="70"/>
      <c r="DQ491" s="70"/>
      <c r="DR491" s="70"/>
      <c r="DS491" s="70"/>
      <c r="DT491" s="70"/>
      <c r="DU491" s="70"/>
      <c r="DV491" s="70"/>
      <c r="DW491" s="70"/>
      <c r="DX491" s="70"/>
      <c r="DY491" s="70"/>
      <c r="DZ491" s="70"/>
      <c r="EA491" s="70"/>
      <c r="EB491" s="70"/>
      <c r="EC491" s="70"/>
      <c r="ED491" s="70"/>
      <c r="EE491" s="70"/>
      <c r="EF491" s="70"/>
      <c r="EG491" s="70"/>
      <c r="EH491" s="70"/>
      <c r="EI491" s="70"/>
      <c r="EJ491" s="70"/>
      <c r="EK491" s="70"/>
      <c r="EL491" s="70"/>
      <c r="EM491" s="70"/>
      <c r="EN491" s="70"/>
      <c r="EO491" s="70"/>
      <c r="EP491" s="70"/>
      <c r="EQ491" s="70"/>
      <c r="ER491" s="70"/>
      <c r="ES491" s="70"/>
      <c r="ET491" s="70"/>
      <c r="EU491" s="70"/>
      <c r="EV491" s="70"/>
      <c r="EW491" s="70"/>
      <c r="EX491" s="70" t="s">
        <v>394</v>
      </c>
      <c r="EY491" s="70"/>
      <c r="EZ491" s="70"/>
      <c r="FA491" s="70"/>
      <c r="FB491" s="70"/>
      <c r="FC491" s="70"/>
      <c r="FD491" s="70"/>
      <c r="FE491" s="70"/>
      <c r="FF491" s="70"/>
      <c r="FG491" s="70"/>
      <c r="FH491" s="70"/>
      <c r="FI491" s="70"/>
      <c r="FJ491" s="70"/>
      <c r="FK491" s="70"/>
      <c r="FL491" s="70"/>
      <c r="FM491" s="70"/>
      <c r="FN491" s="70"/>
      <c r="FO491" s="70"/>
      <c r="FP491" s="70"/>
      <c r="FQ491" s="70"/>
      <c r="FR491" s="70"/>
      <c r="FS491" s="70"/>
      <c r="FT491" s="70"/>
      <c r="FU491" s="70"/>
      <c r="FV491" s="70"/>
      <c r="FW491" s="70"/>
      <c r="FX491" s="70"/>
      <c r="FY491" s="70"/>
      <c r="FZ491" s="70"/>
      <c r="GA491" s="70"/>
      <c r="GB491" s="70"/>
      <c r="GC491" s="70"/>
      <c r="GD491" s="70"/>
      <c r="GE491" s="70"/>
      <c r="GF491" s="30"/>
      <c r="GG491" s="30"/>
      <c r="GH491" s="30"/>
      <c r="GI491" s="30"/>
      <c r="GJ491" s="30"/>
      <c r="GK491" s="30"/>
      <c r="GL491" s="30"/>
      <c r="GM491" s="30"/>
    </row>
    <row r="492" spans="1:195" ht="12.75">
      <c r="A492" s="70">
        <v>1</v>
      </c>
      <c r="B492" s="70"/>
      <c r="C492" s="70"/>
      <c r="D492" s="70"/>
      <c r="E492" s="70"/>
      <c r="F492" s="70" t="s">
        <v>519</v>
      </c>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v>28202</v>
      </c>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c r="BV492" s="70"/>
      <c r="BW492" s="70"/>
      <c r="BX492" s="70"/>
      <c r="BY492" s="70"/>
      <c r="BZ492" s="70"/>
      <c r="CA492" s="70"/>
      <c r="CB492" s="70">
        <v>11.12</v>
      </c>
      <c r="CC492" s="70"/>
      <c r="CD492" s="70"/>
      <c r="CE492" s="70"/>
      <c r="CF492" s="70"/>
      <c r="CG492" s="70"/>
      <c r="CH492" s="70"/>
      <c r="CI492" s="70"/>
      <c r="CJ492" s="70"/>
      <c r="CK492" s="70"/>
      <c r="CL492" s="70"/>
      <c r="CM492" s="70"/>
      <c r="CN492" s="70"/>
      <c r="CO492" s="70"/>
      <c r="CP492" s="70"/>
      <c r="CQ492" s="70"/>
      <c r="CR492" s="70"/>
      <c r="CS492" s="70"/>
      <c r="CT492" s="70"/>
      <c r="CU492" s="70"/>
      <c r="CV492" s="70"/>
      <c r="CW492" s="70"/>
      <c r="CX492" s="70"/>
      <c r="CY492" s="70"/>
      <c r="CZ492" s="70"/>
      <c r="DA492" s="70"/>
      <c r="DB492" s="70"/>
      <c r="DC492" s="70"/>
      <c r="DD492" s="70"/>
      <c r="DE492" s="70"/>
      <c r="DF492" s="70"/>
      <c r="DG492" s="70"/>
      <c r="DH492" s="70"/>
      <c r="DI492" s="70"/>
      <c r="DJ492" s="70"/>
      <c r="DK492" s="70"/>
      <c r="DL492" s="70"/>
      <c r="DM492" s="70"/>
      <c r="DN492" s="70"/>
      <c r="DO492" s="70"/>
      <c r="DP492" s="70"/>
      <c r="DQ492" s="70"/>
      <c r="DR492" s="70"/>
      <c r="DS492" s="70"/>
      <c r="DT492" s="70"/>
      <c r="DU492" s="70"/>
      <c r="DV492" s="70"/>
      <c r="DW492" s="70"/>
      <c r="DX492" s="70"/>
      <c r="DY492" s="70"/>
      <c r="DZ492" s="70"/>
      <c r="EA492" s="70"/>
      <c r="EB492" s="70"/>
      <c r="EC492" s="70"/>
      <c r="ED492" s="70"/>
      <c r="EE492" s="70"/>
      <c r="EF492" s="70"/>
      <c r="EG492" s="70"/>
      <c r="EH492" s="70"/>
      <c r="EI492" s="70"/>
      <c r="EJ492" s="70"/>
      <c r="EK492" s="70"/>
      <c r="EL492" s="70"/>
      <c r="EM492" s="70"/>
      <c r="EN492" s="70"/>
      <c r="EO492" s="70"/>
      <c r="EP492" s="70"/>
      <c r="EQ492" s="70"/>
      <c r="ER492" s="70"/>
      <c r="ES492" s="70"/>
      <c r="ET492" s="70"/>
      <c r="EU492" s="70"/>
      <c r="EV492" s="70"/>
      <c r="EW492" s="70"/>
      <c r="EX492" s="70">
        <f>AQ492*CB492+5-0.24</f>
        <v>313611</v>
      </c>
      <c r="EY492" s="70"/>
      <c r="EZ492" s="70"/>
      <c r="FA492" s="70"/>
      <c r="FB492" s="70"/>
      <c r="FC492" s="70"/>
      <c r="FD492" s="70"/>
      <c r="FE492" s="70"/>
      <c r="FF492" s="70"/>
      <c r="FG492" s="70"/>
      <c r="FH492" s="70"/>
      <c r="FI492" s="70"/>
      <c r="FJ492" s="70"/>
      <c r="FK492" s="70"/>
      <c r="FL492" s="70"/>
      <c r="FM492" s="70"/>
      <c r="FN492" s="70"/>
      <c r="FO492" s="70"/>
      <c r="FP492" s="70"/>
      <c r="FQ492" s="70"/>
      <c r="FR492" s="70"/>
      <c r="FS492" s="70"/>
      <c r="FT492" s="70"/>
      <c r="FU492" s="70"/>
      <c r="FV492" s="70"/>
      <c r="FW492" s="70"/>
      <c r="FX492" s="70"/>
      <c r="FY492" s="70"/>
      <c r="FZ492" s="70"/>
      <c r="GA492" s="70"/>
      <c r="GB492" s="70"/>
      <c r="GC492" s="70"/>
      <c r="GD492" s="70"/>
      <c r="GE492" s="70"/>
      <c r="GF492" s="30"/>
      <c r="GG492" s="30"/>
      <c r="GH492" s="30"/>
      <c r="GI492" s="30"/>
      <c r="GJ492" s="30"/>
      <c r="GK492" s="30"/>
      <c r="GL492" s="30"/>
      <c r="GM492" s="30"/>
    </row>
    <row r="493" spans="1:195" ht="12.75">
      <c r="A493" s="70">
        <v>2</v>
      </c>
      <c r="B493" s="70"/>
      <c r="C493" s="70"/>
      <c r="D493" s="70"/>
      <c r="E493" s="70"/>
      <c r="F493" s="70" t="s">
        <v>520</v>
      </c>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v>77</v>
      </c>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c r="BV493" s="70"/>
      <c r="BW493" s="70"/>
      <c r="BX493" s="70"/>
      <c r="BY493" s="70"/>
      <c r="BZ493" s="70"/>
      <c r="CA493" s="70"/>
      <c r="CB493" s="70">
        <v>1768</v>
      </c>
      <c r="CC493" s="70"/>
      <c r="CD493" s="70"/>
      <c r="CE493" s="70"/>
      <c r="CF493" s="70"/>
      <c r="CG493" s="70"/>
      <c r="CH493" s="70"/>
      <c r="CI493" s="70"/>
      <c r="CJ493" s="70"/>
      <c r="CK493" s="70"/>
      <c r="CL493" s="70"/>
      <c r="CM493" s="70"/>
      <c r="CN493" s="70"/>
      <c r="CO493" s="70"/>
      <c r="CP493" s="70"/>
      <c r="CQ493" s="70"/>
      <c r="CR493" s="70"/>
      <c r="CS493" s="70"/>
      <c r="CT493" s="70"/>
      <c r="CU493" s="70"/>
      <c r="CV493" s="70"/>
      <c r="CW493" s="70"/>
      <c r="CX493" s="70"/>
      <c r="CY493" s="70"/>
      <c r="CZ493" s="70"/>
      <c r="DA493" s="70"/>
      <c r="DB493" s="70"/>
      <c r="DC493" s="70"/>
      <c r="DD493" s="70"/>
      <c r="DE493" s="70"/>
      <c r="DF493" s="70"/>
      <c r="DG493" s="70"/>
      <c r="DH493" s="70"/>
      <c r="DI493" s="70"/>
      <c r="DJ493" s="70"/>
      <c r="DK493" s="70"/>
      <c r="DL493" s="70"/>
      <c r="DM493" s="70"/>
      <c r="DN493" s="70"/>
      <c r="DO493" s="70"/>
      <c r="DP493" s="70"/>
      <c r="DQ493" s="70"/>
      <c r="DR493" s="70"/>
      <c r="DS493" s="70"/>
      <c r="DT493" s="70"/>
      <c r="DU493" s="70"/>
      <c r="DV493" s="70"/>
      <c r="DW493" s="70"/>
      <c r="DX493" s="70"/>
      <c r="DY493" s="70"/>
      <c r="DZ493" s="70"/>
      <c r="EA493" s="70"/>
      <c r="EB493" s="70"/>
      <c r="EC493" s="70"/>
      <c r="ED493" s="70"/>
      <c r="EE493" s="70"/>
      <c r="EF493" s="70"/>
      <c r="EG493" s="70"/>
      <c r="EH493" s="70"/>
      <c r="EI493" s="70"/>
      <c r="EJ493" s="70"/>
      <c r="EK493" s="70"/>
      <c r="EL493" s="70"/>
      <c r="EM493" s="70"/>
      <c r="EN493" s="70"/>
      <c r="EO493" s="70"/>
      <c r="EP493" s="70"/>
      <c r="EQ493" s="70"/>
      <c r="ER493" s="70"/>
      <c r="ES493" s="70"/>
      <c r="ET493" s="70"/>
      <c r="EU493" s="70"/>
      <c r="EV493" s="70"/>
      <c r="EW493" s="70"/>
      <c r="EX493" s="71">
        <f>AQ493*CB493</f>
        <v>136136</v>
      </c>
      <c r="EY493" s="71"/>
      <c r="EZ493" s="71"/>
      <c r="FA493" s="71"/>
      <c r="FB493" s="71"/>
      <c r="FC493" s="71"/>
      <c r="FD493" s="71"/>
      <c r="FE493" s="71"/>
      <c r="FF493" s="71"/>
      <c r="FG493" s="71"/>
      <c r="FH493" s="71"/>
      <c r="FI493" s="71"/>
      <c r="FJ493" s="71"/>
      <c r="FK493" s="71"/>
      <c r="FL493" s="71"/>
      <c r="FM493" s="71"/>
      <c r="FN493" s="71"/>
      <c r="FO493" s="71"/>
      <c r="FP493" s="71"/>
      <c r="FQ493" s="71"/>
      <c r="FR493" s="71"/>
      <c r="FS493" s="71"/>
      <c r="FT493" s="71"/>
      <c r="FU493" s="71"/>
      <c r="FV493" s="71"/>
      <c r="FW493" s="71"/>
      <c r="FX493" s="71"/>
      <c r="FY493" s="71"/>
      <c r="FZ493" s="71"/>
      <c r="GA493" s="71"/>
      <c r="GB493" s="71"/>
      <c r="GC493" s="71"/>
      <c r="GD493" s="71"/>
      <c r="GE493" s="71"/>
      <c r="GF493" s="30"/>
      <c r="GG493" s="30"/>
      <c r="GH493" s="30"/>
      <c r="GI493" s="30"/>
      <c r="GJ493" s="30"/>
      <c r="GK493" s="30"/>
      <c r="GL493" s="30"/>
      <c r="GM493" s="30"/>
    </row>
    <row r="494" spans="1:195" ht="12.75">
      <c r="A494" s="67" t="s">
        <v>521</v>
      </c>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9"/>
      <c r="EX494" s="72">
        <f>SUM(EX492:EX493)</f>
        <v>449747</v>
      </c>
      <c r="EY494" s="72"/>
      <c r="EZ494" s="72"/>
      <c r="FA494" s="72"/>
      <c r="FB494" s="72"/>
      <c r="FC494" s="72"/>
      <c r="FD494" s="72"/>
      <c r="FE494" s="72"/>
      <c r="FF494" s="72"/>
      <c r="FG494" s="72"/>
      <c r="FH494" s="72"/>
      <c r="FI494" s="72"/>
      <c r="FJ494" s="72"/>
      <c r="FK494" s="72"/>
      <c r="FL494" s="72"/>
      <c r="FM494" s="72"/>
      <c r="FN494" s="72"/>
      <c r="FO494" s="72"/>
      <c r="FP494" s="72"/>
      <c r="FQ494" s="72"/>
      <c r="FR494" s="72"/>
      <c r="FS494" s="72"/>
      <c r="FT494" s="72"/>
      <c r="FU494" s="72"/>
      <c r="FV494" s="72"/>
      <c r="FW494" s="72"/>
      <c r="FX494" s="72"/>
      <c r="FY494" s="72"/>
      <c r="FZ494" s="72"/>
      <c r="GA494" s="72"/>
      <c r="GB494" s="72"/>
      <c r="GC494" s="72"/>
      <c r="GD494" s="72"/>
      <c r="GE494" s="72"/>
      <c r="GF494" s="30"/>
      <c r="GG494" s="30"/>
      <c r="GH494" s="30"/>
      <c r="GI494" s="30"/>
      <c r="GJ494" s="30"/>
      <c r="GK494" s="30"/>
      <c r="GL494" s="30"/>
      <c r="GM494" s="30"/>
    </row>
    <row r="495" spans="1:195" ht="12.75">
      <c r="A495" s="70">
        <v>3</v>
      </c>
      <c r="B495" s="70"/>
      <c r="C495" s="70"/>
      <c r="D495" s="70"/>
      <c r="E495" s="70"/>
      <c r="F495" s="70" t="s">
        <v>522</v>
      </c>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v>100</v>
      </c>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c r="BZ495" s="70"/>
      <c r="CA495" s="70"/>
      <c r="CB495" s="70">
        <v>89.22</v>
      </c>
      <c r="CC495" s="70"/>
      <c r="CD495" s="70"/>
      <c r="CE495" s="70"/>
      <c r="CF495" s="70"/>
      <c r="CG495" s="70"/>
      <c r="CH495" s="70"/>
      <c r="CI495" s="70"/>
      <c r="CJ495" s="70"/>
      <c r="CK495" s="70"/>
      <c r="CL495" s="70"/>
      <c r="CM495" s="70"/>
      <c r="CN495" s="70"/>
      <c r="CO495" s="70"/>
      <c r="CP495" s="70"/>
      <c r="CQ495" s="70"/>
      <c r="CR495" s="70"/>
      <c r="CS495" s="70"/>
      <c r="CT495" s="70"/>
      <c r="CU495" s="70"/>
      <c r="CV495" s="70"/>
      <c r="CW495" s="70"/>
      <c r="CX495" s="70"/>
      <c r="CY495" s="70"/>
      <c r="CZ495" s="70"/>
      <c r="DA495" s="70"/>
      <c r="DB495" s="70"/>
      <c r="DC495" s="70"/>
      <c r="DD495" s="70"/>
      <c r="DE495" s="70"/>
      <c r="DF495" s="70"/>
      <c r="DG495" s="70"/>
      <c r="DH495" s="70"/>
      <c r="DI495" s="70"/>
      <c r="DJ495" s="70"/>
      <c r="DK495" s="70"/>
      <c r="DL495" s="70"/>
      <c r="DM495" s="70"/>
      <c r="DN495" s="70"/>
      <c r="DO495" s="70"/>
      <c r="DP495" s="70"/>
      <c r="DQ495" s="70"/>
      <c r="DR495" s="70"/>
      <c r="DS495" s="70"/>
      <c r="DT495" s="70"/>
      <c r="DU495" s="70"/>
      <c r="DV495" s="70"/>
      <c r="DW495" s="70"/>
      <c r="DX495" s="70"/>
      <c r="DY495" s="70"/>
      <c r="DZ495" s="70"/>
      <c r="EA495" s="70"/>
      <c r="EB495" s="70"/>
      <c r="EC495" s="70"/>
      <c r="ED495" s="70"/>
      <c r="EE495" s="70"/>
      <c r="EF495" s="70"/>
      <c r="EG495" s="70"/>
      <c r="EH495" s="70"/>
      <c r="EI495" s="70"/>
      <c r="EJ495" s="70"/>
      <c r="EK495" s="70"/>
      <c r="EL495" s="70"/>
      <c r="EM495" s="70"/>
      <c r="EN495" s="70"/>
      <c r="EO495" s="70"/>
      <c r="EP495" s="70"/>
      <c r="EQ495" s="70"/>
      <c r="ER495" s="70"/>
      <c r="ES495" s="70"/>
      <c r="ET495" s="70"/>
      <c r="EU495" s="70"/>
      <c r="EV495" s="70"/>
      <c r="EW495" s="70"/>
      <c r="EX495" s="71">
        <f>AQ495*CB495</f>
        <v>8922</v>
      </c>
      <c r="EY495" s="71"/>
      <c r="EZ495" s="71"/>
      <c r="FA495" s="71"/>
      <c r="FB495" s="71"/>
      <c r="FC495" s="71"/>
      <c r="FD495" s="71"/>
      <c r="FE495" s="71"/>
      <c r="FF495" s="71"/>
      <c r="FG495" s="71"/>
      <c r="FH495" s="71"/>
      <c r="FI495" s="71"/>
      <c r="FJ495" s="71"/>
      <c r="FK495" s="71"/>
      <c r="FL495" s="71"/>
      <c r="FM495" s="71"/>
      <c r="FN495" s="71"/>
      <c r="FO495" s="71"/>
      <c r="FP495" s="71"/>
      <c r="FQ495" s="71"/>
      <c r="FR495" s="71"/>
      <c r="FS495" s="71"/>
      <c r="FT495" s="71"/>
      <c r="FU495" s="71"/>
      <c r="FV495" s="71"/>
      <c r="FW495" s="71"/>
      <c r="FX495" s="71"/>
      <c r="FY495" s="71"/>
      <c r="FZ495" s="71"/>
      <c r="GA495" s="71"/>
      <c r="GB495" s="71"/>
      <c r="GC495" s="71"/>
      <c r="GD495" s="71"/>
      <c r="GE495" s="71"/>
      <c r="GF495" s="30"/>
      <c r="GG495" s="30"/>
      <c r="GH495" s="30"/>
      <c r="GI495" s="30"/>
      <c r="GJ495" s="30"/>
      <c r="GK495" s="30"/>
      <c r="GL495" s="30"/>
      <c r="GM495" s="30"/>
    </row>
    <row r="496" spans="1:195" ht="12.75">
      <c r="A496" s="70">
        <v>4</v>
      </c>
      <c r="B496" s="70"/>
      <c r="C496" s="70"/>
      <c r="D496" s="70"/>
      <c r="E496" s="70"/>
      <c r="F496" s="70" t="s">
        <v>523</v>
      </c>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v>100</v>
      </c>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c r="BV496" s="70"/>
      <c r="BW496" s="70"/>
      <c r="BX496" s="70"/>
      <c r="BY496" s="70"/>
      <c r="BZ496" s="70"/>
      <c r="CA496" s="70"/>
      <c r="CB496" s="70">
        <v>75.31</v>
      </c>
      <c r="CC496" s="70"/>
      <c r="CD496" s="70"/>
      <c r="CE496" s="70"/>
      <c r="CF496" s="70"/>
      <c r="CG496" s="70"/>
      <c r="CH496" s="70"/>
      <c r="CI496" s="70"/>
      <c r="CJ496" s="70"/>
      <c r="CK496" s="70"/>
      <c r="CL496" s="70"/>
      <c r="CM496" s="70"/>
      <c r="CN496" s="70"/>
      <c r="CO496" s="70"/>
      <c r="CP496" s="70"/>
      <c r="CQ496" s="70"/>
      <c r="CR496" s="70"/>
      <c r="CS496" s="70"/>
      <c r="CT496" s="70"/>
      <c r="CU496" s="70"/>
      <c r="CV496" s="70"/>
      <c r="CW496" s="70"/>
      <c r="CX496" s="70"/>
      <c r="CY496" s="70"/>
      <c r="CZ496" s="70"/>
      <c r="DA496" s="70"/>
      <c r="DB496" s="70"/>
      <c r="DC496" s="70"/>
      <c r="DD496" s="70"/>
      <c r="DE496" s="70"/>
      <c r="DF496" s="70"/>
      <c r="DG496" s="70"/>
      <c r="DH496" s="70"/>
      <c r="DI496" s="70"/>
      <c r="DJ496" s="70"/>
      <c r="DK496" s="70"/>
      <c r="DL496" s="70"/>
      <c r="DM496" s="70"/>
      <c r="DN496" s="70"/>
      <c r="DO496" s="70"/>
      <c r="DP496" s="70"/>
      <c r="DQ496" s="70"/>
      <c r="DR496" s="70"/>
      <c r="DS496" s="70"/>
      <c r="DT496" s="70"/>
      <c r="DU496" s="70"/>
      <c r="DV496" s="70"/>
      <c r="DW496" s="70"/>
      <c r="DX496" s="70"/>
      <c r="DY496" s="70"/>
      <c r="DZ496" s="70"/>
      <c r="EA496" s="70"/>
      <c r="EB496" s="70"/>
      <c r="EC496" s="70"/>
      <c r="ED496" s="70"/>
      <c r="EE496" s="70"/>
      <c r="EF496" s="70"/>
      <c r="EG496" s="70"/>
      <c r="EH496" s="70"/>
      <c r="EI496" s="70"/>
      <c r="EJ496" s="70"/>
      <c r="EK496" s="70"/>
      <c r="EL496" s="70"/>
      <c r="EM496" s="70"/>
      <c r="EN496" s="70"/>
      <c r="EO496" s="70"/>
      <c r="EP496" s="70"/>
      <c r="EQ496" s="70"/>
      <c r="ER496" s="70"/>
      <c r="ES496" s="70"/>
      <c r="ET496" s="70"/>
      <c r="EU496" s="70"/>
      <c r="EV496" s="70"/>
      <c r="EW496" s="70"/>
      <c r="EX496" s="71">
        <f>AQ496*CB496</f>
        <v>7531</v>
      </c>
      <c r="EY496" s="71"/>
      <c r="EZ496" s="71"/>
      <c r="FA496" s="71"/>
      <c r="FB496" s="71"/>
      <c r="FC496" s="71"/>
      <c r="FD496" s="71"/>
      <c r="FE496" s="71"/>
      <c r="FF496" s="71"/>
      <c r="FG496" s="71"/>
      <c r="FH496" s="71"/>
      <c r="FI496" s="71"/>
      <c r="FJ496" s="71"/>
      <c r="FK496" s="71"/>
      <c r="FL496" s="71"/>
      <c r="FM496" s="71"/>
      <c r="FN496" s="71"/>
      <c r="FO496" s="71"/>
      <c r="FP496" s="71"/>
      <c r="FQ496" s="71"/>
      <c r="FR496" s="71"/>
      <c r="FS496" s="71"/>
      <c r="FT496" s="71"/>
      <c r="FU496" s="71"/>
      <c r="FV496" s="71"/>
      <c r="FW496" s="71"/>
      <c r="FX496" s="71"/>
      <c r="FY496" s="71"/>
      <c r="FZ496" s="71"/>
      <c r="GA496" s="71"/>
      <c r="GB496" s="71"/>
      <c r="GC496" s="71"/>
      <c r="GD496" s="71"/>
      <c r="GE496" s="71"/>
      <c r="GF496" s="30"/>
      <c r="GG496" s="30"/>
      <c r="GH496" s="30"/>
      <c r="GI496" s="30"/>
      <c r="GJ496" s="30"/>
      <c r="GK496" s="30"/>
      <c r="GL496" s="30"/>
      <c r="GM496" s="30"/>
    </row>
    <row r="497" spans="1:195" ht="12.75">
      <c r="A497" s="70">
        <v>5</v>
      </c>
      <c r="B497" s="70"/>
      <c r="C497" s="70"/>
      <c r="D497" s="70"/>
      <c r="E497" s="70"/>
      <c r="F497" s="70" t="s">
        <v>524</v>
      </c>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c r="BV497" s="70"/>
      <c r="BW497" s="70"/>
      <c r="BX497" s="70"/>
      <c r="BY497" s="70"/>
      <c r="BZ497" s="70"/>
      <c r="CA497" s="70"/>
      <c r="CB497" s="70"/>
      <c r="CC497" s="70"/>
      <c r="CD497" s="70"/>
      <c r="CE497" s="70"/>
      <c r="CF497" s="70"/>
      <c r="CG497" s="70"/>
      <c r="CH497" s="70"/>
      <c r="CI497" s="70"/>
      <c r="CJ497" s="70"/>
      <c r="CK497" s="70"/>
      <c r="CL497" s="70"/>
      <c r="CM497" s="70"/>
      <c r="CN497" s="70"/>
      <c r="CO497" s="70"/>
      <c r="CP497" s="70"/>
      <c r="CQ497" s="70"/>
      <c r="CR497" s="70"/>
      <c r="CS497" s="70"/>
      <c r="CT497" s="70"/>
      <c r="CU497" s="70"/>
      <c r="CV497" s="70"/>
      <c r="CW497" s="70"/>
      <c r="CX497" s="70"/>
      <c r="CY497" s="70"/>
      <c r="CZ497" s="70"/>
      <c r="DA497" s="70"/>
      <c r="DB497" s="70"/>
      <c r="DC497" s="70"/>
      <c r="DD497" s="70"/>
      <c r="DE497" s="70"/>
      <c r="DF497" s="70"/>
      <c r="DG497" s="70"/>
      <c r="DH497" s="70"/>
      <c r="DI497" s="70"/>
      <c r="DJ497" s="70"/>
      <c r="DK497" s="70"/>
      <c r="DL497" s="70"/>
      <c r="DM497" s="70"/>
      <c r="DN497" s="70"/>
      <c r="DO497" s="70"/>
      <c r="DP497" s="70"/>
      <c r="DQ497" s="70"/>
      <c r="DR497" s="70"/>
      <c r="DS497" s="70"/>
      <c r="DT497" s="70"/>
      <c r="DU497" s="70"/>
      <c r="DV497" s="70"/>
      <c r="DW497" s="70"/>
      <c r="DX497" s="70"/>
      <c r="DY497" s="70"/>
      <c r="DZ497" s="70"/>
      <c r="EA497" s="70"/>
      <c r="EB497" s="70"/>
      <c r="EC497" s="70"/>
      <c r="ED497" s="70"/>
      <c r="EE497" s="70"/>
      <c r="EF497" s="70"/>
      <c r="EG497" s="70"/>
      <c r="EH497" s="70"/>
      <c r="EI497" s="70"/>
      <c r="EJ497" s="70"/>
      <c r="EK497" s="70"/>
      <c r="EL497" s="70"/>
      <c r="EM497" s="70"/>
      <c r="EN497" s="70"/>
      <c r="EO497" s="70"/>
      <c r="EP497" s="70"/>
      <c r="EQ497" s="70"/>
      <c r="ER497" s="70"/>
      <c r="ES497" s="70"/>
      <c r="ET497" s="70"/>
      <c r="EU497" s="70"/>
      <c r="EV497" s="70"/>
      <c r="EW497" s="70"/>
      <c r="EX497" s="70">
        <v>2300</v>
      </c>
      <c r="EY497" s="70"/>
      <c r="EZ497" s="70"/>
      <c r="FA497" s="70"/>
      <c r="FB497" s="70"/>
      <c r="FC497" s="70"/>
      <c r="FD497" s="70"/>
      <c r="FE497" s="70"/>
      <c r="FF497" s="70"/>
      <c r="FG497" s="70"/>
      <c r="FH497" s="70"/>
      <c r="FI497" s="70"/>
      <c r="FJ497" s="70"/>
      <c r="FK497" s="70"/>
      <c r="FL497" s="70"/>
      <c r="FM497" s="70"/>
      <c r="FN497" s="70"/>
      <c r="FO497" s="70"/>
      <c r="FP497" s="70"/>
      <c r="FQ497" s="70"/>
      <c r="FR497" s="70"/>
      <c r="FS497" s="70"/>
      <c r="FT497" s="70"/>
      <c r="FU497" s="70"/>
      <c r="FV497" s="70"/>
      <c r="FW497" s="70"/>
      <c r="FX497" s="70"/>
      <c r="FY497" s="70"/>
      <c r="FZ497" s="70"/>
      <c r="GA497" s="70"/>
      <c r="GB497" s="70"/>
      <c r="GC497" s="70"/>
      <c r="GD497" s="70"/>
      <c r="GE497" s="70"/>
      <c r="GF497" s="30"/>
      <c r="GG497" s="30"/>
      <c r="GH497" s="30"/>
      <c r="GI497" s="30"/>
      <c r="GJ497" s="30"/>
      <c r="GK497" s="30"/>
      <c r="GL497" s="30"/>
      <c r="GM497" s="30"/>
    </row>
    <row r="498" spans="1:195" ht="12.75">
      <c r="A498" s="67" t="s">
        <v>525</v>
      </c>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68"/>
      <c r="DX498" s="68"/>
      <c r="DY498" s="68"/>
      <c r="DZ498" s="68"/>
      <c r="EA498" s="68"/>
      <c r="EB498" s="68"/>
      <c r="EC498" s="68"/>
      <c r="ED498" s="68"/>
      <c r="EE498" s="68"/>
      <c r="EF498" s="68"/>
      <c r="EG498" s="68"/>
      <c r="EH498" s="68"/>
      <c r="EI498" s="68"/>
      <c r="EJ498" s="68"/>
      <c r="EK498" s="68"/>
      <c r="EL498" s="68"/>
      <c r="EM498" s="68"/>
      <c r="EN498" s="68"/>
      <c r="EO498" s="68"/>
      <c r="EP498" s="68"/>
      <c r="EQ498" s="68"/>
      <c r="ER498" s="68"/>
      <c r="ES498" s="68"/>
      <c r="ET498" s="68"/>
      <c r="EU498" s="68"/>
      <c r="EV498" s="68"/>
      <c r="EW498" s="69"/>
      <c r="EX498" s="72">
        <f>SUM(EX495:GE497)</f>
        <v>18753</v>
      </c>
      <c r="EY498" s="322"/>
      <c r="EZ498" s="322"/>
      <c r="FA498" s="322"/>
      <c r="FB498" s="322"/>
      <c r="FC498" s="322"/>
      <c r="FD498" s="322"/>
      <c r="FE498" s="322"/>
      <c r="FF498" s="322"/>
      <c r="FG498" s="322"/>
      <c r="FH498" s="322"/>
      <c r="FI498" s="322"/>
      <c r="FJ498" s="322"/>
      <c r="FK498" s="322"/>
      <c r="FL498" s="322"/>
      <c r="FM498" s="322"/>
      <c r="FN498" s="322"/>
      <c r="FO498" s="322"/>
      <c r="FP498" s="322"/>
      <c r="FQ498" s="322"/>
      <c r="FR498" s="322"/>
      <c r="FS498" s="322"/>
      <c r="FT498" s="322"/>
      <c r="FU498" s="322"/>
      <c r="FV498" s="322"/>
      <c r="FW498" s="322"/>
      <c r="FX498" s="322"/>
      <c r="FY498" s="322"/>
      <c r="FZ498" s="322"/>
      <c r="GA498" s="322"/>
      <c r="GB498" s="322"/>
      <c r="GC498" s="322"/>
      <c r="GD498" s="322"/>
      <c r="GE498" s="322"/>
      <c r="GF498" s="30"/>
      <c r="GG498" s="30"/>
      <c r="GH498" s="30"/>
      <c r="GI498" s="30"/>
      <c r="GJ498" s="30"/>
      <c r="GK498" s="30"/>
      <c r="GL498" s="30"/>
      <c r="GM498" s="30"/>
    </row>
    <row r="499" spans="1:195" ht="12.75">
      <c r="A499" s="67" t="s">
        <v>527</v>
      </c>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68"/>
      <c r="DX499" s="68"/>
      <c r="DY499" s="68"/>
      <c r="DZ499" s="68"/>
      <c r="EA499" s="68"/>
      <c r="EB499" s="68"/>
      <c r="EC499" s="68"/>
      <c r="ED499" s="68"/>
      <c r="EE499" s="68"/>
      <c r="EF499" s="68"/>
      <c r="EG499" s="68"/>
      <c r="EH499" s="68"/>
      <c r="EI499" s="68"/>
      <c r="EJ499" s="68"/>
      <c r="EK499" s="68"/>
      <c r="EL499" s="68"/>
      <c r="EM499" s="68"/>
      <c r="EN499" s="68"/>
      <c r="EO499" s="68"/>
      <c r="EP499" s="68"/>
      <c r="EQ499" s="68"/>
      <c r="ER499" s="68"/>
      <c r="ES499" s="68"/>
      <c r="ET499" s="68"/>
      <c r="EU499" s="68"/>
      <c r="EV499" s="68"/>
      <c r="EW499" s="68"/>
      <c r="EX499" s="68"/>
      <c r="EY499" s="68"/>
      <c r="EZ499" s="68"/>
      <c r="FA499" s="68"/>
      <c r="FB499" s="68"/>
      <c r="FC499" s="68"/>
      <c r="FD499" s="68"/>
      <c r="FE499" s="68"/>
      <c r="FF499" s="68"/>
      <c r="FG499" s="68"/>
      <c r="FH499" s="68"/>
      <c r="FI499" s="68"/>
      <c r="FJ499" s="68"/>
      <c r="FK499" s="68"/>
      <c r="FL499" s="68"/>
      <c r="FM499" s="68"/>
      <c r="FN499" s="68"/>
      <c r="FO499" s="68"/>
      <c r="FP499" s="68"/>
      <c r="FQ499" s="68"/>
      <c r="FR499" s="68"/>
      <c r="FS499" s="68"/>
      <c r="FT499" s="68"/>
      <c r="FU499" s="68"/>
      <c r="FV499" s="68"/>
      <c r="FW499" s="68"/>
      <c r="FX499" s="68"/>
      <c r="FY499" s="68"/>
      <c r="FZ499" s="68"/>
      <c r="GA499" s="68"/>
      <c r="GB499" s="68"/>
      <c r="GC499" s="68"/>
      <c r="GD499" s="68"/>
      <c r="GE499" s="69"/>
      <c r="GF499" s="30"/>
      <c r="GG499" s="30"/>
      <c r="GH499" s="30"/>
      <c r="GI499" s="30"/>
      <c r="GJ499" s="30"/>
      <c r="GK499" s="30"/>
      <c r="GL499" s="30"/>
      <c r="GM499" s="30"/>
    </row>
    <row r="500" spans="1:195" ht="11.25" customHeight="1">
      <c r="A500" s="70">
        <v>6</v>
      </c>
      <c r="B500" s="70"/>
      <c r="C500" s="70"/>
      <c r="D500" s="70"/>
      <c r="E500" s="70"/>
      <c r="F500" s="70" t="s">
        <v>519</v>
      </c>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v>950</v>
      </c>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v>11.12</v>
      </c>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c r="DX500" s="70"/>
      <c r="DY500" s="70"/>
      <c r="DZ500" s="70"/>
      <c r="EA500" s="70"/>
      <c r="EB500" s="70"/>
      <c r="EC500" s="70"/>
      <c r="ED500" s="70"/>
      <c r="EE500" s="70"/>
      <c r="EF500" s="70"/>
      <c r="EG500" s="70"/>
      <c r="EH500" s="70"/>
      <c r="EI500" s="70"/>
      <c r="EJ500" s="70"/>
      <c r="EK500" s="70"/>
      <c r="EL500" s="70"/>
      <c r="EM500" s="70"/>
      <c r="EN500" s="70"/>
      <c r="EO500" s="70"/>
      <c r="EP500" s="70"/>
      <c r="EQ500" s="70"/>
      <c r="ER500" s="70"/>
      <c r="ES500" s="70"/>
      <c r="ET500" s="70"/>
      <c r="EU500" s="70"/>
      <c r="EV500" s="70"/>
      <c r="EW500" s="70"/>
      <c r="EX500" s="71">
        <f>AQ500*CB500-564</f>
        <v>10000</v>
      </c>
      <c r="EY500" s="71"/>
      <c r="EZ500" s="71"/>
      <c r="FA500" s="71"/>
      <c r="FB500" s="71"/>
      <c r="FC500" s="71"/>
      <c r="FD500" s="71"/>
      <c r="FE500" s="71"/>
      <c r="FF500" s="71"/>
      <c r="FG500" s="71"/>
      <c r="FH500" s="71"/>
      <c r="FI500" s="71"/>
      <c r="FJ500" s="71"/>
      <c r="FK500" s="71"/>
      <c r="FL500" s="71"/>
      <c r="FM500" s="71"/>
      <c r="FN500" s="71"/>
      <c r="FO500" s="71"/>
      <c r="FP500" s="71"/>
      <c r="FQ500" s="71"/>
      <c r="FR500" s="71"/>
      <c r="FS500" s="71"/>
      <c r="FT500" s="71"/>
      <c r="FU500" s="71"/>
      <c r="FV500" s="71"/>
      <c r="FW500" s="71"/>
      <c r="FX500" s="71"/>
      <c r="FY500" s="71"/>
      <c r="FZ500" s="71"/>
      <c r="GA500" s="71"/>
      <c r="GB500" s="71"/>
      <c r="GC500" s="71"/>
      <c r="GD500" s="71"/>
      <c r="GE500" s="71"/>
      <c r="GF500" s="30"/>
      <c r="GG500" s="30"/>
      <c r="GH500" s="30"/>
      <c r="GI500" s="30"/>
      <c r="GJ500" s="30"/>
      <c r="GK500" s="30"/>
      <c r="GL500" s="30"/>
      <c r="GM500" s="30"/>
    </row>
    <row r="501" spans="1:195" ht="12.75">
      <c r="A501" s="67" t="s">
        <v>526</v>
      </c>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9"/>
      <c r="EX501" s="72">
        <f>SUM(EX500)</f>
        <v>10000</v>
      </c>
      <c r="EY501" s="322"/>
      <c r="EZ501" s="322"/>
      <c r="FA501" s="322"/>
      <c r="FB501" s="322"/>
      <c r="FC501" s="322"/>
      <c r="FD501" s="322"/>
      <c r="FE501" s="322"/>
      <c r="FF501" s="322"/>
      <c r="FG501" s="322"/>
      <c r="FH501" s="322"/>
      <c r="FI501" s="322"/>
      <c r="FJ501" s="322"/>
      <c r="FK501" s="322"/>
      <c r="FL501" s="322"/>
      <c r="FM501" s="322"/>
      <c r="FN501" s="322"/>
      <c r="FO501" s="322"/>
      <c r="FP501" s="322"/>
      <c r="FQ501" s="322"/>
      <c r="FR501" s="322"/>
      <c r="FS501" s="322"/>
      <c r="FT501" s="322"/>
      <c r="FU501" s="322"/>
      <c r="FV501" s="322"/>
      <c r="FW501" s="322"/>
      <c r="FX501" s="322"/>
      <c r="FY501" s="322"/>
      <c r="FZ501" s="322"/>
      <c r="GA501" s="322"/>
      <c r="GB501" s="322"/>
      <c r="GC501" s="322"/>
      <c r="GD501" s="322"/>
      <c r="GE501" s="322"/>
      <c r="GF501" s="30"/>
      <c r="GG501" s="30"/>
      <c r="GH501" s="30"/>
      <c r="GI501" s="30"/>
      <c r="GJ501" s="30"/>
      <c r="GK501" s="30"/>
      <c r="GL501" s="30"/>
      <c r="GM501" s="30"/>
    </row>
    <row r="502" spans="1:195" ht="12.75">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c r="CO502" s="70"/>
      <c r="CP502" s="70"/>
      <c r="CQ502" s="70"/>
      <c r="CR502" s="70"/>
      <c r="CS502" s="70"/>
      <c r="CT502" s="70"/>
      <c r="CU502" s="70"/>
      <c r="CV502" s="70"/>
      <c r="CW502" s="70"/>
      <c r="CX502" s="70"/>
      <c r="CY502" s="70"/>
      <c r="CZ502" s="70"/>
      <c r="DA502" s="70"/>
      <c r="DB502" s="70"/>
      <c r="DC502" s="70"/>
      <c r="DD502" s="70"/>
      <c r="DE502" s="70"/>
      <c r="DF502" s="70"/>
      <c r="DG502" s="70"/>
      <c r="DH502" s="70"/>
      <c r="DI502" s="70"/>
      <c r="DJ502" s="70"/>
      <c r="DK502" s="70"/>
      <c r="DL502" s="70"/>
      <c r="DM502" s="70"/>
      <c r="DN502" s="70"/>
      <c r="DO502" s="70"/>
      <c r="DP502" s="70"/>
      <c r="DQ502" s="70"/>
      <c r="DR502" s="70"/>
      <c r="DS502" s="70"/>
      <c r="DT502" s="70"/>
      <c r="DU502" s="70"/>
      <c r="DV502" s="70"/>
      <c r="DW502" s="70"/>
      <c r="DX502" s="70"/>
      <c r="DY502" s="70"/>
      <c r="DZ502" s="70"/>
      <c r="EA502" s="70"/>
      <c r="EB502" s="70"/>
      <c r="EC502" s="70"/>
      <c r="ED502" s="70"/>
      <c r="EE502" s="70"/>
      <c r="EF502" s="70"/>
      <c r="EG502" s="70"/>
      <c r="EH502" s="70"/>
      <c r="EI502" s="70"/>
      <c r="EJ502" s="70"/>
      <c r="EK502" s="70"/>
      <c r="EL502" s="70"/>
      <c r="EM502" s="70"/>
      <c r="EN502" s="70"/>
      <c r="EO502" s="70"/>
      <c r="EP502" s="70"/>
      <c r="EQ502" s="70"/>
      <c r="ER502" s="70"/>
      <c r="ES502" s="70"/>
      <c r="ET502" s="70"/>
      <c r="EU502" s="70"/>
      <c r="EV502" s="70"/>
      <c r="EW502" s="70"/>
      <c r="EX502" s="70"/>
      <c r="EY502" s="70"/>
      <c r="EZ502" s="70"/>
      <c r="FA502" s="70"/>
      <c r="FB502" s="70"/>
      <c r="FC502" s="70"/>
      <c r="FD502" s="70"/>
      <c r="FE502" s="70"/>
      <c r="FF502" s="70"/>
      <c r="FG502" s="70"/>
      <c r="FH502" s="70"/>
      <c r="FI502" s="70"/>
      <c r="FJ502" s="70"/>
      <c r="FK502" s="70"/>
      <c r="FL502" s="70"/>
      <c r="FM502" s="70"/>
      <c r="FN502" s="70"/>
      <c r="FO502" s="70"/>
      <c r="FP502" s="70"/>
      <c r="FQ502" s="70"/>
      <c r="FR502" s="70"/>
      <c r="FS502" s="70"/>
      <c r="FT502" s="70"/>
      <c r="FU502" s="70"/>
      <c r="FV502" s="70"/>
      <c r="FW502" s="70"/>
      <c r="FX502" s="70"/>
      <c r="FY502" s="70"/>
      <c r="FZ502" s="70"/>
      <c r="GA502" s="70"/>
      <c r="GB502" s="70"/>
      <c r="GC502" s="70"/>
      <c r="GD502" s="70"/>
      <c r="GE502" s="70"/>
      <c r="GF502" s="30"/>
      <c r="GG502" s="30"/>
      <c r="GH502" s="30"/>
      <c r="GI502" s="30"/>
      <c r="GJ502" s="30"/>
      <c r="GK502" s="30"/>
      <c r="GL502" s="30"/>
      <c r="GM502" s="30"/>
    </row>
    <row r="503" spans="1:195" ht="12.75">
      <c r="A503" s="67" t="s">
        <v>317</v>
      </c>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9"/>
      <c r="AQ503" s="70" t="s">
        <v>45</v>
      </c>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c r="BV503" s="70"/>
      <c r="BW503" s="70"/>
      <c r="BX503" s="70"/>
      <c r="BY503" s="70"/>
      <c r="BZ503" s="70"/>
      <c r="CA503" s="70"/>
      <c r="CB503" s="70" t="s">
        <v>45</v>
      </c>
      <c r="CC503" s="70"/>
      <c r="CD503" s="70"/>
      <c r="CE503" s="70"/>
      <c r="CF503" s="70"/>
      <c r="CG503" s="70"/>
      <c r="CH503" s="70"/>
      <c r="CI503" s="70"/>
      <c r="CJ503" s="70"/>
      <c r="CK503" s="70"/>
      <c r="CL503" s="70"/>
      <c r="CM503" s="70"/>
      <c r="CN503" s="70"/>
      <c r="CO503" s="70"/>
      <c r="CP503" s="70"/>
      <c r="CQ503" s="70"/>
      <c r="CR503" s="70"/>
      <c r="CS503" s="70"/>
      <c r="CT503" s="70"/>
      <c r="CU503" s="70"/>
      <c r="CV503" s="70"/>
      <c r="CW503" s="70"/>
      <c r="CX503" s="70"/>
      <c r="CY503" s="70"/>
      <c r="CZ503" s="70"/>
      <c r="DA503" s="70"/>
      <c r="DB503" s="70"/>
      <c r="DC503" s="70"/>
      <c r="DD503" s="70"/>
      <c r="DE503" s="70"/>
      <c r="DF503" s="70"/>
      <c r="DG503" s="70"/>
      <c r="DH503" s="70"/>
      <c r="DI503" s="70"/>
      <c r="DJ503" s="70"/>
      <c r="DK503" s="70"/>
      <c r="DL503" s="70"/>
      <c r="DM503" s="70" t="s">
        <v>45</v>
      </c>
      <c r="DN503" s="70"/>
      <c r="DO503" s="70"/>
      <c r="DP503" s="70"/>
      <c r="DQ503" s="70"/>
      <c r="DR503" s="70"/>
      <c r="DS503" s="70"/>
      <c r="DT503" s="70"/>
      <c r="DU503" s="70"/>
      <c r="DV503" s="70"/>
      <c r="DW503" s="70"/>
      <c r="DX503" s="70"/>
      <c r="DY503" s="70"/>
      <c r="DZ503" s="70"/>
      <c r="EA503" s="70"/>
      <c r="EB503" s="70"/>
      <c r="EC503" s="70"/>
      <c r="ED503" s="70"/>
      <c r="EE503" s="70"/>
      <c r="EF503" s="70"/>
      <c r="EG503" s="70"/>
      <c r="EH503" s="70"/>
      <c r="EI503" s="70"/>
      <c r="EJ503" s="70"/>
      <c r="EK503" s="70"/>
      <c r="EL503" s="70"/>
      <c r="EM503" s="70"/>
      <c r="EN503" s="70"/>
      <c r="EO503" s="70"/>
      <c r="EP503" s="70"/>
      <c r="EQ503" s="70"/>
      <c r="ER503" s="70"/>
      <c r="ES503" s="70"/>
      <c r="ET503" s="70"/>
      <c r="EU503" s="70"/>
      <c r="EV503" s="70"/>
      <c r="EW503" s="70"/>
      <c r="EX503" s="72">
        <f>EX494+EX498+EX501</f>
        <v>478500</v>
      </c>
      <c r="EY503" s="322"/>
      <c r="EZ503" s="322"/>
      <c r="FA503" s="322"/>
      <c r="FB503" s="322"/>
      <c r="FC503" s="322"/>
      <c r="FD503" s="322"/>
      <c r="FE503" s="322"/>
      <c r="FF503" s="322"/>
      <c r="FG503" s="322"/>
      <c r="FH503" s="322"/>
      <c r="FI503" s="322"/>
      <c r="FJ503" s="322"/>
      <c r="FK503" s="322"/>
      <c r="FL503" s="322"/>
      <c r="FM503" s="322"/>
      <c r="FN503" s="322"/>
      <c r="FO503" s="322"/>
      <c r="FP503" s="322"/>
      <c r="FQ503" s="322"/>
      <c r="FR503" s="322"/>
      <c r="FS503" s="322"/>
      <c r="FT503" s="322"/>
      <c r="FU503" s="322"/>
      <c r="FV503" s="322"/>
      <c r="FW503" s="322"/>
      <c r="FX503" s="322"/>
      <c r="FY503" s="322"/>
      <c r="FZ503" s="322"/>
      <c r="GA503" s="322"/>
      <c r="GB503" s="322"/>
      <c r="GC503" s="322"/>
      <c r="GD503" s="322"/>
      <c r="GE503" s="322"/>
      <c r="GF503" s="30"/>
      <c r="GG503" s="30"/>
      <c r="GH503" s="30"/>
      <c r="GI503" s="30"/>
      <c r="GJ503" s="30"/>
      <c r="GK503" s="30"/>
      <c r="GL503" s="30"/>
      <c r="GM503" s="30"/>
    </row>
    <row r="504" spans="1:195" ht="12.7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row>
    <row r="505" spans="1:195" ht="12.75">
      <c r="A505" s="132" t="s">
        <v>395</v>
      </c>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c r="AO505" s="132"/>
      <c r="AP505" s="132"/>
      <c r="AQ505" s="132"/>
      <c r="AR505" s="132"/>
      <c r="AS505" s="132"/>
      <c r="AT505" s="132"/>
      <c r="AU505" s="132"/>
      <c r="AV505" s="132"/>
      <c r="AW505" s="132"/>
      <c r="AX505" s="132"/>
      <c r="AY505" s="132"/>
      <c r="AZ505" s="132"/>
      <c r="BA505" s="132"/>
      <c r="BB505" s="132"/>
      <c r="BC505" s="132"/>
      <c r="BD505" s="132"/>
      <c r="BE505" s="132"/>
      <c r="BF505" s="132"/>
      <c r="BG505" s="132"/>
      <c r="BH505" s="132"/>
      <c r="BI505" s="132"/>
      <c r="BJ505" s="132"/>
      <c r="BK505" s="132"/>
      <c r="BL505" s="132"/>
      <c r="BM505" s="132"/>
      <c r="BN505" s="132"/>
      <c r="BO505" s="132"/>
      <c r="BP505" s="132"/>
      <c r="BQ505" s="132"/>
      <c r="BR505" s="132"/>
      <c r="BS505" s="132"/>
      <c r="BT505" s="132"/>
      <c r="BU505" s="132"/>
      <c r="BV505" s="132"/>
      <c r="BW505" s="132"/>
      <c r="BX505" s="132"/>
      <c r="BY505" s="132"/>
      <c r="BZ505" s="132"/>
      <c r="CA505" s="132"/>
      <c r="CB505" s="132"/>
      <c r="CC505" s="132"/>
      <c r="CD505" s="132"/>
      <c r="CE505" s="132"/>
      <c r="CF505" s="132"/>
      <c r="CG505" s="132"/>
      <c r="CH505" s="132"/>
      <c r="CI505" s="132"/>
      <c r="CJ505" s="132"/>
      <c r="CK505" s="132"/>
      <c r="CL505" s="132"/>
      <c r="CM505" s="132"/>
      <c r="CN505" s="132"/>
      <c r="CO505" s="132"/>
      <c r="CP505" s="132"/>
      <c r="CQ505" s="132"/>
      <c r="CR505" s="132"/>
      <c r="CS505" s="132"/>
      <c r="CT505" s="132"/>
      <c r="CU505" s="132"/>
      <c r="CV505" s="132"/>
      <c r="CW505" s="132"/>
      <c r="CX505" s="132"/>
      <c r="CY505" s="132"/>
      <c r="CZ505" s="132"/>
      <c r="DA505" s="132"/>
      <c r="DB505" s="132"/>
      <c r="DC505" s="132"/>
      <c r="DD505" s="132"/>
      <c r="DE505" s="132"/>
      <c r="DF505" s="132"/>
      <c r="DG505" s="132"/>
      <c r="DH505" s="132"/>
      <c r="DI505" s="132"/>
      <c r="DJ505" s="132"/>
      <c r="DK505" s="132"/>
      <c r="DL505" s="132"/>
      <c r="DM505" s="132"/>
      <c r="DN505" s="132"/>
      <c r="DO505" s="132"/>
      <c r="DP505" s="132"/>
      <c r="DQ505" s="132"/>
      <c r="DR505" s="132"/>
      <c r="DS505" s="132"/>
      <c r="DT505" s="132"/>
      <c r="DU505" s="132"/>
      <c r="DV505" s="132"/>
      <c r="DW505" s="132"/>
      <c r="DX505" s="132"/>
      <c r="DY505" s="132"/>
      <c r="DZ505" s="132"/>
      <c r="EA505" s="132"/>
      <c r="EB505" s="132"/>
      <c r="EC505" s="132"/>
      <c r="ED505" s="132"/>
      <c r="EE505" s="132"/>
      <c r="EF505" s="132"/>
      <c r="EG505" s="132"/>
      <c r="EH505" s="132"/>
      <c r="EI505" s="132"/>
      <c r="EJ505" s="132"/>
      <c r="EK505" s="132"/>
      <c r="EL505" s="132"/>
      <c r="EM505" s="132"/>
      <c r="EN505" s="132"/>
      <c r="EO505" s="132"/>
      <c r="EP505" s="132"/>
      <c r="EQ505" s="132"/>
      <c r="ER505" s="132"/>
      <c r="ES505" s="132"/>
      <c r="ET505" s="132"/>
      <c r="EU505" s="132"/>
      <c r="EV505" s="132"/>
      <c r="EW505" s="132"/>
      <c r="EX505" s="132"/>
      <c r="EY505" s="132"/>
      <c r="EZ505" s="132"/>
      <c r="FA505" s="132"/>
      <c r="FB505" s="132"/>
      <c r="FC505" s="132"/>
      <c r="FD505" s="132"/>
      <c r="FE505" s="132"/>
      <c r="FF505" s="132"/>
      <c r="FG505" s="132"/>
      <c r="FH505" s="132"/>
      <c r="FI505" s="132"/>
      <c r="FJ505" s="132"/>
      <c r="FK505" s="132"/>
      <c r="FL505" s="132"/>
      <c r="FM505" s="132"/>
      <c r="FN505" s="132"/>
      <c r="FO505" s="132"/>
      <c r="FP505" s="132"/>
      <c r="FQ505" s="132"/>
      <c r="FR505" s="132"/>
      <c r="FS505" s="132"/>
      <c r="FT505" s="132"/>
      <c r="FU505" s="132"/>
      <c r="FV505" s="132"/>
      <c r="FW505" s="132"/>
      <c r="FX505" s="132"/>
      <c r="FY505" s="132"/>
      <c r="FZ505" s="132"/>
      <c r="GA505" s="132"/>
      <c r="GB505" s="132"/>
      <c r="GC505" s="132"/>
      <c r="GD505" s="132"/>
      <c r="GE505" s="132"/>
      <c r="GF505" s="30"/>
      <c r="GG505" s="30"/>
      <c r="GH505" s="30"/>
      <c r="GI505" s="30"/>
      <c r="GJ505" s="30"/>
      <c r="GK505" s="30"/>
      <c r="GL505" s="30"/>
      <c r="GM505" s="30"/>
    </row>
    <row r="506" spans="1:195" ht="12.7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row>
    <row r="507" spans="1:195" ht="24.75" customHeight="1">
      <c r="A507" s="70" t="s">
        <v>333</v>
      </c>
      <c r="B507" s="70"/>
      <c r="C507" s="70"/>
      <c r="D507" s="70"/>
      <c r="E507" s="70"/>
      <c r="F507" s="67" t="s">
        <v>0</v>
      </c>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9"/>
      <c r="CB507" s="70" t="s">
        <v>396</v>
      </c>
      <c r="CC507" s="70"/>
      <c r="CD507" s="70"/>
      <c r="CE507" s="70"/>
      <c r="CF507" s="70"/>
      <c r="CG507" s="70"/>
      <c r="CH507" s="70"/>
      <c r="CI507" s="70"/>
      <c r="CJ507" s="70"/>
      <c r="CK507" s="70"/>
      <c r="CL507" s="70"/>
      <c r="CM507" s="70"/>
      <c r="CN507" s="70"/>
      <c r="CO507" s="70"/>
      <c r="CP507" s="70"/>
      <c r="CQ507" s="70"/>
      <c r="CR507" s="70"/>
      <c r="CS507" s="70"/>
      <c r="CT507" s="70"/>
      <c r="CU507" s="70"/>
      <c r="CV507" s="70"/>
      <c r="CW507" s="70"/>
      <c r="CX507" s="70"/>
      <c r="CY507" s="70"/>
      <c r="CZ507" s="70"/>
      <c r="DA507" s="70"/>
      <c r="DB507" s="70"/>
      <c r="DC507" s="70"/>
      <c r="DD507" s="70"/>
      <c r="DE507" s="70"/>
      <c r="DF507" s="70"/>
      <c r="DG507" s="70"/>
      <c r="DH507" s="70"/>
      <c r="DI507" s="70"/>
      <c r="DJ507" s="70"/>
      <c r="DK507" s="70"/>
      <c r="DL507" s="70"/>
      <c r="DM507" s="70" t="s">
        <v>415</v>
      </c>
      <c r="DN507" s="70"/>
      <c r="DO507" s="70"/>
      <c r="DP507" s="70"/>
      <c r="DQ507" s="70"/>
      <c r="DR507" s="70"/>
      <c r="DS507" s="70"/>
      <c r="DT507" s="70"/>
      <c r="DU507" s="70"/>
      <c r="DV507" s="70"/>
      <c r="DW507" s="70"/>
      <c r="DX507" s="70"/>
      <c r="DY507" s="70"/>
      <c r="DZ507" s="70"/>
      <c r="EA507" s="70"/>
      <c r="EB507" s="70"/>
      <c r="EC507" s="70"/>
      <c r="ED507" s="70"/>
      <c r="EE507" s="70"/>
      <c r="EF507" s="70"/>
      <c r="EG507" s="70"/>
      <c r="EH507" s="70"/>
      <c r="EI507" s="70"/>
      <c r="EJ507" s="70"/>
      <c r="EK507" s="70"/>
      <c r="EL507" s="70"/>
      <c r="EM507" s="70"/>
      <c r="EN507" s="70"/>
      <c r="EO507" s="70"/>
      <c r="EP507" s="70"/>
      <c r="EQ507" s="70"/>
      <c r="ER507" s="70"/>
      <c r="ES507" s="70"/>
      <c r="ET507" s="70"/>
      <c r="EU507" s="70"/>
      <c r="EV507" s="70"/>
      <c r="EW507" s="70"/>
      <c r="EX507" s="70" t="s">
        <v>416</v>
      </c>
      <c r="EY507" s="70"/>
      <c r="EZ507" s="70"/>
      <c r="FA507" s="70"/>
      <c r="FB507" s="70"/>
      <c r="FC507" s="70"/>
      <c r="FD507" s="70"/>
      <c r="FE507" s="70"/>
      <c r="FF507" s="70"/>
      <c r="FG507" s="70"/>
      <c r="FH507" s="70"/>
      <c r="FI507" s="70"/>
      <c r="FJ507" s="70"/>
      <c r="FK507" s="70"/>
      <c r="FL507" s="70"/>
      <c r="FM507" s="70"/>
      <c r="FN507" s="70"/>
      <c r="FO507" s="70"/>
      <c r="FP507" s="70"/>
      <c r="FQ507" s="70"/>
      <c r="FR507" s="70"/>
      <c r="FS507" s="70"/>
      <c r="FT507" s="70"/>
      <c r="FU507" s="70"/>
      <c r="FV507" s="70"/>
      <c r="FW507" s="70"/>
      <c r="FX507" s="70"/>
      <c r="FY507" s="70"/>
      <c r="FZ507" s="70"/>
      <c r="GA507" s="70"/>
      <c r="GB507" s="70"/>
      <c r="GC507" s="70"/>
      <c r="GD507" s="70"/>
      <c r="GE507" s="70"/>
      <c r="GF507" s="30"/>
      <c r="GG507" s="30"/>
      <c r="GH507" s="30"/>
      <c r="GI507" s="30"/>
      <c r="GJ507" s="30"/>
      <c r="GK507" s="30"/>
      <c r="GL507" s="30"/>
      <c r="GM507" s="30"/>
    </row>
    <row r="508" spans="1:195" ht="12.75">
      <c r="A508" s="70">
        <v>1</v>
      </c>
      <c r="B508" s="70"/>
      <c r="C508" s="70"/>
      <c r="D508" s="70"/>
      <c r="E508" s="70"/>
      <c r="F508" s="67" t="s">
        <v>528</v>
      </c>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9"/>
      <c r="CB508" s="70">
        <v>400</v>
      </c>
      <c r="CC508" s="70"/>
      <c r="CD508" s="70"/>
      <c r="CE508" s="70"/>
      <c r="CF508" s="70"/>
      <c r="CG508" s="70"/>
      <c r="CH508" s="70"/>
      <c r="CI508" s="70"/>
      <c r="CJ508" s="70"/>
      <c r="CK508" s="70"/>
      <c r="CL508" s="70"/>
      <c r="CM508" s="70"/>
      <c r="CN508" s="70"/>
      <c r="CO508" s="70"/>
      <c r="CP508" s="70"/>
      <c r="CQ508" s="70"/>
      <c r="CR508" s="70"/>
      <c r="CS508" s="70"/>
      <c r="CT508" s="70"/>
      <c r="CU508" s="70"/>
      <c r="CV508" s="70"/>
      <c r="CW508" s="70"/>
      <c r="CX508" s="70"/>
      <c r="CY508" s="70"/>
      <c r="CZ508" s="70"/>
      <c r="DA508" s="70"/>
      <c r="DB508" s="70"/>
      <c r="DC508" s="70"/>
      <c r="DD508" s="70"/>
      <c r="DE508" s="70"/>
      <c r="DF508" s="70"/>
      <c r="DG508" s="70"/>
      <c r="DH508" s="70"/>
      <c r="DI508" s="70"/>
      <c r="DJ508" s="70"/>
      <c r="DK508" s="70"/>
      <c r="DL508" s="70"/>
      <c r="DM508" s="70">
        <v>1000</v>
      </c>
      <c r="DN508" s="70"/>
      <c r="DO508" s="70"/>
      <c r="DP508" s="70"/>
      <c r="DQ508" s="70"/>
      <c r="DR508" s="70"/>
      <c r="DS508" s="70"/>
      <c r="DT508" s="70"/>
      <c r="DU508" s="70"/>
      <c r="DV508" s="70"/>
      <c r="DW508" s="70"/>
      <c r="DX508" s="70"/>
      <c r="DY508" s="70"/>
      <c r="DZ508" s="70"/>
      <c r="EA508" s="70"/>
      <c r="EB508" s="70"/>
      <c r="EC508" s="70"/>
      <c r="ED508" s="70"/>
      <c r="EE508" s="70"/>
      <c r="EF508" s="70"/>
      <c r="EG508" s="70"/>
      <c r="EH508" s="70"/>
      <c r="EI508" s="70"/>
      <c r="EJ508" s="70"/>
      <c r="EK508" s="70"/>
      <c r="EL508" s="70"/>
      <c r="EM508" s="70"/>
      <c r="EN508" s="70"/>
      <c r="EO508" s="70"/>
      <c r="EP508" s="70"/>
      <c r="EQ508" s="70"/>
      <c r="ER508" s="70"/>
      <c r="ES508" s="70"/>
      <c r="ET508" s="70"/>
      <c r="EU508" s="70"/>
      <c r="EV508" s="70"/>
      <c r="EW508" s="70"/>
      <c r="EX508" s="322">
        <f>CB508*DM508*6</f>
        <v>2400000</v>
      </c>
      <c r="EY508" s="322"/>
      <c r="EZ508" s="322"/>
      <c r="FA508" s="322"/>
      <c r="FB508" s="322"/>
      <c r="FC508" s="322"/>
      <c r="FD508" s="322"/>
      <c r="FE508" s="322"/>
      <c r="FF508" s="322"/>
      <c r="FG508" s="322"/>
      <c r="FH508" s="322"/>
      <c r="FI508" s="322"/>
      <c r="FJ508" s="322"/>
      <c r="FK508" s="322"/>
      <c r="FL508" s="322"/>
      <c r="FM508" s="322"/>
      <c r="FN508" s="322"/>
      <c r="FO508" s="322"/>
      <c r="FP508" s="322"/>
      <c r="FQ508" s="322"/>
      <c r="FR508" s="322"/>
      <c r="FS508" s="322"/>
      <c r="FT508" s="322"/>
      <c r="FU508" s="322"/>
      <c r="FV508" s="322"/>
      <c r="FW508" s="322"/>
      <c r="FX508" s="322"/>
      <c r="FY508" s="322"/>
      <c r="FZ508" s="322"/>
      <c r="GA508" s="322"/>
      <c r="GB508" s="322"/>
      <c r="GC508" s="322"/>
      <c r="GD508" s="322"/>
      <c r="GE508" s="322"/>
      <c r="GF508" s="30"/>
      <c r="GG508" s="30"/>
      <c r="GH508" s="30"/>
      <c r="GI508" s="30"/>
      <c r="GJ508" s="30"/>
      <c r="GK508" s="30"/>
      <c r="GL508" s="30"/>
      <c r="GM508" s="30"/>
    </row>
    <row r="509" spans="1:195" ht="12.75">
      <c r="A509" s="70">
        <v>2</v>
      </c>
      <c r="B509" s="70"/>
      <c r="C509" s="70"/>
      <c r="D509" s="70"/>
      <c r="E509" s="70"/>
      <c r="F509" s="67"/>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9"/>
      <c r="CB509" s="70"/>
      <c r="CC509" s="70"/>
      <c r="CD509" s="70"/>
      <c r="CE509" s="70"/>
      <c r="CF509" s="70"/>
      <c r="CG509" s="70"/>
      <c r="CH509" s="70"/>
      <c r="CI509" s="70"/>
      <c r="CJ509" s="70"/>
      <c r="CK509" s="70"/>
      <c r="CL509" s="70"/>
      <c r="CM509" s="70"/>
      <c r="CN509" s="70"/>
      <c r="CO509" s="70"/>
      <c r="CP509" s="70"/>
      <c r="CQ509" s="70"/>
      <c r="CR509" s="70"/>
      <c r="CS509" s="70"/>
      <c r="CT509" s="70"/>
      <c r="CU509" s="70"/>
      <c r="CV509" s="70"/>
      <c r="CW509" s="70"/>
      <c r="CX509" s="70"/>
      <c r="CY509" s="70"/>
      <c r="CZ509" s="70"/>
      <c r="DA509" s="70"/>
      <c r="DB509" s="70"/>
      <c r="DC509" s="70"/>
      <c r="DD509" s="70"/>
      <c r="DE509" s="70"/>
      <c r="DF509" s="70"/>
      <c r="DG509" s="70"/>
      <c r="DH509" s="70"/>
      <c r="DI509" s="70"/>
      <c r="DJ509" s="70"/>
      <c r="DK509" s="70"/>
      <c r="DL509" s="70"/>
      <c r="DM509" s="70"/>
      <c r="DN509" s="70"/>
      <c r="DO509" s="70"/>
      <c r="DP509" s="70"/>
      <c r="DQ509" s="70"/>
      <c r="DR509" s="70"/>
      <c r="DS509" s="70"/>
      <c r="DT509" s="70"/>
      <c r="DU509" s="70"/>
      <c r="DV509" s="70"/>
      <c r="DW509" s="70"/>
      <c r="DX509" s="70"/>
      <c r="DY509" s="70"/>
      <c r="DZ509" s="70"/>
      <c r="EA509" s="70"/>
      <c r="EB509" s="70"/>
      <c r="EC509" s="70"/>
      <c r="ED509" s="70"/>
      <c r="EE509" s="70"/>
      <c r="EF509" s="70"/>
      <c r="EG509" s="70"/>
      <c r="EH509" s="70"/>
      <c r="EI509" s="70"/>
      <c r="EJ509" s="70"/>
      <c r="EK509" s="70"/>
      <c r="EL509" s="70"/>
      <c r="EM509" s="70"/>
      <c r="EN509" s="70"/>
      <c r="EO509" s="70"/>
      <c r="EP509" s="70"/>
      <c r="EQ509" s="70"/>
      <c r="ER509" s="70"/>
      <c r="ES509" s="70"/>
      <c r="ET509" s="70"/>
      <c r="EU509" s="70"/>
      <c r="EV509" s="70"/>
      <c r="EW509" s="70"/>
      <c r="EX509" s="70"/>
      <c r="EY509" s="70"/>
      <c r="EZ509" s="70"/>
      <c r="FA509" s="70"/>
      <c r="FB509" s="70"/>
      <c r="FC509" s="70"/>
      <c r="FD509" s="70"/>
      <c r="FE509" s="70"/>
      <c r="FF509" s="70"/>
      <c r="FG509" s="70"/>
      <c r="FH509" s="70"/>
      <c r="FI509" s="70"/>
      <c r="FJ509" s="70"/>
      <c r="FK509" s="70"/>
      <c r="FL509" s="70"/>
      <c r="FM509" s="70"/>
      <c r="FN509" s="70"/>
      <c r="FO509" s="70"/>
      <c r="FP509" s="70"/>
      <c r="FQ509" s="70"/>
      <c r="FR509" s="70"/>
      <c r="FS509" s="70"/>
      <c r="FT509" s="70"/>
      <c r="FU509" s="70"/>
      <c r="FV509" s="70"/>
      <c r="FW509" s="70"/>
      <c r="FX509" s="70"/>
      <c r="FY509" s="70"/>
      <c r="FZ509" s="70"/>
      <c r="GA509" s="70"/>
      <c r="GB509" s="70"/>
      <c r="GC509" s="70"/>
      <c r="GD509" s="70"/>
      <c r="GE509" s="70"/>
      <c r="GF509" s="30"/>
      <c r="GG509" s="30"/>
      <c r="GH509" s="30"/>
      <c r="GI509" s="30"/>
      <c r="GJ509" s="30"/>
      <c r="GK509" s="30"/>
      <c r="GL509" s="30"/>
      <c r="GM509" s="30"/>
    </row>
    <row r="510" spans="1:195" ht="12.75">
      <c r="A510" s="67" t="s">
        <v>317</v>
      </c>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9"/>
      <c r="CB510" s="70" t="s">
        <v>45</v>
      </c>
      <c r="CC510" s="70"/>
      <c r="CD510" s="70"/>
      <c r="CE510" s="70"/>
      <c r="CF510" s="70"/>
      <c r="CG510" s="70"/>
      <c r="CH510" s="70"/>
      <c r="CI510" s="70"/>
      <c r="CJ510" s="70"/>
      <c r="CK510" s="70"/>
      <c r="CL510" s="70"/>
      <c r="CM510" s="70"/>
      <c r="CN510" s="70"/>
      <c r="CO510" s="70"/>
      <c r="CP510" s="70"/>
      <c r="CQ510" s="70"/>
      <c r="CR510" s="70"/>
      <c r="CS510" s="70"/>
      <c r="CT510" s="70"/>
      <c r="CU510" s="70"/>
      <c r="CV510" s="70"/>
      <c r="CW510" s="70"/>
      <c r="CX510" s="70"/>
      <c r="CY510" s="70"/>
      <c r="CZ510" s="70"/>
      <c r="DA510" s="70"/>
      <c r="DB510" s="70"/>
      <c r="DC510" s="70"/>
      <c r="DD510" s="70"/>
      <c r="DE510" s="70"/>
      <c r="DF510" s="70"/>
      <c r="DG510" s="70"/>
      <c r="DH510" s="70"/>
      <c r="DI510" s="70"/>
      <c r="DJ510" s="70"/>
      <c r="DK510" s="70"/>
      <c r="DL510" s="70"/>
      <c r="DM510" s="70" t="s">
        <v>45</v>
      </c>
      <c r="DN510" s="70"/>
      <c r="DO510" s="70"/>
      <c r="DP510" s="70"/>
      <c r="DQ510" s="70"/>
      <c r="DR510" s="70"/>
      <c r="DS510" s="70"/>
      <c r="DT510" s="70"/>
      <c r="DU510" s="70"/>
      <c r="DV510" s="70"/>
      <c r="DW510" s="70"/>
      <c r="DX510" s="70"/>
      <c r="DY510" s="70"/>
      <c r="DZ510" s="70"/>
      <c r="EA510" s="70"/>
      <c r="EB510" s="70"/>
      <c r="EC510" s="70"/>
      <c r="ED510" s="70"/>
      <c r="EE510" s="70"/>
      <c r="EF510" s="70"/>
      <c r="EG510" s="70"/>
      <c r="EH510" s="70"/>
      <c r="EI510" s="70"/>
      <c r="EJ510" s="70"/>
      <c r="EK510" s="70"/>
      <c r="EL510" s="70"/>
      <c r="EM510" s="70"/>
      <c r="EN510" s="70"/>
      <c r="EO510" s="70"/>
      <c r="EP510" s="70"/>
      <c r="EQ510" s="70"/>
      <c r="ER510" s="70"/>
      <c r="ES510" s="70"/>
      <c r="ET510" s="70"/>
      <c r="EU510" s="70"/>
      <c r="EV510" s="70"/>
      <c r="EW510" s="70"/>
      <c r="EX510" s="70" t="s">
        <v>45</v>
      </c>
      <c r="EY510" s="70"/>
      <c r="EZ510" s="70"/>
      <c r="FA510" s="70"/>
      <c r="FB510" s="70"/>
      <c r="FC510" s="70"/>
      <c r="FD510" s="70"/>
      <c r="FE510" s="70"/>
      <c r="FF510" s="70"/>
      <c r="FG510" s="70"/>
      <c r="FH510" s="70"/>
      <c r="FI510" s="70"/>
      <c r="FJ510" s="70"/>
      <c r="FK510" s="70"/>
      <c r="FL510" s="70"/>
      <c r="FM510" s="70"/>
      <c r="FN510" s="70"/>
      <c r="FO510" s="70"/>
      <c r="FP510" s="70"/>
      <c r="FQ510" s="70"/>
      <c r="FR510" s="70"/>
      <c r="FS510" s="70"/>
      <c r="FT510" s="70"/>
      <c r="FU510" s="70"/>
      <c r="FV510" s="70"/>
      <c r="FW510" s="70"/>
      <c r="FX510" s="70"/>
      <c r="FY510" s="70"/>
      <c r="FZ510" s="70"/>
      <c r="GA510" s="70"/>
      <c r="GB510" s="70"/>
      <c r="GC510" s="70"/>
      <c r="GD510" s="70"/>
      <c r="GE510" s="70"/>
      <c r="GF510" s="30"/>
      <c r="GG510" s="30"/>
      <c r="GH510" s="30"/>
      <c r="GI510" s="30"/>
      <c r="GJ510" s="30"/>
      <c r="GK510" s="30"/>
      <c r="GL510" s="30"/>
      <c r="GM510" s="30"/>
    </row>
    <row r="511" spans="1:195" ht="12.7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row>
    <row r="512" spans="1:195" ht="12.75">
      <c r="A512" s="132" t="s">
        <v>397</v>
      </c>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c r="AO512" s="132"/>
      <c r="AP512" s="132"/>
      <c r="AQ512" s="132"/>
      <c r="AR512" s="132"/>
      <c r="AS512" s="132"/>
      <c r="AT512" s="132"/>
      <c r="AU512" s="132"/>
      <c r="AV512" s="132"/>
      <c r="AW512" s="132"/>
      <c r="AX512" s="132"/>
      <c r="AY512" s="132"/>
      <c r="AZ512" s="132"/>
      <c r="BA512" s="132"/>
      <c r="BB512" s="132"/>
      <c r="BC512" s="132"/>
      <c r="BD512" s="132"/>
      <c r="BE512" s="132"/>
      <c r="BF512" s="132"/>
      <c r="BG512" s="132"/>
      <c r="BH512" s="132"/>
      <c r="BI512" s="132"/>
      <c r="BJ512" s="132"/>
      <c r="BK512" s="132"/>
      <c r="BL512" s="132"/>
      <c r="BM512" s="132"/>
      <c r="BN512" s="132"/>
      <c r="BO512" s="132"/>
      <c r="BP512" s="132"/>
      <c r="BQ512" s="132"/>
      <c r="BR512" s="132"/>
      <c r="BS512" s="132"/>
      <c r="BT512" s="132"/>
      <c r="BU512" s="132"/>
      <c r="BV512" s="132"/>
      <c r="BW512" s="132"/>
      <c r="BX512" s="132"/>
      <c r="BY512" s="132"/>
      <c r="BZ512" s="132"/>
      <c r="CA512" s="132"/>
      <c r="CB512" s="132"/>
      <c r="CC512" s="132"/>
      <c r="CD512" s="132"/>
      <c r="CE512" s="132"/>
      <c r="CF512" s="132"/>
      <c r="CG512" s="132"/>
      <c r="CH512" s="132"/>
      <c r="CI512" s="132"/>
      <c r="CJ512" s="132"/>
      <c r="CK512" s="132"/>
      <c r="CL512" s="132"/>
      <c r="CM512" s="132"/>
      <c r="CN512" s="132"/>
      <c r="CO512" s="132"/>
      <c r="CP512" s="132"/>
      <c r="CQ512" s="132"/>
      <c r="CR512" s="132"/>
      <c r="CS512" s="132"/>
      <c r="CT512" s="132"/>
      <c r="CU512" s="132"/>
      <c r="CV512" s="132"/>
      <c r="CW512" s="132"/>
      <c r="CX512" s="132"/>
      <c r="CY512" s="132"/>
      <c r="CZ512" s="132"/>
      <c r="DA512" s="132"/>
      <c r="DB512" s="132"/>
      <c r="DC512" s="132"/>
      <c r="DD512" s="132"/>
      <c r="DE512" s="132"/>
      <c r="DF512" s="132"/>
      <c r="DG512" s="132"/>
      <c r="DH512" s="132"/>
      <c r="DI512" s="132"/>
      <c r="DJ512" s="132"/>
      <c r="DK512" s="132"/>
      <c r="DL512" s="132"/>
      <c r="DM512" s="132"/>
      <c r="DN512" s="132"/>
      <c r="DO512" s="132"/>
      <c r="DP512" s="132"/>
      <c r="DQ512" s="132"/>
      <c r="DR512" s="132"/>
      <c r="DS512" s="132"/>
      <c r="DT512" s="132"/>
      <c r="DU512" s="132"/>
      <c r="DV512" s="132"/>
      <c r="DW512" s="132"/>
      <c r="DX512" s="132"/>
      <c r="DY512" s="132"/>
      <c r="DZ512" s="132"/>
      <c r="EA512" s="132"/>
      <c r="EB512" s="132"/>
      <c r="EC512" s="132"/>
      <c r="ED512" s="132"/>
      <c r="EE512" s="132"/>
      <c r="EF512" s="132"/>
      <c r="EG512" s="132"/>
      <c r="EH512" s="132"/>
      <c r="EI512" s="132"/>
      <c r="EJ512" s="132"/>
      <c r="EK512" s="132"/>
      <c r="EL512" s="132"/>
      <c r="EM512" s="132"/>
      <c r="EN512" s="132"/>
      <c r="EO512" s="132"/>
      <c r="EP512" s="132"/>
      <c r="EQ512" s="132"/>
      <c r="ER512" s="132"/>
      <c r="ES512" s="132"/>
      <c r="ET512" s="132"/>
      <c r="EU512" s="132"/>
      <c r="EV512" s="132"/>
      <c r="EW512" s="132"/>
      <c r="EX512" s="132"/>
      <c r="EY512" s="132"/>
      <c r="EZ512" s="132"/>
      <c r="FA512" s="132"/>
      <c r="FB512" s="132"/>
      <c r="FC512" s="132"/>
      <c r="FD512" s="132"/>
      <c r="FE512" s="132"/>
      <c r="FF512" s="132"/>
      <c r="FG512" s="132"/>
      <c r="FH512" s="132"/>
      <c r="FI512" s="132"/>
      <c r="FJ512" s="132"/>
      <c r="FK512" s="132"/>
      <c r="FL512" s="132"/>
      <c r="FM512" s="132"/>
      <c r="FN512" s="132"/>
      <c r="FO512" s="132"/>
      <c r="FP512" s="132"/>
      <c r="FQ512" s="132"/>
      <c r="FR512" s="132"/>
      <c r="FS512" s="132"/>
      <c r="FT512" s="132"/>
      <c r="FU512" s="132"/>
      <c r="FV512" s="132"/>
      <c r="FW512" s="132"/>
      <c r="FX512" s="132"/>
      <c r="FY512" s="132"/>
      <c r="FZ512" s="132"/>
      <c r="GA512" s="132"/>
      <c r="GB512" s="132"/>
      <c r="GC512" s="132"/>
      <c r="GD512" s="132"/>
      <c r="GE512" s="132"/>
      <c r="GF512" s="30"/>
      <c r="GG512" s="30"/>
      <c r="GH512" s="30"/>
      <c r="GI512" s="30"/>
      <c r="GJ512" s="30"/>
      <c r="GK512" s="30"/>
      <c r="GL512" s="30"/>
      <c r="GM512" s="30"/>
    </row>
    <row r="513" spans="1:195" ht="12.7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row>
    <row r="514" spans="1:195" ht="41.25" customHeight="1">
      <c r="A514" s="70" t="s">
        <v>333</v>
      </c>
      <c r="B514" s="70"/>
      <c r="C514" s="70"/>
      <c r="D514" s="70"/>
      <c r="E514" s="70"/>
      <c r="F514" s="67" t="s">
        <v>377</v>
      </c>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68"/>
      <c r="BY514" s="68"/>
      <c r="BZ514" s="68"/>
      <c r="CA514" s="69"/>
      <c r="CB514" s="70" t="s">
        <v>398</v>
      </c>
      <c r="CC514" s="70"/>
      <c r="CD514" s="70"/>
      <c r="CE514" s="70"/>
      <c r="CF514" s="70"/>
      <c r="CG514" s="70"/>
      <c r="CH514" s="70"/>
      <c r="CI514" s="70"/>
      <c r="CJ514" s="70"/>
      <c r="CK514" s="70"/>
      <c r="CL514" s="70"/>
      <c r="CM514" s="70"/>
      <c r="CN514" s="70"/>
      <c r="CO514" s="70"/>
      <c r="CP514" s="70"/>
      <c r="CQ514" s="70"/>
      <c r="CR514" s="70"/>
      <c r="CS514" s="70"/>
      <c r="CT514" s="70"/>
      <c r="CU514" s="70"/>
      <c r="CV514" s="70"/>
      <c r="CW514" s="70"/>
      <c r="CX514" s="70"/>
      <c r="CY514" s="70"/>
      <c r="CZ514" s="70"/>
      <c r="DA514" s="70"/>
      <c r="DB514" s="70"/>
      <c r="DC514" s="70"/>
      <c r="DD514" s="70"/>
      <c r="DE514" s="70"/>
      <c r="DF514" s="70"/>
      <c r="DG514" s="70"/>
      <c r="DH514" s="70"/>
      <c r="DI514" s="70"/>
      <c r="DJ514" s="70"/>
      <c r="DK514" s="70"/>
      <c r="DL514" s="70"/>
      <c r="DM514" s="70" t="s">
        <v>417</v>
      </c>
      <c r="DN514" s="70"/>
      <c r="DO514" s="70"/>
      <c r="DP514" s="70"/>
      <c r="DQ514" s="70"/>
      <c r="DR514" s="70"/>
      <c r="DS514" s="70"/>
      <c r="DT514" s="70"/>
      <c r="DU514" s="70"/>
      <c r="DV514" s="70"/>
      <c r="DW514" s="70"/>
      <c r="DX514" s="70"/>
      <c r="DY514" s="70"/>
      <c r="DZ514" s="70"/>
      <c r="EA514" s="70"/>
      <c r="EB514" s="70"/>
      <c r="EC514" s="70"/>
      <c r="ED514" s="70"/>
      <c r="EE514" s="70"/>
      <c r="EF514" s="70"/>
      <c r="EG514" s="70"/>
      <c r="EH514" s="70"/>
      <c r="EI514" s="70"/>
      <c r="EJ514" s="70"/>
      <c r="EK514" s="70"/>
      <c r="EL514" s="70"/>
      <c r="EM514" s="70"/>
      <c r="EN514" s="70"/>
      <c r="EO514" s="70"/>
      <c r="EP514" s="70"/>
      <c r="EQ514" s="70"/>
      <c r="ER514" s="70"/>
      <c r="ES514" s="70"/>
      <c r="ET514" s="70"/>
      <c r="EU514" s="70"/>
      <c r="EV514" s="70"/>
      <c r="EW514" s="70"/>
      <c r="EX514" s="70" t="s">
        <v>418</v>
      </c>
      <c r="EY514" s="70"/>
      <c r="EZ514" s="70"/>
      <c r="FA514" s="70"/>
      <c r="FB514" s="70"/>
      <c r="FC514" s="70"/>
      <c r="FD514" s="70"/>
      <c r="FE514" s="70"/>
      <c r="FF514" s="70"/>
      <c r="FG514" s="70"/>
      <c r="FH514" s="70"/>
      <c r="FI514" s="70"/>
      <c r="FJ514" s="70"/>
      <c r="FK514" s="70"/>
      <c r="FL514" s="70"/>
      <c r="FM514" s="70"/>
      <c r="FN514" s="70"/>
      <c r="FO514" s="70"/>
      <c r="FP514" s="70"/>
      <c r="FQ514" s="70"/>
      <c r="FR514" s="70"/>
      <c r="FS514" s="70"/>
      <c r="FT514" s="70"/>
      <c r="FU514" s="70"/>
      <c r="FV514" s="70"/>
      <c r="FW514" s="70"/>
      <c r="FX514" s="70"/>
      <c r="FY514" s="70"/>
      <c r="FZ514" s="70"/>
      <c r="GA514" s="70"/>
      <c r="GB514" s="70"/>
      <c r="GC514" s="70"/>
      <c r="GD514" s="70"/>
      <c r="GE514" s="70"/>
      <c r="GF514" s="30"/>
      <c r="GG514" s="30"/>
      <c r="GH514" s="30"/>
      <c r="GI514" s="30"/>
      <c r="GJ514" s="30"/>
      <c r="GK514" s="30"/>
      <c r="GL514" s="30"/>
      <c r="GM514" s="30"/>
    </row>
    <row r="515" spans="1:195" ht="12.75">
      <c r="A515" s="70">
        <v>1</v>
      </c>
      <c r="B515" s="70"/>
      <c r="C515" s="70"/>
      <c r="D515" s="70"/>
      <c r="E515" s="70"/>
      <c r="F515" s="67" t="s">
        <v>529</v>
      </c>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c r="BG515" s="68"/>
      <c r="BH515" s="68"/>
      <c r="BI515" s="68"/>
      <c r="BJ515" s="68"/>
      <c r="BK515" s="68"/>
      <c r="BL515" s="68"/>
      <c r="BM515" s="68"/>
      <c r="BN515" s="68"/>
      <c r="BO515" s="68"/>
      <c r="BP515" s="68"/>
      <c r="BQ515" s="68"/>
      <c r="BR515" s="68"/>
      <c r="BS515" s="68"/>
      <c r="BT515" s="68"/>
      <c r="BU515" s="68"/>
      <c r="BV515" s="68"/>
      <c r="BW515" s="68"/>
      <c r="BX515" s="68"/>
      <c r="BY515" s="68"/>
      <c r="BZ515" s="68"/>
      <c r="CA515" s="69"/>
      <c r="CB515" s="70">
        <v>1</v>
      </c>
      <c r="CC515" s="70"/>
      <c r="CD515" s="70"/>
      <c r="CE515" s="70"/>
      <c r="CF515" s="70"/>
      <c r="CG515" s="70"/>
      <c r="CH515" s="70"/>
      <c r="CI515" s="70"/>
      <c r="CJ515" s="70"/>
      <c r="CK515" s="70"/>
      <c r="CL515" s="70"/>
      <c r="CM515" s="70"/>
      <c r="CN515" s="70"/>
      <c r="CO515" s="70"/>
      <c r="CP515" s="70"/>
      <c r="CQ515" s="70"/>
      <c r="CR515" s="70"/>
      <c r="CS515" s="70"/>
      <c r="CT515" s="70"/>
      <c r="CU515" s="70"/>
      <c r="CV515" s="70"/>
      <c r="CW515" s="70"/>
      <c r="CX515" s="70"/>
      <c r="CY515" s="70"/>
      <c r="CZ515" s="70"/>
      <c r="DA515" s="70"/>
      <c r="DB515" s="70"/>
      <c r="DC515" s="70"/>
      <c r="DD515" s="70"/>
      <c r="DE515" s="70"/>
      <c r="DF515" s="70"/>
      <c r="DG515" s="70"/>
      <c r="DH515" s="70"/>
      <c r="DI515" s="70"/>
      <c r="DJ515" s="70"/>
      <c r="DK515" s="70"/>
      <c r="DL515" s="70"/>
      <c r="DM515" s="70">
        <v>6</v>
      </c>
      <c r="DN515" s="70"/>
      <c r="DO515" s="70"/>
      <c r="DP515" s="70"/>
      <c r="DQ515" s="70"/>
      <c r="DR515" s="70"/>
      <c r="DS515" s="70"/>
      <c r="DT515" s="70"/>
      <c r="DU515" s="70"/>
      <c r="DV515" s="70"/>
      <c r="DW515" s="70"/>
      <c r="DX515" s="70"/>
      <c r="DY515" s="70"/>
      <c r="DZ515" s="70"/>
      <c r="EA515" s="70"/>
      <c r="EB515" s="70"/>
      <c r="EC515" s="70"/>
      <c r="ED515" s="70"/>
      <c r="EE515" s="70"/>
      <c r="EF515" s="70"/>
      <c r="EG515" s="70"/>
      <c r="EH515" s="70"/>
      <c r="EI515" s="70"/>
      <c r="EJ515" s="70"/>
      <c r="EK515" s="70"/>
      <c r="EL515" s="70"/>
      <c r="EM515" s="70"/>
      <c r="EN515" s="70"/>
      <c r="EO515" s="70"/>
      <c r="EP515" s="70"/>
      <c r="EQ515" s="70"/>
      <c r="ER515" s="70"/>
      <c r="ES515" s="70"/>
      <c r="ET515" s="70"/>
      <c r="EU515" s="70"/>
      <c r="EV515" s="70"/>
      <c r="EW515" s="70"/>
      <c r="EX515" s="70">
        <v>7800</v>
      </c>
      <c r="EY515" s="70"/>
      <c r="EZ515" s="70"/>
      <c r="FA515" s="70"/>
      <c r="FB515" s="70"/>
      <c r="FC515" s="70"/>
      <c r="FD515" s="70"/>
      <c r="FE515" s="70"/>
      <c r="FF515" s="70"/>
      <c r="FG515" s="70"/>
      <c r="FH515" s="70"/>
      <c r="FI515" s="70"/>
      <c r="FJ515" s="70"/>
      <c r="FK515" s="70"/>
      <c r="FL515" s="70"/>
      <c r="FM515" s="70"/>
      <c r="FN515" s="70"/>
      <c r="FO515" s="70"/>
      <c r="FP515" s="70"/>
      <c r="FQ515" s="70"/>
      <c r="FR515" s="70"/>
      <c r="FS515" s="70"/>
      <c r="FT515" s="70"/>
      <c r="FU515" s="70"/>
      <c r="FV515" s="70"/>
      <c r="FW515" s="70"/>
      <c r="FX515" s="70"/>
      <c r="FY515" s="70"/>
      <c r="FZ515" s="70"/>
      <c r="GA515" s="70"/>
      <c r="GB515" s="70"/>
      <c r="GC515" s="70"/>
      <c r="GD515" s="70"/>
      <c r="GE515" s="70"/>
      <c r="GF515" s="30"/>
      <c r="GG515" s="30"/>
      <c r="GH515" s="30"/>
      <c r="GI515" s="30"/>
      <c r="GJ515" s="30"/>
      <c r="GK515" s="30"/>
      <c r="GL515" s="30"/>
      <c r="GM515" s="30"/>
    </row>
    <row r="516" spans="1:195" ht="16.5" customHeight="1">
      <c r="A516" s="70">
        <v>2</v>
      </c>
      <c r="B516" s="70"/>
      <c r="C516" s="70"/>
      <c r="D516" s="70"/>
      <c r="E516" s="70"/>
      <c r="F516" s="67" t="s">
        <v>530</v>
      </c>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c r="BG516" s="68"/>
      <c r="BH516" s="68"/>
      <c r="BI516" s="68"/>
      <c r="BJ516" s="68"/>
      <c r="BK516" s="68"/>
      <c r="BL516" s="68"/>
      <c r="BM516" s="68"/>
      <c r="BN516" s="68"/>
      <c r="BO516" s="68"/>
      <c r="BP516" s="68"/>
      <c r="BQ516" s="68"/>
      <c r="BR516" s="68"/>
      <c r="BS516" s="68"/>
      <c r="BT516" s="68"/>
      <c r="BU516" s="68"/>
      <c r="BV516" s="68"/>
      <c r="BW516" s="68"/>
      <c r="BX516" s="68"/>
      <c r="BY516" s="68"/>
      <c r="BZ516" s="68"/>
      <c r="CA516" s="69"/>
      <c r="CB516" s="70">
        <v>1</v>
      </c>
      <c r="CC516" s="70"/>
      <c r="CD516" s="70"/>
      <c r="CE516" s="70"/>
      <c r="CF516" s="70"/>
      <c r="CG516" s="70"/>
      <c r="CH516" s="70"/>
      <c r="CI516" s="70"/>
      <c r="CJ516" s="70"/>
      <c r="CK516" s="70"/>
      <c r="CL516" s="70"/>
      <c r="CM516" s="70"/>
      <c r="CN516" s="70"/>
      <c r="CO516" s="70"/>
      <c r="CP516" s="70"/>
      <c r="CQ516" s="70"/>
      <c r="CR516" s="70"/>
      <c r="CS516" s="70"/>
      <c r="CT516" s="70"/>
      <c r="CU516" s="70"/>
      <c r="CV516" s="70"/>
      <c r="CW516" s="70"/>
      <c r="CX516" s="70"/>
      <c r="CY516" s="70"/>
      <c r="CZ516" s="70"/>
      <c r="DA516" s="70"/>
      <c r="DB516" s="70"/>
      <c r="DC516" s="70"/>
      <c r="DD516" s="70"/>
      <c r="DE516" s="70"/>
      <c r="DF516" s="70"/>
      <c r="DG516" s="70"/>
      <c r="DH516" s="70"/>
      <c r="DI516" s="70"/>
      <c r="DJ516" s="70"/>
      <c r="DK516" s="70"/>
      <c r="DL516" s="70"/>
      <c r="DM516" s="70">
        <v>12</v>
      </c>
      <c r="DN516" s="70"/>
      <c r="DO516" s="70"/>
      <c r="DP516" s="70"/>
      <c r="DQ516" s="70"/>
      <c r="DR516" s="70"/>
      <c r="DS516" s="70"/>
      <c r="DT516" s="70"/>
      <c r="DU516" s="70"/>
      <c r="DV516" s="70"/>
      <c r="DW516" s="70"/>
      <c r="DX516" s="70"/>
      <c r="DY516" s="70"/>
      <c r="DZ516" s="70"/>
      <c r="EA516" s="70"/>
      <c r="EB516" s="70"/>
      <c r="EC516" s="70"/>
      <c r="ED516" s="70"/>
      <c r="EE516" s="70"/>
      <c r="EF516" s="70"/>
      <c r="EG516" s="70"/>
      <c r="EH516" s="70"/>
      <c r="EI516" s="70"/>
      <c r="EJ516" s="70"/>
      <c r="EK516" s="70"/>
      <c r="EL516" s="70"/>
      <c r="EM516" s="70"/>
      <c r="EN516" s="70"/>
      <c r="EO516" s="70"/>
      <c r="EP516" s="70"/>
      <c r="EQ516" s="70"/>
      <c r="ER516" s="70"/>
      <c r="ES516" s="70"/>
      <c r="ET516" s="70"/>
      <c r="EU516" s="70"/>
      <c r="EV516" s="70"/>
      <c r="EW516" s="70"/>
      <c r="EX516" s="70">
        <v>71250</v>
      </c>
      <c r="EY516" s="70"/>
      <c r="EZ516" s="70"/>
      <c r="FA516" s="70"/>
      <c r="FB516" s="70"/>
      <c r="FC516" s="70"/>
      <c r="FD516" s="70"/>
      <c r="FE516" s="70"/>
      <c r="FF516" s="70"/>
      <c r="FG516" s="70"/>
      <c r="FH516" s="70"/>
      <c r="FI516" s="70"/>
      <c r="FJ516" s="70"/>
      <c r="FK516" s="70"/>
      <c r="FL516" s="70"/>
      <c r="FM516" s="70"/>
      <c r="FN516" s="70"/>
      <c r="FO516" s="70"/>
      <c r="FP516" s="70"/>
      <c r="FQ516" s="70"/>
      <c r="FR516" s="70"/>
      <c r="FS516" s="70"/>
      <c r="FT516" s="70"/>
      <c r="FU516" s="70"/>
      <c r="FV516" s="70"/>
      <c r="FW516" s="70"/>
      <c r="FX516" s="70"/>
      <c r="FY516" s="70"/>
      <c r="FZ516" s="70"/>
      <c r="GA516" s="70"/>
      <c r="GB516" s="70"/>
      <c r="GC516" s="70"/>
      <c r="GD516" s="70"/>
      <c r="GE516" s="70"/>
      <c r="GF516" s="30"/>
      <c r="GG516" s="30"/>
      <c r="GH516" s="30"/>
      <c r="GI516" s="30"/>
      <c r="GJ516" s="30"/>
      <c r="GK516" s="30"/>
      <c r="GL516" s="30"/>
      <c r="GM516" s="30"/>
    </row>
    <row r="517" spans="1:195" ht="12.75">
      <c r="A517" s="70">
        <v>3</v>
      </c>
      <c r="B517" s="70"/>
      <c r="C517" s="70"/>
      <c r="D517" s="70"/>
      <c r="E517" s="70"/>
      <c r="F517" s="67" t="s">
        <v>531</v>
      </c>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c r="BG517" s="68"/>
      <c r="BH517" s="68"/>
      <c r="BI517" s="68"/>
      <c r="BJ517" s="68"/>
      <c r="BK517" s="68"/>
      <c r="BL517" s="68"/>
      <c r="BM517" s="68"/>
      <c r="BN517" s="68"/>
      <c r="BO517" s="68"/>
      <c r="BP517" s="68"/>
      <c r="BQ517" s="68"/>
      <c r="BR517" s="68"/>
      <c r="BS517" s="68"/>
      <c r="BT517" s="68"/>
      <c r="BU517" s="68"/>
      <c r="BV517" s="68"/>
      <c r="BW517" s="68"/>
      <c r="BX517" s="68"/>
      <c r="BY517" s="68"/>
      <c r="BZ517" s="68"/>
      <c r="CA517" s="69"/>
      <c r="CB517" s="70">
        <v>1</v>
      </c>
      <c r="CC517" s="70"/>
      <c r="CD517" s="70"/>
      <c r="CE517" s="70"/>
      <c r="CF517" s="70"/>
      <c r="CG517" s="70"/>
      <c r="CH517" s="70"/>
      <c r="CI517" s="70"/>
      <c r="CJ517" s="70"/>
      <c r="CK517" s="70"/>
      <c r="CL517" s="70"/>
      <c r="CM517" s="70"/>
      <c r="CN517" s="70"/>
      <c r="CO517" s="70"/>
      <c r="CP517" s="70"/>
      <c r="CQ517" s="70"/>
      <c r="CR517" s="70"/>
      <c r="CS517" s="70"/>
      <c r="CT517" s="70"/>
      <c r="CU517" s="70"/>
      <c r="CV517" s="70"/>
      <c r="CW517" s="70"/>
      <c r="CX517" s="70"/>
      <c r="CY517" s="70"/>
      <c r="CZ517" s="70"/>
      <c r="DA517" s="70"/>
      <c r="DB517" s="70"/>
      <c r="DC517" s="70"/>
      <c r="DD517" s="70"/>
      <c r="DE517" s="70"/>
      <c r="DF517" s="70"/>
      <c r="DG517" s="70"/>
      <c r="DH517" s="70"/>
      <c r="DI517" s="70"/>
      <c r="DJ517" s="70"/>
      <c r="DK517" s="70"/>
      <c r="DL517" s="70"/>
      <c r="DM517" s="70">
        <v>12</v>
      </c>
      <c r="DN517" s="70"/>
      <c r="DO517" s="70"/>
      <c r="DP517" s="70"/>
      <c r="DQ517" s="70"/>
      <c r="DR517" s="70"/>
      <c r="DS517" s="70"/>
      <c r="DT517" s="70"/>
      <c r="DU517" s="70"/>
      <c r="DV517" s="70"/>
      <c r="DW517" s="70"/>
      <c r="DX517" s="70"/>
      <c r="DY517" s="70"/>
      <c r="DZ517" s="70"/>
      <c r="EA517" s="70"/>
      <c r="EB517" s="70"/>
      <c r="EC517" s="70"/>
      <c r="ED517" s="70"/>
      <c r="EE517" s="70"/>
      <c r="EF517" s="70"/>
      <c r="EG517" s="70"/>
      <c r="EH517" s="70"/>
      <c r="EI517" s="70"/>
      <c r="EJ517" s="70"/>
      <c r="EK517" s="70"/>
      <c r="EL517" s="70"/>
      <c r="EM517" s="70"/>
      <c r="EN517" s="70"/>
      <c r="EO517" s="70"/>
      <c r="EP517" s="70"/>
      <c r="EQ517" s="70"/>
      <c r="ER517" s="70"/>
      <c r="ES517" s="70"/>
      <c r="ET517" s="70"/>
      <c r="EU517" s="70"/>
      <c r="EV517" s="70"/>
      <c r="EW517" s="70"/>
      <c r="EX517" s="70">
        <v>45000</v>
      </c>
      <c r="EY517" s="70"/>
      <c r="EZ517" s="70"/>
      <c r="FA517" s="70"/>
      <c r="FB517" s="70"/>
      <c r="FC517" s="70"/>
      <c r="FD517" s="70"/>
      <c r="FE517" s="70"/>
      <c r="FF517" s="70"/>
      <c r="FG517" s="70"/>
      <c r="FH517" s="70"/>
      <c r="FI517" s="70"/>
      <c r="FJ517" s="70"/>
      <c r="FK517" s="70"/>
      <c r="FL517" s="70"/>
      <c r="FM517" s="70"/>
      <c r="FN517" s="70"/>
      <c r="FO517" s="70"/>
      <c r="FP517" s="70"/>
      <c r="FQ517" s="70"/>
      <c r="FR517" s="70"/>
      <c r="FS517" s="70"/>
      <c r="FT517" s="70"/>
      <c r="FU517" s="70"/>
      <c r="FV517" s="70"/>
      <c r="FW517" s="70"/>
      <c r="FX517" s="70"/>
      <c r="FY517" s="70"/>
      <c r="FZ517" s="70"/>
      <c r="GA517" s="70"/>
      <c r="GB517" s="70"/>
      <c r="GC517" s="70"/>
      <c r="GD517" s="70"/>
      <c r="GE517" s="70"/>
      <c r="GF517" s="30"/>
      <c r="GG517" s="30"/>
      <c r="GH517" s="30"/>
      <c r="GI517" s="30"/>
      <c r="GJ517" s="30"/>
      <c r="GK517" s="30"/>
      <c r="GL517" s="30"/>
      <c r="GM517" s="30"/>
    </row>
    <row r="518" spans="1:195" ht="12.75">
      <c r="A518" s="70">
        <v>4</v>
      </c>
      <c r="B518" s="70"/>
      <c r="C518" s="70"/>
      <c r="D518" s="70"/>
      <c r="E518" s="70"/>
      <c r="F518" s="67" t="s">
        <v>532</v>
      </c>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c r="BG518" s="68"/>
      <c r="BH518" s="68"/>
      <c r="BI518" s="68"/>
      <c r="BJ518" s="68"/>
      <c r="BK518" s="68"/>
      <c r="BL518" s="68"/>
      <c r="BM518" s="68"/>
      <c r="BN518" s="68"/>
      <c r="BO518" s="68"/>
      <c r="BP518" s="68"/>
      <c r="BQ518" s="68"/>
      <c r="BR518" s="68"/>
      <c r="BS518" s="68"/>
      <c r="BT518" s="68"/>
      <c r="BU518" s="68"/>
      <c r="BV518" s="68"/>
      <c r="BW518" s="68"/>
      <c r="BX518" s="68"/>
      <c r="BY518" s="68"/>
      <c r="BZ518" s="68"/>
      <c r="CA518" s="69"/>
      <c r="CB518" s="70">
        <v>1</v>
      </c>
      <c r="CC518" s="70"/>
      <c r="CD518" s="70"/>
      <c r="CE518" s="70"/>
      <c r="CF518" s="70"/>
      <c r="CG518" s="70"/>
      <c r="CH518" s="70"/>
      <c r="CI518" s="70"/>
      <c r="CJ518" s="70"/>
      <c r="CK518" s="70"/>
      <c r="CL518" s="70"/>
      <c r="CM518" s="70"/>
      <c r="CN518" s="70"/>
      <c r="CO518" s="70"/>
      <c r="CP518" s="70"/>
      <c r="CQ518" s="70"/>
      <c r="CR518" s="70"/>
      <c r="CS518" s="70"/>
      <c r="CT518" s="70"/>
      <c r="CU518" s="70"/>
      <c r="CV518" s="70"/>
      <c r="CW518" s="70"/>
      <c r="CX518" s="70"/>
      <c r="CY518" s="70"/>
      <c r="CZ518" s="70"/>
      <c r="DA518" s="70"/>
      <c r="DB518" s="70"/>
      <c r="DC518" s="70"/>
      <c r="DD518" s="70"/>
      <c r="DE518" s="70"/>
      <c r="DF518" s="70"/>
      <c r="DG518" s="70"/>
      <c r="DH518" s="70"/>
      <c r="DI518" s="70"/>
      <c r="DJ518" s="70"/>
      <c r="DK518" s="70"/>
      <c r="DL518" s="70"/>
      <c r="DM518" s="70">
        <v>12</v>
      </c>
      <c r="DN518" s="70"/>
      <c r="DO518" s="70"/>
      <c r="DP518" s="70"/>
      <c r="DQ518" s="70"/>
      <c r="DR518" s="70"/>
      <c r="DS518" s="70"/>
      <c r="DT518" s="70"/>
      <c r="DU518" s="70"/>
      <c r="DV518" s="70"/>
      <c r="DW518" s="70"/>
      <c r="DX518" s="70"/>
      <c r="DY518" s="70"/>
      <c r="DZ518" s="70"/>
      <c r="EA518" s="70"/>
      <c r="EB518" s="70"/>
      <c r="EC518" s="70"/>
      <c r="ED518" s="70"/>
      <c r="EE518" s="70"/>
      <c r="EF518" s="70"/>
      <c r="EG518" s="70"/>
      <c r="EH518" s="70"/>
      <c r="EI518" s="70"/>
      <c r="EJ518" s="70"/>
      <c r="EK518" s="70"/>
      <c r="EL518" s="70"/>
      <c r="EM518" s="70"/>
      <c r="EN518" s="70"/>
      <c r="EO518" s="70"/>
      <c r="EP518" s="70"/>
      <c r="EQ518" s="70"/>
      <c r="ER518" s="70"/>
      <c r="ES518" s="70"/>
      <c r="ET518" s="70"/>
      <c r="EU518" s="70"/>
      <c r="EV518" s="70"/>
      <c r="EW518" s="70"/>
      <c r="EX518" s="70">
        <v>99840</v>
      </c>
      <c r="EY518" s="70"/>
      <c r="EZ518" s="70"/>
      <c r="FA518" s="70"/>
      <c r="FB518" s="70"/>
      <c r="FC518" s="70"/>
      <c r="FD518" s="70"/>
      <c r="FE518" s="70"/>
      <c r="FF518" s="70"/>
      <c r="FG518" s="70"/>
      <c r="FH518" s="70"/>
      <c r="FI518" s="70"/>
      <c r="FJ518" s="70"/>
      <c r="FK518" s="70"/>
      <c r="FL518" s="70"/>
      <c r="FM518" s="70"/>
      <c r="FN518" s="70"/>
      <c r="FO518" s="70"/>
      <c r="FP518" s="70"/>
      <c r="FQ518" s="70"/>
      <c r="FR518" s="70"/>
      <c r="FS518" s="70"/>
      <c r="FT518" s="70"/>
      <c r="FU518" s="70"/>
      <c r="FV518" s="70"/>
      <c r="FW518" s="70"/>
      <c r="FX518" s="70"/>
      <c r="FY518" s="70"/>
      <c r="FZ518" s="70"/>
      <c r="GA518" s="70"/>
      <c r="GB518" s="70"/>
      <c r="GC518" s="70"/>
      <c r="GD518" s="70"/>
      <c r="GE518" s="70"/>
      <c r="GF518" s="30"/>
      <c r="GG518" s="30"/>
      <c r="GH518" s="30"/>
      <c r="GI518" s="30"/>
      <c r="GJ518" s="30"/>
      <c r="GK518" s="30"/>
      <c r="GL518" s="30"/>
      <c r="GM518" s="30"/>
    </row>
    <row r="519" spans="1:195" ht="12.75">
      <c r="A519" s="70">
        <v>5</v>
      </c>
      <c r="B519" s="70"/>
      <c r="C519" s="70"/>
      <c r="D519" s="70"/>
      <c r="E519" s="70"/>
      <c r="F519" s="67" t="s">
        <v>533</v>
      </c>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c r="BG519" s="68"/>
      <c r="BH519" s="68"/>
      <c r="BI519" s="68"/>
      <c r="BJ519" s="68"/>
      <c r="BK519" s="68"/>
      <c r="BL519" s="68"/>
      <c r="BM519" s="68"/>
      <c r="BN519" s="68"/>
      <c r="BO519" s="68"/>
      <c r="BP519" s="68"/>
      <c r="BQ519" s="68"/>
      <c r="BR519" s="68"/>
      <c r="BS519" s="68"/>
      <c r="BT519" s="68"/>
      <c r="BU519" s="68"/>
      <c r="BV519" s="68"/>
      <c r="BW519" s="68"/>
      <c r="BX519" s="68"/>
      <c r="BY519" s="68"/>
      <c r="BZ519" s="68"/>
      <c r="CA519" s="69"/>
      <c r="CB519" s="70">
        <v>1</v>
      </c>
      <c r="CC519" s="70"/>
      <c r="CD519" s="70"/>
      <c r="CE519" s="70"/>
      <c r="CF519" s="70"/>
      <c r="CG519" s="70"/>
      <c r="CH519" s="70"/>
      <c r="CI519" s="70"/>
      <c r="CJ519" s="70"/>
      <c r="CK519" s="70"/>
      <c r="CL519" s="70"/>
      <c r="CM519" s="70"/>
      <c r="CN519" s="70"/>
      <c r="CO519" s="70"/>
      <c r="CP519" s="70"/>
      <c r="CQ519" s="70"/>
      <c r="CR519" s="70"/>
      <c r="CS519" s="70"/>
      <c r="CT519" s="70"/>
      <c r="CU519" s="70"/>
      <c r="CV519" s="70"/>
      <c r="CW519" s="70"/>
      <c r="CX519" s="70"/>
      <c r="CY519" s="70"/>
      <c r="CZ519" s="70"/>
      <c r="DA519" s="70"/>
      <c r="DB519" s="70"/>
      <c r="DC519" s="70"/>
      <c r="DD519" s="70"/>
      <c r="DE519" s="70"/>
      <c r="DF519" s="70"/>
      <c r="DG519" s="70"/>
      <c r="DH519" s="70"/>
      <c r="DI519" s="70"/>
      <c r="DJ519" s="70"/>
      <c r="DK519" s="70"/>
      <c r="DL519" s="70"/>
      <c r="DM519" s="70">
        <v>12</v>
      </c>
      <c r="DN519" s="70"/>
      <c r="DO519" s="70"/>
      <c r="DP519" s="70"/>
      <c r="DQ519" s="70"/>
      <c r="DR519" s="70"/>
      <c r="DS519" s="70"/>
      <c r="DT519" s="70"/>
      <c r="DU519" s="70"/>
      <c r="DV519" s="70"/>
      <c r="DW519" s="70"/>
      <c r="DX519" s="70"/>
      <c r="DY519" s="70"/>
      <c r="DZ519" s="70"/>
      <c r="EA519" s="70"/>
      <c r="EB519" s="70"/>
      <c r="EC519" s="70"/>
      <c r="ED519" s="70"/>
      <c r="EE519" s="70"/>
      <c r="EF519" s="70"/>
      <c r="EG519" s="70"/>
      <c r="EH519" s="70"/>
      <c r="EI519" s="70"/>
      <c r="EJ519" s="70"/>
      <c r="EK519" s="70"/>
      <c r="EL519" s="70"/>
      <c r="EM519" s="70"/>
      <c r="EN519" s="70"/>
      <c r="EO519" s="70"/>
      <c r="EP519" s="70"/>
      <c r="EQ519" s="70"/>
      <c r="ER519" s="70"/>
      <c r="ES519" s="70"/>
      <c r="ET519" s="70"/>
      <c r="EU519" s="70"/>
      <c r="EV519" s="70"/>
      <c r="EW519" s="70"/>
      <c r="EX519" s="70">
        <v>28950</v>
      </c>
      <c r="EY519" s="70"/>
      <c r="EZ519" s="70"/>
      <c r="FA519" s="70"/>
      <c r="FB519" s="70"/>
      <c r="FC519" s="70"/>
      <c r="FD519" s="70"/>
      <c r="FE519" s="70"/>
      <c r="FF519" s="70"/>
      <c r="FG519" s="70"/>
      <c r="FH519" s="70"/>
      <c r="FI519" s="70"/>
      <c r="FJ519" s="70"/>
      <c r="FK519" s="70"/>
      <c r="FL519" s="70"/>
      <c r="FM519" s="70"/>
      <c r="FN519" s="70"/>
      <c r="FO519" s="70"/>
      <c r="FP519" s="70"/>
      <c r="FQ519" s="70"/>
      <c r="FR519" s="70"/>
      <c r="FS519" s="70"/>
      <c r="FT519" s="70"/>
      <c r="FU519" s="70"/>
      <c r="FV519" s="70"/>
      <c r="FW519" s="70"/>
      <c r="FX519" s="70"/>
      <c r="FY519" s="70"/>
      <c r="FZ519" s="70"/>
      <c r="GA519" s="70"/>
      <c r="GB519" s="70"/>
      <c r="GC519" s="70"/>
      <c r="GD519" s="70"/>
      <c r="GE519" s="70"/>
      <c r="GF519" s="30"/>
      <c r="GG519" s="30"/>
      <c r="GH519" s="30"/>
      <c r="GI519" s="30"/>
      <c r="GJ519" s="30"/>
      <c r="GK519" s="30"/>
      <c r="GL519" s="30"/>
      <c r="GM519" s="30"/>
    </row>
    <row r="520" spans="1:195" ht="12.75">
      <c r="A520" s="70">
        <v>6</v>
      </c>
      <c r="B520" s="70"/>
      <c r="C520" s="70"/>
      <c r="D520" s="70"/>
      <c r="E520" s="70"/>
      <c r="F520" s="67" t="s">
        <v>534</v>
      </c>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c r="BG520" s="68"/>
      <c r="BH520" s="68"/>
      <c r="BI520" s="68"/>
      <c r="BJ520" s="68"/>
      <c r="BK520" s="68"/>
      <c r="BL520" s="68"/>
      <c r="BM520" s="68"/>
      <c r="BN520" s="68"/>
      <c r="BO520" s="68"/>
      <c r="BP520" s="68"/>
      <c r="BQ520" s="68"/>
      <c r="BR520" s="68"/>
      <c r="BS520" s="68"/>
      <c r="BT520" s="68"/>
      <c r="BU520" s="68"/>
      <c r="BV520" s="68"/>
      <c r="BW520" s="68"/>
      <c r="BX520" s="68"/>
      <c r="BY520" s="68"/>
      <c r="BZ520" s="68"/>
      <c r="CA520" s="69"/>
      <c r="CB520" s="70">
        <v>1</v>
      </c>
      <c r="CC520" s="70"/>
      <c r="CD520" s="70"/>
      <c r="CE520" s="70"/>
      <c r="CF520" s="70"/>
      <c r="CG520" s="70"/>
      <c r="CH520" s="70"/>
      <c r="CI520" s="70"/>
      <c r="CJ520" s="70"/>
      <c r="CK520" s="70"/>
      <c r="CL520" s="70"/>
      <c r="CM520" s="70"/>
      <c r="CN520" s="70"/>
      <c r="CO520" s="70"/>
      <c r="CP520" s="70"/>
      <c r="CQ520" s="70"/>
      <c r="CR520" s="70"/>
      <c r="CS520" s="70"/>
      <c r="CT520" s="70"/>
      <c r="CU520" s="70"/>
      <c r="CV520" s="70"/>
      <c r="CW520" s="70"/>
      <c r="CX520" s="70"/>
      <c r="CY520" s="70"/>
      <c r="CZ520" s="70"/>
      <c r="DA520" s="70"/>
      <c r="DB520" s="70"/>
      <c r="DC520" s="70"/>
      <c r="DD520" s="70"/>
      <c r="DE520" s="70"/>
      <c r="DF520" s="70"/>
      <c r="DG520" s="70"/>
      <c r="DH520" s="70"/>
      <c r="DI520" s="70"/>
      <c r="DJ520" s="70"/>
      <c r="DK520" s="70"/>
      <c r="DL520" s="70"/>
      <c r="DM520" s="70">
        <v>1</v>
      </c>
      <c r="DN520" s="70"/>
      <c r="DO520" s="70"/>
      <c r="DP520" s="70"/>
      <c r="DQ520" s="70"/>
      <c r="DR520" s="70"/>
      <c r="DS520" s="70"/>
      <c r="DT520" s="70"/>
      <c r="DU520" s="70"/>
      <c r="DV520" s="70"/>
      <c r="DW520" s="70"/>
      <c r="DX520" s="70"/>
      <c r="DY520" s="70"/>
      <c r="DZ520" s="70"/>
      <c r="EA520" s="70"/>
      <c r="EB520" s="70"/>
      <c r="EC520" s="70"/>
      <c r="ED520" s="70"/>
      <c r="EE520" s="70"/>
      <c r="EF520" s="70"/>
      <c r="EG520" s="70"/>
      <c r="EH520" s="70"/>
      <c r="EI520" s="70"/>
      <c r="EJ520" s="70"/>
      <c r="EK520" s="70"/>
      <c r="EL520" s="70"/>
      <c r="EM520" s="70"/>
      <c r="EN520" s="70"/>
      <c r="EO520" s="70"/>
      <c r="EP520" s="70"/>
      <c r="EQ520" s="70"/>
      <c r="ER520" s="70"/>
      <c r="ES520" s="70"/>
      <c r="ET520" s="70"/>
      <c r="EU520" s="70"/>
      <c r="EV520" s="70"/>
      <c r="EW520" s="70"/>
      <c r="EX520" s="70">
        <v>17700</v>
      </c>
      <c r="EY520" s="70"/>
      <c r="EZ520" s="70"/>
      <c r="FA520" s="70"/>
      <c r="FB520" s="70"/>
      <c r="FC520" s="70"/>
      <c r="FD520" s="70"/>
      <c r="FE520" s="70"/>
      <c r="FF520" s="70"/>
      <c r="FG520" s="70"/>
      <c r="FH520" s="70"/>
      <c r="FI520" s="70"/>
      <c r="FJ520" s="70"/>
      <c r="FK520" s="70"/>
      <c r="FL520" s="70"/>
      <c r="FM520" s="70"/>
      <c r="FN520" s="70"/>
      <c r="FO520" s="70"/>
      <c r="FP520" s="70"/>
      <c r="FQ520" s="70"/>
      <c r="FR520" s="70"/>
      <c r="FS520" s="70"/>
      <c r="FT520" s="70"/>
      <c r="FU520" s="70"/>
      <c r="FV520" s="70"/>
      <c r="FW520" s="70"/>
      <c r="FX520" s="70"/>
      <c r="FY520" s="70"/>
      <c r="FZ520" s="70"/>
      <c r="GA520" s="70"/>
      <c r="GB520" s="70"/>
      <c r="GC520" s="70"/>
      <c r="GD520" s="70"/>
      <c r="GE520" s="70"/>
      <c r="GF520" s="30"/>
      <c r="GG520" s="30"/>
      <c r="GH520" s="30"/>
      <c r="GI520" s="30"/>
      <c r="GJ520" s="30"/>
      <c r="GK520" s="30"/>
      <c r="GL520" s="30"/>
      <c r="GM520" s="30"/>
    </row>
    <row r="521" spans="1:195" ht="12.75">
      <c r="A521" s="70">
        <v>7</v>
      </c>
      <c r="B521" s="70"/>
      <c r="C521" s="70"/>
      <c r="D521" s="70"/>
      <c r="E521" s="70"/>
      <c r="F521" s="67" t="s">
        <v>535</v>
      </c>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c r="BG521" s="68"/>
      <c r="BH521" s="68"/>
      <c r="BI521" s="68"/>
      <c r="BJ521" s="68"/>
      <c r="BK521" s="68"/>
      <c r="BL521" s="68"/>
      <c r="BM521" s="68"/>
      <c r="BN521" s="68"/>
      <c r="BO521" s="68"/>
      <c r="BP521" s="68"/>
      <c r="BQ521" s="68"/>
      <c r="BR521" s="68"/>
      <c r="BS521" s="68"/>
      <c r="BT521" s="68"/>
      <c r="BU521" s="68"/>
      <c r="BV521" s="68"/>
      <c r="BW521" s="68"/>
      <c r="BX521" s="68"/>
      <c r="BY521" s="68"/>
      <c r="BZ521" s="68"/>
      <c r="CA521" s="69"/>
      <c r="CB521" s="70">
        <v>1</v>
      </c>
      <c r="CC521" s="70"/>
      <c r="CD521" s="70"/>
      <c r="CE521" s="70"/>
      <c r="CF521" s="70"/>
      <c r="CG521" s="70"/>
      <c r="CH521" s="70"/>
      <c r="CI521" s="70"/>
      <c r="CJ521" s="70"/>
      <c r="CK521" s="70"/>
      <c r="CL521" s="70"/>
      <c r="CM521" s="70"/>
      <c r="CN521" s="70"/>
      <c r="CO521" s="70"/>
      <c r="CP521" s="70"/>
      <c r="CQ521" s="70"/>
      <c r="CR521" s="70"/>
      <c r="CS521" s="70"/>
      <c r="CT521" s="70"/>
      <c r="CU521" s="70"/>
      <c r="CV521" s="70"/>
      <c r="CW521" s="70"/>
      <c r="CX521" s="70"/>
      <c r="CY521" s="70"/>
      <c r="CZ521" s="70"/>
      <c r="DA521" s="70"/>
      <c r="DB521" s="70"/>
      <c r="DC521" s="70"/>
      <c r="DD521" s="70"/>
      <c r="DE521" s="70"/>
      <c r="DF521" s="70"/>
      <c r="DG521" s="70"/>
      <c r="DH521" s="70"/>
      <c r="DI521" s="70"/>
      <c r="DJ521" s="70"/>
      <c r="DK521" s="70"/>
      <c r="DL521" s="70"/>
      <c r="DM521" s="70">
        <v>1</v>
      </c>
      <c r="DN521" s="70"/>
      <c r="DO521" s="70"/>
      <c r="DP521" s="70"/>
      <c r="DQ521" s="70"/>
      <c r="DR521" s="70"/>
      <c r="DS521" s="70"/>
      <c r="DT521" s="70"/>
      <c r="DU521" s="70"/>
      <c r="DV521" s="70"/>
      <c r="DW521" s="70"/>
      <c r="DX521" s="70"/>
      <c r="DY521" s="70"/>
      <c r="DZ521" s="70"/>
      <c r="EA521" s="70"/>
      <c r="EB521" s="70"/>
      <c r="EC521" s="70"/>
      <c r="ED521" s="70"/>
      <c r="EE521" s="70"/>
      <c r="EF521" s="70"/>
      <c r="EG521" s="70"/>
      <c r="EH521" s="70"/>
      <c r="EI521" s="70"/>
      <c r="EJ521" s="70"/>
      <c r="EK521" s="70"/>
      <c r="EL521" s="70"/>
      <c r="EM521" s="70"/>
      <c r="EN521" s="70"/>
      <c r="EO521" s="70"/>
      <c r="EP521" s="70"/>
      <c r="EQ521" s="70"/>
      <c r="ER521" s="70"/>
      <c r="ES521" s="70"/>
      <c r="ET521" s="70"/>
      <c r="EU521" s="70"/>
      <c r="EV521" s="70"/>
      <c r="EW521" s="70"/>
      <c r="EX521" s="70">
        <v>10000</v>
      </c>
      <c r="EY521" s="70"/>
      <c r="EZ521" s="70"/>
      <c r="FA521" s="70"/>
      <c r="FB521" s="70"/>
      <c r="FC521" s="70"/>
      <c r="FD521" s="70"/>
      <c r="FE521" s="70"/>
      <c r="FF521" s="70"/>
      <c r="FG521" s="70"/>
      <c r="FH521" s="70"/>
      <c r="FI521" s="70"/>
      <c r="FJ521" s="70"/>
      <c r="FK521" s="70"/>
      <c r="FL521" s="70"/>
      <c r="FM521" s="70"/>
      <c r="FN521" s="70"/>
      <c r="FO521" s="70"/>
      <c r="FP521" s="70"/>
      <c r="FQ521" s="70"/>
      <c r="FR521" s="70"/>
      <c r="FS521" s="70"/>
      <c r="FT521" s="70"/>
      <c r="FU521" s="70"/>
      <c r="FV521" s="70"/>
      <c r="FW521" s="70"/>
      <c r="FX521" s="70"/>
      <c r="FY521" s="70"/>
      <c r="FZ521" s="70"/>
      <c r="GA521" s="70"/>
      <c r="GB521" s="70"/>
      <c r="GC521" s="70"/>
      <c r="GD521" s="70"/>
      <c r="GE521" s="70"/>
      <c r="GF521" s="30"/>
      <c r="GG521" s="30"/>
      <c r="GH521" s="30"/>
      <c r="GI521" s="30"/>
      <c r="GJ521" s="30"/>
      <c r="GK521" s="30"/>
      <c r="GL521" s="30"/>
      <c r="GM521" s="30"/>
    </row>
    <row r="522" spans="1:195" ht="12.75">
      <c r="A522" s="70">
        <v>8</v>
      </c>
      <c r="B522" s="70"/>
      <c r="C522" s="70"/>
      <c r="D522" s="70"/>
      <c r="E522" s="70"/>
      <c r="F522" s="67" t="s">
        <v>536</v>
      </c>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68"/>
      <c r="BY522" s="68"/>
      <c r="BZ522" s="68"/>
      <c r="CA522" s="69"/>
      <c r="CB522" s="70">
        <v>1</v>
      </c>
      <c r="CC522" s="70"/>
      <c r="CD522" s="70"/>
      <c r="CE522" s="70"/>
      <c r="CF522" s="70"/>
      <c r="CG522" s="70"/>
      <c r="CH522" s="70"/>
      <c r="CI522" s="70"/>
      <c r="CJ522" s="70"/>
      <c r="CK522" s="70"/>
      <c r="CL522" s="70"/>
      <c r="CM522" s="70"/>
      <c r="CN522" s="70"/>
      <c r="CO522" s="70"/>
      <c r="CP522" s="70"/>
      <c r="CQ522" s="70"/>
      <c r="CR522" s="70"/>
      <c r="CS522" s="70"/>
      <c r="CT522" s="70"/>
      <c r="CU522" s="70"/>
      <c r="CV522" s="70"/>
      <c r="CW522" s="70"/>
      <c r="CX522" s="70"/>
      <c r="CY522" s="70"/>
      <c r="CZ522" s="70"/>
      <c r="DA522" s="70"/>
      <c r="DB522" s="70"/>
      <c r="DC522" s="70"/>
      <c r="DD522" s="70"/>
      <c r="DE522" s="70"/>
      <c r="DF522" s="70"/>
      <c r="DG522" s="70"/>
      <c r="DH522" s="70"/>
      <c r="DI522" s="70"/>
      <c r="DJ522" s="70"/>
      <c r="DK522" s="70"/>
      <c r="DL522" s="70"/>
      <c r="DM522" s="70">
        <v>1</v>
      </c>
      <c r="DN522" s="70"/>
      <c r="DO522" s="70"/>
      <c r="DP522" s="70"/>
      <c r="DQ522" s="70"/>
      <c r="DR522" s="70"/>
      <c r="DS522" s="70"/>
      <c r="DT522" s="70"/>
      <c r="DU522" s="70"/>
      <c r="DV522" s="70"/>
      <c r="DW522" s="70"/>
      <c r="DX522" s="70"/>
      <c r="DY522" s="70"/>
      <c r="DZ522" s="70"/>
      <c r="EA522" s="70"/>
      <c r="EB522" s="70"/>
      <c r="EC522" s="70"/>
      <c r="ED522" s="70"/>
      <c r="EE522" s="70"/>
      <c r="EF522" s="70"/>
      <c r="EG522" s="70"/>
      <c r="EH522" s="70"/>
      <c r="EI522" s="70"/>
      <c r="EJ522" s="70"/>
      <c r="EK522" s="70"/>
      <c r="EL522" s="70"/>
      <c r="EM522" s="70"/>
      <c r="EN522" s="70"/>
      <c r="EO522" s="70"/>
      <c r="EP522" s="70"/>
      <c r="EQ522" s="70"/>
      <c r="ER522" s="70"/>
      <c r="ES522" s="70"/>
      <c r="ET522" s="70"/>
      <c r="EU522" s="70"/>
      <c r="EV522" s="70"/>
      <c r="EW522" s="70"/>
      <c r="EX522" s="70">
        <v>15600</v>
      </c>
      <c r="EY522" s="70"/>
      <c r="EZ522" s="70"/>
      <c r="FA522" s="70"/>
      <c r="FB522" s="70"/>
      <c r="FC522" s="70"/>
      <c r="FD522" s="70"/>
      <c r="FE522" s="70"/>
      <c r="FF522" s="70"/>
      <c r="FG522" s="70"/>
      <c r="FH522" s="70"/>
      <c r="FI522" s="70"/>
      <c r="FJ522" s="70"/>
      <c r="FK522" s="70"/>
      <c r="FL522" s="70"/>
      <c r="FM522" s="70"/>
      <c r="FN522" s="70"/>
      <c r="FO522" s="70"/>
      <c r="FP522" s="70"/>
      <c r="FQ522" s="70"/>
      <c r="FR522" s="70"/>
      <c r="FS522" s="70"/>
      <c r="FT522" s="70"/>
      <c r="FU522" s="70"/>
      <c r="FV522" s="70"/>
      <c r="FW522" s="70"/>
      <c r="FX522" s="70"/>
      <c r="FY522" s="70"/>
      <c r="FZ522" s="70"/>
      <c r="GA522" s="70"/>
      <c r="GB522" s="70"/>
      <c r="GC522" s="70"/>
      <c r="GD522" s="70"/>
      <c r="GE522" s="70"/>
      <c r="GF522" s="30"/>
      <c r="GG522" s="30"/>
      <c r="GH522" s="30"/>
      <c r="GI522" s="30"/>
      <c r="GJ522" s="30"/>
      <c r="GK522" s="30"/>
      <c r="GL522" s="30"/>
      <c r="GM522" s="30"/>
    </row>
    <row r="523" spans="1:195" ht="12.75">
      <c r="A523" s="70">
        <v>9</v>
      </c>
      <c r="B523" s="70"/>
      <c r="C523" s="70"/>
      <c r="D523" s="70"/>
      <c r="E523" s="70"/>
      <c r="F523" s="67" t="s">
        <v>537</v>
      </c>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68"/>
      <c r="BY523" s="68"/>
      <c r="BZ523" s="68"/>
      <c r="CA523" s="69"/>
      <c r="CB523" s="70">
        <v>1</v>
      </c>
      <c r="CC523" s="70"/>
      <c r="CD523" s="70"/>
      <c r="CE523" s="70"/>
      <c r="CF523" s="70"/>
      <c r="CG523" s="70"/>
      <c r="CH523" s="70"/>
      <c r="CI523" s="70"/>
      <c r="CJ523" s="70"/>
      <c r="CK523" s="70"/>
      <c r="CL523" s="70"/>
      <c r="CM523" s="70"/>
      <c r="CN523" s="70"/>
      <c r="CO523" s="70"/>
      <c r="CP523" s="70"/>
      <c r="CQ523" s="70"/>
      <c r="CR523" s="70"/>
      <c r="CS523" s="70"/>
      <c r="CT523" s="70"/>
      <c r="CU523" s="70"/>
      <c r="CV523" s="70"/>
      <c r="CW523" s="70"/>
      <c r="CX523" s="70"/>
      <c r="CY523" s="70"/>
      <c r="CZ523" s="70"/>
      <c r="DA523" s="70"/>
      <c r="DB523" s="70"/>
      <c r="DC523" s="70"/>
      <c r="DD523" s="70"/>
      <c r="DE523" s="70"/>
      <c r="DF523" s="70"/>
      <c r="DG523" s="70"/>
      <c r="DH523" s="70"/>
      <c r="DI523" s="70"/>
      <c r="DJ523" s="70"/>
      <c r="DK523" s="70"/>
      <c r="DL523" s="70"/>
      <c r="DM523" s="70">
        <v>2</v>
      </c>
      <c r="DN523" s="70"/>
      <c r="DO523" s="70"/>
      <c r="DP523" s="70"/>
      <c r="DQ523" s="70"/>
      <c r="DR523" s="70"/>
      <c r="DS523" s="70"/>
      <c r="DT523" s="70"/>
      <c r="DU523" s="70"/>
      <c r="DV523" s="70"/>
      <c r="DW523" s="70"/>
      <c r="DX523" s="70"/>
      <c r="DY523" s="70"/>
      <c r="DZ523" s="70"/>
      <c r="EA523" s="70"/>
      <c r="EB523" s="70"/>
      <c r="EC523" s="70"/>
      <c r="ED523" s="70"/>
      <c r="EE523" s="70"/>
      <c r="EF523" s="70"/>
      <c r="EG523" s="70"/>
      <c r="EH523" s="70"/>
      <c r="EI523" s="70"/>
      <c r="EJ523" s="70"/>
      <c r="EK523" s="70"/>
      <c r="EL523" s="70"/>
      <c r="EM523" s="70"/>
      <c r="EN523" s="70"/>
      <c r="EO523" s="70"/>
      <c r="EP523" s="70"/>
      <c r="EQ523" s="70"/>
      <c r="ER523" s="70"/>
      <c r="ES523" s="70"/>
      <c r="ET523" s="70"/>
      <c r="EU523" s="70"/>
      <c r="EV523" s="70"/>
      <c r="EW523" s="70"/>
      <c r="EX523" s="70">
        <v>42000</v>
      </c>
      <c r="EY523" s="70"/>
      <c r="EZ523" s="70"/>
      <c r="FA523" s="70"/>
      <c r="FB523" s="70"/>
      <c r="FC523" s="70"/>
      <c r="FD523" s="70"/>
      <c r="FE523" s="70"/>
      <c r="FF523" s="70"/>
      <c r="FG523" s="70"/>
      <c r="FH523" s="70"/>
      <c r="FI523" s="70"/>
      <c r="FJ523" s="70"/>
      <c r="FK523" s="70"/>
      <c r="FL523" s="70"/>
      <c r="FM523" s="70"/>
      <c r="FN523" s="70"/>
      <c r="FO523" s="70"/>
      <c r="FP523" s="70"/>
      <c r="FQ523" s="70"/>
      <c r="FR523" s="70"/>
      <c r="FS523" s="70"/>
      <c r="FT523" s="70"/>
      <c r="FU523" s="70"/>
      <c r="FV523" s="70"/>
      <c r="FW523" s="70"/>
      <c r="FX523" s="70"/>
      <c r="FY523" s="70"/>
      <c r="FZ523" s="70"/>
      <c r="GA523" s="70"/>
      <c r="GB523" s="70"/>
      <c r="GC523" s="70"/>
      <c r="GD523" s="70"/>
      <c r="GE523" s="70"/>
      <c r="GF523" s="30"/>
      <c r="GG523" s="30"/>
      <c r="GH523" s="30"/>
      <c r="GI523" s="30"/>
      <c r="GJ523" s="30"/>
      <c r="GK523" s="30"/>
      <c r="GL523" s="30"/>
      <c r="GM523" s="30"/>
    </row>
    <row r="524" spans="1:195" ht="12.75">
      <c r="A524" s="70">
        <v>10</v>
      </c>
      <c r="B524" s="70"/>
      <c r="C524" s="70"/>
      <c r="D524" s="70"/>
      <c r="E524" s="70"/>
      <c r="F524" s="67" t="s">
        <v>538</v>
      </c>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c r="BG524" s="68"/>
      <c r="BH524" s="68"/>
      <c r="BI524" s="68"/>
      <c r="BJ524" s="68"/>
      <c r="BK524" s="68"/>
      <c r="BL524" s="68"/>
      <c r="BM524" s="68"/>
      <c r="BN524" s="68"/>
      <c r="BO524" s="68"/>
      <c r="BP524" s="68"/>
      <c r="BQ524" s="68"/>
      <c r="BR524" s="68"/>
      <c r="BS524" s="68"/>
      <c r="BT524" s="68"/>
      <c r="BU524" s="68"/>
      <c r="BV524" s="68"/>
      <c r="BW524" s="68"/>
      <c r="BX524" s="68"/>
      <c r="BY524" s="68"/>
      <c r="BZ524" s="68"/>
      <c r="CA524" s="69"/>
      <c r="CB524" s="70">
        <v>1</v>
      </c>
      <c r="CC524" s="70"/>
      <c r="CD524" s="70"/>
      <c r="CE524" s="70"/>
      <c r="CF524" s="70"/>
      <c r="CG524" s="70"/>
      <c r="CH524" s="70"/>
      <c r="CI524" s="70"/>
      <c r="CJ524" s="70"/>
      <c r="CK524" s="70"/>
      <c r="CL524" s="70"/>
      <c r="CM524" s="70"/>
      <c r="CN524" s="70"/>
      <c r="CO524" s="70"/>
      <c r="CP524" s="70"/>
      <c r="CQ524" s="70"/>
      <c r="CR524" s="70"/>
      <c r="CS524" s="70"/>
      <c r="CT524" s="70"/>
      <c r="CU524" s="70"/>
      <c r="CV524" s="70"/>
      <c r="CW524" s="70"/>
      <c r="CX524" s="70"/>
      <c r="CY524" s="70"/>
      <c r="CZ524" s="70"/>
      <c r="DA524" s="70"/>
      <c r="DB524" s="70"/>
      <c r="DC524" s="70"/>
      <c r="DD524" s="70"/>
      <c r="DE524" s="70"/>
      <c r="DF524" s="70"/>
      <c r="DG524" s="70"/>
      <c r="DH524" s="70"/>
      <c r="DI524" s="70"/>
      <c r="DJ524" s="70"/>
      <c r="DK524" s="70"/>
      <c r="DL524" s="70"/>
      <c r="DM524" s="70">
        <v>1</v>
      </c>
      <c r="DN524" s="70"/>
      <c r="DO524" s="70"/>
      <c r="DP524" s="70"/>
      <c r="DQ524" s="70"/>
      <c r="DR524" s="70"/>
      <c r="DS524" s="70"/>
      <c r="DT524" s="70"/>
      <c r="DU524" s="70"/>
      <c r="DV524" s="70"/>
      <c r="DW524" s="70"/>
      <c r="DX524" s="70"/>
      <c r="DY524" s="70"/>
      <c r="DZ524" s="70"/>
      <c r="EA524" s="70"/>
      <c r="EB524" s="70"/>
      <c r="EC524" s="70"/>
      <c r="ED524" s="70"/>
      <c r="EE524" s="70"/>
      <c r="EF524" s="70"/>
      <c r="EG524" s="70"/>
      <c r="EH524" s="70"/>
      <c r="EI524" s="70"/>
      <c r="EJ524" s="70"/>
      <c r="EK524" s="70"/>
      <c r="EL524" s="70"/>
      <c r="EM524" s="70"/>
      <c r="EN524" s="70"/>
      <c r="EO524" s="70"/>
      <c r="EP524" s="70"/>
      <c r="EQ524" s="70"/>
      <c r="ER524" s="70"/>
      <c r="ES524" s="70"/>
      <c r="ET524" s="70"/>
      <c r="EU524" s="70"/>
      <c r="EV524" s="70"/>
      <c r="EW524" s="70"/>
      <c r="EX524" s="70">
        <v>60000</v>
      </c>
      <c r="EY524" s="70"/>
      <c r="EZ524" s="70"/>
      <c r="FA524" s="70"/>
      <c r="FB524" s="70"/>
      <c r="FC524" s="70"/>
      <c r="FD524" s="70"/>
      <c r="FE524" s="70"/>
      <c r="FF524" s="70"/>
      <c r="FG524" s="70"/>
      <c r="FH524" s="70"/>
      <c r="FI524" s="70"/>
      <c r="FJ524" s="70"/>
      <c r="FK524" s="70"/>
      <c r="FL524" s="70"/>
      <c r="FM524" s="70"/>
      <c r="FN524" s="70"/>
      <c r="FO524" s="70"/>
      <c r="FP524" s="70"/>
      <c r="FQ524" s="70"/>
      <c r="FR524" s="70"/>
      <c r="FS524" s="70"/>
      <c r="FT524" s="70"/>
      <c r="FU524" s="70"/>
      <c r="FV524" s="70"/>
      <c r="FW524" s="70"/>
      <c r="FX524" s="70"/>
      <c r="FY524" s="70"/>
      <c r="FZ524" s="70"/>
      <c r="GA524" s="70"/>
      <c r="GB524" s="70"/>
      <c r="GC524" s="70"/>
      <c r="GD524" s="70"/>
      <c r="GE524" s="70"/>
      <c r="GF524" s="30"/>
      <c r="GG524" s="30"/>
      <c r="GH524" s="30"/>
      <c r="GI524" s="30"/>
      <c r="GJ524" s="30"/>
      <c r="GK524" s="30"/>
      <c r="GL524" s="30"/>
      <c r="GM524" s="30"/>
    </row>
    <row r="525" spans="1:195" ht="12.75">
      <c r="A525" s="70">
        <v>11</v>
      </c>
      <c r="B525" s="70"/>
      <c r="C525" s="70"/>
      <c r="D525" s="70"/>
      <c r="E525" s="70"/>
      <c r="F525" s="67" t="s">
        <v>539</v>
      </c>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c r="BG525" s="68"/>
      <c r="BH525" s="68"/>
      <c r="BI525" s="68"/>
      <c r="BJ525" s="68"/>
      <c r="BK525" s="68"/>
      <c r="BL525" s="68"/>
      <c r="BM525" s="68"/>
      <c r="BN525" s="68"/>
      <c r="BO525" s="68"/>
      <c r="BP525" s="68"/>
      <c r="BQ525" s="68"/>
      <c r="BR525" s="68"/>
      <c r="BS525" s="68"/>
      <c r="BT525" s="68"/>
      <c r="BU525" s="68"/>
      <c r="BV525" s="68"/>
      <c r="BW525" s="68"/>
      <c r="BX525" s="68"/>
      <c r="BY525" s="68"/>
      <c r="BZ525" s="68"/>
      <c r="CA525" s="69"/>
      <c r="CB525" s="70">
        <v>1</v>
      </c>
      <c r="CC525" s="70"/>
      <c r="CD525" s="70"/>
      <c r="CE525" s="70"/>
      <c r="CF525" s="70"/>
      <c r="CG525" s="70"/>
      <c r="CH525" s="70"/>
      <c r="CI525" s="70"/>
      <c r="CJ525" s="70"/>
      <c r="CK525" s="70"/>
      <c r="CL525" s="70"/>
      <c r="CM525" s="70"/>
      <c r="CN525" s="70"/>
      <c r="CO525" s="70"/>
      <c r="CP525" s="70"/>
      <c r="CQ525" s="70"/>
      <c r="CR525" s="70"/>
      <c r="CS525" s="70"/>
      <c r="CT525" s="70"/>
      <c r="CU525" s="70"/>
      <c r="CV525" s="70"/>
      <c r="CW525" s="70"/>
      <c r="CX525" s="70"/>
      <c r="CY525" s="70"/>
      <c r="CZ525" s="70"/>
      <c r="DA525" s="70"/>
      <c r="DB525" s="70"/>
      <c r="DC525" s="70"/>
      <c r="DD525" s="70"/>
      <c r="DE525" s="70"/>
      <c r="DF525" s="70"/>
      <c r="DG525" s="70"/>
      <c r="DH525" s="70"/>
      <c r="DI525" s="70"/>
      <c r="DJ525" s="70"/>
      <c r="DK525" s="70"/>
      <c r="DL525" s="70"/>
      <c r="DM525" s="70">
        <v>1</v>
      </c>
      <c r="DN525" s="70"/>
      <c r="DO525" s="70"/>
      <c r="DP525" s="70"/>
      <c r="DQ525" s="70"/>
      <c r="DR525" s="70"/>
      <c r="DS525" s="70"/>
      <c r="DT525" s="70"/>
      <c r="DU525" s="70"/>
      <c r="DV525" s="70"/>
      <c r="DW525" s="70"/>
      <c r="DX525" s="70"/>
      <c r="DY525" s="70"/>
      <c r="DZ525" s="70"/>
      <c r="EA525" s="70"/>
      <c r="EB525" s="70"/>
      <c r="EC525" s="70"/>
      <c r="ED525" s="70"/>
      <c r="EE525" s="70"/>
      <c r="EF525" s="70"/>
      <c r="EG525" s="70"/>
      <c r="EH525" s="70"/>
      <c r="EI525" s="70"/>
      <c r="EJ525" s="70"/>
      <c r="EK525" s="70"/>
      <c r="EL525" s="70"/>
      <c r="EM525" s="70"/>
      <c r="EN525" s="70"/>
      <c r="EO525" s="70"/>
      <c r="EP525" s="70"/>
      <c r="EQ525" s="70"/>
      <c r="ER525" s="70"/>
      <c r="ES525" s="70"/>
      <c r="ET525" s="70"/>
      <c r="EU525" s="70"/>
      <c r="EV525" s="70"/>
      <c r="EW525" s="70"/>
      <c r="EX525" s="70">
        <v>10000</v>
      </c>
      <c r="EY525" s="70"/>
      <c r="EZ525" s="70"/>
      <c r="FA525" s="70"/>
      <c r="FB525" s="70"/>
      <c r="FC525" s="70"/>
      <c r="FD525" s="70"/>
      <c r="FE525" s="70"/>
      <c r="FF525" s="70"/>
      <c r="FG525" s="70"/>
      <c r="FH525" s="70"/>
      <c r="FI525" s="70"/>
      <c r="FJ525" s="70"/>
      <c r="FK525" s="70"/>
      <c r="FL525" s="70"/>
      <c r="FM525" s="70"/>
      <c r="FN525" s="70"/>
      <c r="FO525" s="70"/>
      <c r="FP525" s="70"/>
      <c r="FQ525" s="70"/>
      <c r="FR525" s="70"/>
      <c r="FS525" s="70"/>
      <c r="FT525" s="70"/>
      <c r="FU525" s="70"/>
      <c r="FV525" s="70"/>
      <c r="FW525" s="70"/>
      <c r="FX525" s="70"/>
      <c r="FY525" s="70"/>
      <c r="FZ525" s="70"/>
      <c r="GA525" s="70"/>
      <c r="GB525" s="70"/>
      <c r="GC525" s="70"/>
      <c r="GD525" s="70"/>
      <c r="GE525" s="70"/>
      <c r="GF525" s="30"/>
      <c r="GG525" s="30"/>
      <c r="GH525" s="30"/>
      <c r="GI525" s="30"/>
      <c r="GJ525" s="30"/>
      <c r="GK525" s="30"/>
      <c r="GL525" s="30"/>
      <c r="GM525" s="30"/>
    </row>
    <row r="526" spans="1:195" ht="12.75">
      <c r="A526" s="70">
        <v>12</v>
      </c>
      <c r="B526" s="70"/>
      <c r="C526" s="70"/>
      <c r="D526" s="70"/>
      <c r="E526" s="70"/>
      <c r="F526" s="67" t="s">
        <v>540</v>
      </c>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68"/>
      <c r="BY526" s="68"/>
      <c r="BZ526" s="68"/>
      <c r="CA526" s="69"/>
      <c r="CB526" s="70">
        <v>1</v>
      </c>
      <c r="CC526" s="70"/>
      <c r="CD526" s="70"/>
      <c r="CE526" s="70"/>
      <c r="CF526" s="70"/>
      <c r="CG526" s="70"/>
      <c r="CH526" s="70"/>
      <c r="CI526" s="70"/>
      <c r="CJ526" s="70"/>
      <c r="CK526" s="70"/>
      <c r="CL526" s="70"/>
      <c r="CM526" s="70"/>
      <c r="CN526" s="70"/>
      <c r="CO526" s="70"/>
      <c r="CP526" s="70"/>
      <c r="CQ526" s="70"/>
      <c r="CR526" s="70"/>
      <c r="CS526" s="70"/>
      <c r="CT526" s="70"/>
      <c r="CU526" s="70"/>
      <c r="CV526" s="70"/>
      <c r="CW526" s="70"/>
      <c r="CX526" s="70"/>
      <c r="CY526" s="70"/>
      <c r="CZ526" s="70"/>
      <c r="DA526" s="70"/>
      <c r="DB526" s="70"/>
      <c r="DC526" s="70"/>
      <c r="DD526" s="70"/>
      <c r="DE526" s="70"/>
      <c r="DF526" s="70"/>
      <c r="DG526" s="70"/>
      <c r="DH526" s="70"/>
      <c r="DI526" s="70"/>
      <c r="DJ526" s="70"/>
      <c r="DK526" s="70"/>
      <c r="DL526" s="70"/>
      <c r="DM526" s="70">
        <v>2</v>
      </c>
      <c r="DN526" s="70"/>
      <c r="DO526" s="70"/>
      <c r="DP526" s="70"/>
      <c r="DQ526" s="70"/>
      <c r="DR526" s="70"/>
      <c r="DS526" s="70"/>
      <c r="DT526" s="70"/>
      <c r="DU526" s="70"/>
      <c r="DV526" s="70"/>
      <c r="DW526" s="70"/>
      <c r="DX526" s="70"/>
      <c r="DY526" s="70"/>
      <c r="DZ526" s="70"/>
      <c r="EA526" s="70"/>
      <c r="EB526" s="70"/>
      <c r="EC526" s="70"/>
      <c r="ED526" s="70"/>
      <c r="EE526" s="70"/>
      <c r="EF526" s="70"/>
      <c r="EG526" s="70"/>
      <c r="EH526" s="70"/>
      <c r="EI526" s="70"/>
      <c r="EJ526" s="70"/>
      <c r="EK526" s="70"/>
      <c r="EL526" s="70"/>
      <c r="EM526" s="70"/>
      <c r="EN526" s="70"/>
      <c r="EO526" s="70"/>
      <c r="EP526" s="70"/>
      <c r="EQ526" s="70"/>
      <c r="ER526" s="70"/>
      <c r="ES526" s="70"/>
      <c r="ET526" s="70"/>
      <c r="EU526" s="70"/>
      <c r="EV526" s="70"/>
      <c r="EW526" s="70"/>
      <c r="EX526" s="70">
        <v>103273</v>
      </c>
      <c r="EY526" s="70"/>
      <c r="EZ526" s="70"/>
      <c r="FA526" s="70"/>
      <c r="FB526" s="70"/>
      <c r="FC526" s="70"/>
      <c r="FD526" s="70"/>
      <c r="FE526" s="70"/>
      <c r="FF526" s="70"/>
      <c r="FG526" s="70"/>
      <c r="FH526" s="70"/>
      <c r="FI526" s="70"/>
      <c r="FJ526" s="70"/>
      <c r="FK526" s="70"/>
      <c r="FL526" s="70"/>
      <c r="FM526" s="70"/>
      <c r="FN526" s="70"/>
      <c r="FO526" s="70"/>
      <c r="FP526" s="70"/>
      <c r="FQ526" s="70"/>
      <c r="FR526" s="70"/>
      <c r="FS526" s="70"/>
      <c r="FT526" s="70"/>
      <c r="FU526" s="70"/>
      <c r="FV526" s="70"/>
      <c r="FW526" s="70"/>
      <c r="FX526" s="70"/>
      <c r="FY526" s="70"/>
      <c r="FZ526" s="70"/>
      <c r="GA526" s="70"/>
      <c r="GB526" s="70"/>
      <c r="GC526" s="70"/>
      <c r="GD526" s="70"/>
      <c r="GE526" s="70"/>
      <c r="GF526" s="30"/>
      <c r="GG526" s="30"/>
      <c r="GH526" s="30"/>
      <c r="GI526" s="30"/>
      <c r="GJ526" s="30"/>
      <c r="GK526" s="30"/>
      <c r="GL526" s="30"/>
      <c r="GM526" s="30"/>
    </row>
    <row r="527" spans="1:195" ht="21" customHeight="1">
      <c r="A527" s="70">
        <v>13</v>
      </c>
      <c r="B527" s="70"/>
      <c r="C527" s="70"/>
      <c r="D527" s="70"/>
      <c r="E527" s="70"/>
      <c r="F527" s="67" t="s">
        <v>541</v>
      </c>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68"/>
      <c r="BY527" s="68"/>
      <c r="BZ527" s="68"/>
      <c r="CA527" s="69"/>
      <c r="CB527" s="70">
        <v>1</v>
      </c>
      <c r="CC527" s="70"/>
      <c r="CD527" s="70"/>
      <c r="CE527" s="70"/>
      <c r="CF527" s="70"/>
      <c r="CG527" s="70"/>
      <c r="CH527" s="70"/>
      <c r="CI527" s="70"/>
      <c r="CJ527" s="70"/>
      <c r="CK527" s="70"/>
      <c r="CL527" s="70"/>
      <c r="CM527" s="70"/>
      <c r="CN527" s="70"/>
      <c r="CO527" s="70"/>
      <c r="CP527" s="70"/>
      <c r="CQ527" s="70"/>
      <c r="CR527" s="70"/>
      <c r="CS527" s="70"/>
      <c r="CT527" s="70"/>
      <c r="CU527" s="70"/>
      <c r="CV527" s="70"/>
      <c r="CW527" s="70"/>
      <c r="CX527" s="70"/>
      <c r="CY527" s="70"/>
      <c r="CZ527" s="70"/>
      <c r="DA527" s="70"/>
      <c r="DB527" s="70"/>
      <c r="DC527" s="70"/>
      <c r="DD527" s="70"/>
      <c r="DE527" s="70"/>
      <c r="DF527" s="70"/>
      <c r="DG527" s="70"/>
      <c r="DH527" s="70"/>
      <c r="DI527" s="70"/>
      <c r="DJ527" s="70"/>
      <c r="DK527" s="70"/>
      <c r="DL527" s="70"/>
      <c r="DM527" s="70">
        <v>1</v>
      </c>
      <c r="DN527" s="70"/>
      <c r="DO527" s="70"/>
      <c r="DP527" s="70"/>
      <c r="DQ527" s="70"/>
      <c r="DR527" s="70"/>
      <c r="DS527" s="70"/>
      <c r="DT527" s="70"/>
      <c r="DU527" s="70"/>
      <c r="DV527" s="70"/>
      <c r="DW527" s="70"/>
      <c r="DX527" s="70"/>
      <c r="DY527" s="70"/>
      <c r="DZ527" s="70"/>
      <c r="EA527" s="70"/>
      <c r="EB527" s="70"/>
      <c r="EC527" s="70"/>
      <c r="ED527" s="70"/>
      <c r="EE527" s="70"/>
      <c r="EF527" s="70"/>
      <c r="EG527" s="70"/>
      <c r="EH527" s="70"/>
      <c r="EI527" s="70"/>
      <c r="EJ527" s="70"/>
      <c r="EK527" s="70"/>
      <c r="EL527" s="70"/>
      <c r="EM527" s="70"/>
      <c r="EN527" s="70"/>
      <c r="EO527" s="70"/>
      <c r="EP527" s="70"/>
      <c r="EQ527" s="70"/>
      <c r="ER527" s="70"/>
      <c r="ES527" s="70"/>
      <c r="ET527" s="70"/>
      <c r="EU527" s="70"/>
      <c r="EV527" s="70"/>
      <c r="EW527" s="70"/>
      <c r="EX527" s="70">
        <v>10000</v>
      </c>
      <c r="EY527" s="70"/>
      <c r="EZ527" s="70"/>
      <c r="FA527" s="70"/>
      <c r="FB527" s="70"/>
      <c r="FC527" s="70"/>
      <c r="FD527" s="70"/>
      <c r="FE527" s="70"/>
      <c r="FF527" s="70"/>
      <c r="FG527" s="70"/>
      <c r="FH527" s="70"/>
      <c r="FI527" s="70"/>
      <c r="FJ527" s="70"/>
      <c r="FK527" s="70"/>
      <c r="FL527" s="70"/>
      <c r="FM527" s="70"/>
      <c r="FN527" s="70"/>
      <c r="FO527" s="70"/>
      <c r="FP527" s="70"/>
      <c r="FQ527" s="70"/>
      <c r="FR527" s="70"/>
      <c r="FS527" s="70"/>
      <c r="FT527" s="70"/>
      <c r="FU527" s="70"/>
      <c r="FV527" s="70"/>
      <c r="FW527" s="70"/>
      <c r="FX527" s="70"/>
      <c r="FY527" s="70"/>
      <c r="FZ527" s="70"/>
      <c r="GA527" s="70"/>
      <c r="GB527" s="70"/>
      <c r="GC527" s="70"/>
      <c r="GD527" s="70"/>
      <c r="GE527" s="70"/>
      <c r="GF527" s="30"/>
      <c r="GG527" s="30"/>
      <c r="GH527" s="30"/>
      <c r="GI527" s="30"/>
      <c r="GJ527" s="30"/>
      <c r="GK527" s="30"/>
      <c r="GL527" s="30"/>
      <c r="GM527" s="30"/>
    </row>
    <row r="528" spans="1:195" ht="12.75">
      <c r="A528" s="70">
        <v>14</v>
      </c>
      <c r="B528" s="70"/>
      <c r="C528" s="70"/>
      <c r="D528" s="70"/>
      <c r="E528" s="70"/>
      <c r="F528" s="67" t="s">
        <v>542</v>
      </c>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9"/>
      <c r="CB528" s="70">
        <v>1</v>
      </c>
      <c r="CC528" s="70"/>
      <c r="CD528" s="70"/>
      <c r="CE528" s="70"/>
      <c r="CF528" s="70"/>
      <c r="CG528" s="70"/>
      <c r="CH528" s="70"/>
      <c r="CI528" s="70"/>
      <c r="CJ528" s="70"/>
      <c r="CK528" s="70"/>
      <c r="CL528" s="70"/>
      <c r="CM528" s="70"/>
      <c r="CN528" s="70"/>
      <c r="CO528" s="70"/>
      <c r="CP528" s="70"/>
      <c r="CQ528" s="70"/>
      <c r="CR528" s="70"/>
      <c r="CS528" s="70"/>
      <c r="CT528" s="70"/>
      <c r="CU528" s="70"/>
      <c r="CV528" s="70"/>
      <c r="CW528" s="70"/>
      <c r="CX528" s="70"/>
      <c r="CY528" s="70"/>
      <c r="CZ528" s="70"/>
      <c r="DA528" s="70"/>
      <c r="DB528" s="70"/>
      <c r="DC528" s="70"/>
      <c r="DD528" s="70"/>
      <c r="DE528" s="70"/>
      <c r="DF528" s="70"/>
      <c r="DG528" s="70"/>
      <c r="DH528" s="70"/>
      <c r="DI528" s="70"/>
      <c r="DJ528" s="70"/>
      <c r="DK528" s="70"/>
      <c r="DL528" s="70"/>
      <c r="DM528" s="70">
        <v>2</v>
      </c>
      <c r="DN528" s="70"/>
      <c r="DO528" s="70"/>
      <c r="DP528" s="70"/>
      <c r="DQ528" s="70"/>
      <c r="DR528" s="70"/>
      <c r="DS528" s="70"/>
      <c r="DT528" s="70"/>
      <c r="DU528" s="70"/>
      <c r="DV528" s="70"/>
      <c r="DW528" s="70"/>
      <c r="DX528" s="70"/>
      <c r="DY528" s="70"/>
      <c r="DZ528" s="70"/>
      <c r="EA528" s="70"/>
      <c r="EB528" s="70"/>
      <c r="EC528" s="70"/>
      <c r="ED528" s="70"/>
      <c r="EE528" s="70"/>
      <c r="EF528" s="70"/>
      <c r="EG528" s="70"/>
      <c r="EH528" s="70"/>
      <c r="EI528" s="70"/>
      <c r="EJ528" s="70"/>
      <c r="EK528" s="70"/>
      <c r="EL528" s="70"/>
      <c r="EM528" s="70"/>
      <c r="EN528" s="70"/>
      <c r="EO528" s="70"/>
      <c r="EP528" s="70"/>
      <c r="EQ528" s="70"/>
      <c r="ER528" s="70"/>
      <c r="ES528" s="70"/>
      <c r="ET528" s="70"/>
      <c r="EU528" s="70"/>
      <c r="EV528" s="70"/>
      <c r="EW528" s="70"/>
      <c r="EX528" s="70">
        <v>57439</v>
      </c>
      <c r="EY528" s="70"/>
      <c r="EZ528" s="70"/>
      <c r="FA528" s="70"/>
      <c r="FB528" s="70"/>
      <c r="FC528" s="70"/>
      <c r="FD528" s="70"/>
      <c r="FE528" s="70"/>
      <c r="FF528" s="70"/>
      <c r="FG528" s="70"/>
      <c r="FH528" s="70"/>
      <c r="FI528" s="70"/>
      <c r="FJ528" s="70"/>
      <c r="FK528" s="70"/>
      <c r="FL528" s="70"/>
      <c r="FM528" s="70"/>
      <c r="FN528" s="70"/>
      <c r="FO528" s="70"/>
      <c r="FP528" s="70"/>
      <c r="FQ528" s="70"/>
      <c r="FR528" s="70"/>
      <c r="FS528" s="70"/>
      <c r="FT528" s="70"/>
      <c r="FU528" s="70"/>
      <c r="FV528" s="70"/>
      <c r="FW528" s="70"/>
      <c r="FX528" s="70"/>
      <c r="FY528" s="70"/>
      <c r="FZ528" s="70"/>
      <c r="GA528" s="70"/>
      <c r="GB528" s="70"/>
      <c r="GC528" s="70"/>
      <c r="GD528" s="70"/>
      <c r="GE528" s="70"/>
      <c r="GF528" s="30"/>
      <c r="GG528" s="30"/>
      <c r="GH528" s="30"/>
      <c r="GI528" s="30"/>
      <c r="GJ528" s="30"/>
      <c r="GK528" s="30"/>
      <c r="GL528" s="30"/>
      <c r="GM528" s="30"/>
    </row>
    <row r="529" spans="1:195" ht="12.75">
      <c r="A529" s="70">
        <v>15</v>
      </c>
      <c r="B529" s="70"/>
      <c r="C529" s="70"/>
      <c r="D529" s="70"/>
      <c r="E529" s="70"/>
      <c r="F529" s="67" t="s">
        <v>543</v>
      </c>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68"/>
      <c r="BY529" s="68"/>
      <c r="BZ529" s="68"/>
      <c r="CA529" s="69"/>
      <c r="CB529" s="70">
        <v>1</v>
      </c>
      <c r="CC529" s="70"/>
      <c r="CD529" s="70"/>
      <c r="CE529" s="70"/>
      <c r="CF529" s="70"/>
      <c r="CG529" s="70"/>
      <c r="CH529" s="70"/>
      <c r="CI529" s="70"/>
      <c r="CJ529" s="70"/>
      <c r="CK529" s="70"/>
      <c r="CL529" s="70"/>
      <c r="CM529" s="70"/>
      <c r="CN529" s="70"/>
      <c r="CO529" s="70"/>
      <c r="CP529" s="70"/>
      <c r="CQ529" s="70"/>
      <c r="CR529" s="70"/>
      <c r="CS529" s="70"/>
      <c r="CT529" s="70"/>
      <c r="CU529" s="70"/>
      <c r="CV529" s="70"/>
      <c r="CW529" s="70"/>
      <c r="CX529" s="70"/>
      <c r="CY529" s="70"/>
      <c r="CZ529" s="70"/>
      <c r="DA529" s="70"/>
      <c r="DB529" s="70"/>
      <c r="DC529" s="70"/>
      <c r="DD529" s="70"/>
      <c r="DE529" s="70"/>
      <c r="DF529" s="70"/>
      <c r="DG529" s="70"/>
      <c r="DH529" s="70"/>
      <c r="DI529" s="70"/>
      <c r="DJ529" s="70"/>
      <c r="DK529" s="70"/>
      <c r="DL529" s="70"/>
      <c r="DM529" s="70">
        <v>12</v>
      </c>
      <c r="DN529" s="70"/>
      <c r="DO529" s="70"/>
      <c r="DP529" s="70"/>
      <c r="DQ529" s="70"/>
      <c r="DR529" s="70"/>
      <c r="DS529" s="70"/>
      <c r="DT529" s="70"/>
      <c r="DU529" s="70"/>
      <c r="DV529" s="70"/>
      <c r="DW529" s="70"/>
      <c r="DX529" s="70"/>
      <c r="DY529" s="70"/>
      <c r="DZ529" s="70"/>
      <c r="EA529" s="70"/>
      <c r="EB529" s="70"/>
      <c r="EC529" s="70"/>
      <c r="ED529" s="70"/>
      <c r="EE529" s="70"/>
      <c r="EF529" s="70"/>
      <c r="EG529" s="70"/>
      <c r="EH529" s="70"/>
      <c r="EI529" s="70"/>
      <c r="EJ529" s="70"/>
      <c r="EK529" s="70"/>
      <c r="EL529" s="70"/>
      <c r="EM529" s="70"/>
      <c r="EN529" s="70"/>
      <c r="EO529" s="70"/>
      <c r="EP529" s="70"/>
      <c r="EQ529" s="70"/>
      <c r="ER529" s="70"/>
      <c r="ES529" s="70"/>
      <c r="ET529" s="70"/>
      <c r="EU529" s="70"/>
      <c r="EV529" s="70"/>
      <c r="EW529" s="70"/>
      <c r="EX529" s="70">
        <v>437778</v>
      </c>
      <c r="EY529" s="70"/>
      <c r="EZ529" s="70"/>
      <c r="FA529" s="70"/>
      <c r="FB529" s="70"/>
      <c r="FC529" s="70"/>
      <c r="FD529" s="70"/>
      <c r="FE529" s="70"/>
      <c r="FF529" s="70"/>
      <c r="FG529" s="70"/>
      <c r="FH529" s="70"/>
      <c r="FI529" s="70"/>
      <c r="FJ529" s="70"/>
      <c r="FK529" s="70"/>
      <c r="FL529" s="70"/>
      <c r="FM529" s="70"/>
      <c r="FN529" s="70"/>
      <c r="FO529" s="70"/>
      <c r="FP529" s="70"/>
      <c r="FQ529" s="70"/>
      <c r="FR529" s="70"/>
      <c r="FS529" s="70"/>
      <c r="FT529" s="70"/>
      <c r="FU529" s="70"/>
      <c r="FV529" s="70"/>
      <c r="FW529" s="70"/>
      <c r="FX529" s="70"/>
      <c r="FY529" s="70"/>
      <c r="FZ529" s="70"/>
      <c r="GA529" s="70"/>
      <c r="GB529" s="70"/>
      <c r="GC529" s="70"/>
      <c r="GD529" s="70"/>
      <c r="GE529" s="70"/>
      <c r="GF529" s="30"/>
      <c r="GG529" s="30"/>
      <c r="GH529" s="30"/>
      <c r="GI529" s="30"/>
      <c r="GJ529" s="30"/>
      <c r="GK529" s="30"/>
      <c r="GL529" s="30"/>
      <c r="GM529" s="30"/>
    </row>
    <row r="530" spans="1:195" ht="12.75">
      <c r="A530" s="70">
        <v>16</v>
      </c>
      <c r="B530" s="70"/>
      <c r="C530" s="70"/>
      <c r="D530" s="70"/>
      <c r="E530" s="70"/>
      <c r="F530" s="67" t="s">
        <v>544</v>
      </c>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68"/>
      <c r="BY530" s="68"/>
      <c r="BZ530" s="68"/>
      <c r="CA530" s="69"/>
      <c r="CB530" s="70">
        <v>1</v>
      </c>
      <c r="CC530" s="70"/>
      <c r="CD530" s="70"/>
      <c r="CE530" s="70"/>
      <c r="CF530" s="70"/>
      <c r="CG530" s="70"/>
      <c r="CH530" s="70"/>
      <c r="CI530" s="70"/>
      <c r="CJ530" s="70"/>
      <c r="CK530" s="70"/>
      <c r="CL530" s="70"/>
      <c r="CM530" s="70"/>
      <c r="CN530" s="70"/>
      <c r="CO530" s="70"/>
      <c r="CP530" s="70"/>
      <c r="CQ530" s="70"/>
      <c r="CR530" s="70"/>
      <c r="CS530" s="70"/>
      <c r="CT530" s="70"/>
      <c r="CU530" s="70"/>
      <c r="CV530" s="70"/>
      <c r="CW530" s="70"/>
      <c r="CX530" s="70"/>
      <c r="CY530" s="70"/>
      <c r="CZ530" s="70"/>
      <c r="DA530" s="70"/>
      <c r="DB530" s="70"/>
      <c r="DC530" s="70"/>
      <c r="DD530" s="70"/>
      <c r="DE530" s="70"/>
      <c r="DF530" s="70"/>
      <c r="DG530" s="70"/>
      <c r="DH530" s="70"/>
      <c r="DI530" s="70"/>
      <c r="DJ530" s="70"/>
      <c r="DK530" s="70"/>
      <c r="DL530" s="70"/>
      <c r="DM530" s="70">
        <v>1</v>
      </c>
      <c r="DN530" s="70"/>
      <c r="DO530" s="70"/>
      <c r="DP530" s="70"/>
      <c r="DQ530" s="70"/>
      <c r="DR530" s="70"/>
      <c r="DS530" s="70"/>
      <c r="DT530" s="70"/>
      <c r="DU530" s="70"/>
      <c r="DV530" s="70"/>
      <c r="DW530" s="70"/>
      <c r="DX530" s="70"/>
      <c r="DY530" s="70"/>
      <c r="DZ530" s="70"/>
      <c r="EA530" s="70"/>
      <c r="EB530" s="70"/>
      <c r="EC530" s="70"/>
      <c r="ED530" s="70"/>
      <c r="EE530" s="70"/>
      <c r="EF530" s="70"/>
      <c r="EG530" s="70"/>
      <c r="EH530" s="70"/>
      <c r="EI530" s="70"/>
      <c r="EJ530" s="70"/>
      <c r="EK530" s="70"/>
      <c r="EL530" s="70"/>
      <c r="EM530" s="70"/>
      <c r="EN530" s="70"/>
      <c r="EO530" s="70"/>
      <c r="EP530" s="70"/>
      <c r="EQ530" s="70"/>
      <c r="ER530" s="70"/>
      <c r="ES530" s="70"/>
      <c r="ET530" s="70"/>
      <c r="EU530" s="70"/>
      <c r="EV530" s="70"/>
      <c r="EW530" s="70"/>
      <c r="EX530" s="70">
        <v>6590</v>
      </c>
      <c r="EY530" s="70"/>
      <c r="EZ530" s="70"/>
      <c r="FA530" s="70"/>
      <c r="FB530" s="70"/>
      <c r="FC530" s="70"/>
      <c r="FD530" s="70"/>
      <c r="FE530" s="70"/>
      <c r="FF530" s="70"/>
      <c r="FG530" s="70"/>
      <c r="FH530" s="70"/>
      <c r="FI530" s="70"/>
      <c r="FJ530" s="70"/>
      <c r="FK530" s="70"/>
      <c r="FL530" s="70"/>
      <c r="FM530" s="70"/>
      <c r="FN530" s="70"/>
      <c r="FO530" s="70"/>
      <c r="FP530" s="70"/>
      <c r="FQ530" s="70"/>
      <c r="FR530" s="70"/>
      <c r="FS530" s="70"/>
      <c r="FT530" s="70"/>
      <c r="FU530" s="70"/>
      <c r="FV530" s="70"/>
      <c r="FW530" s="70"/>
      <c r="FX530" s="70"/>
      <c r="FY530" s="70"/>
      <c r="FZ530" s="70"/>
      <c r="GA530" s="70"/>
      <c r="GB530" s="70"/>
      <c r="GC530" s="70"/>
      <c r="GD530" s="70"/>
      <c r="GE530" s="70"/>
      <c r="GF530" s="30"/>
      <c r="GG530" s="30"/>
      <c r="GH530" s="30"/>
      <c r="GI530" s="30"/>
      <c r="GJ530" s="30"/>
      <c r="GK530" s="30"/>
      <c r="GL530" s="30"/>
      <c r="GM530" s="30"/>
    </row>
    <row r="531" spans="1:195" ht="12.75">
      <c r="A531" s="70">
        <v>17</v>
      </c>
      <c r="B531" s="70"/>
      <c r="C531" s="70"/>
      <c r="D531" s="70"/>
      <c r="E531" s="70"/>
      <c r="F531" s="67" t="s">
        <v>545</v>
      </c>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68"/>
      <c r="BY531" s="68"/>
      <c r="BZ531" s="68"/>
      <c r="CA531" s="69"/>
      <c r="CB531" s="70">
        <v>1</v>
      </c>
      <c r="CC531" s="70"/>
      <c r="CD531" s="70"/>
      <c r="CE531" s="70"/>
      <c r="CF531" s="70"/>
      <c r="CG531" s="70"/>
      <c r="CH531" s="70"/>
      <c r="CI531" s="70"/>
      <c r="CJ531" s="70"/>
      <c r="CK531" s="70"/>
      <c r="CL531" s="70"/>
      <c r="CM531" s="70"/>
      <c r="CN531" s="70"/>
      <c r="CO531" s="70"/>
      <c r="CP531" s="70"/>
      <c r="CQ531" s="70"/>
      <c r="CR531" s="70"/>
      <c r="CS531" s="70"/>
      <c r="CT531" s="70"/>
      <c r="CU531" s="70"/>
      <c r="CV531" s="70"/>
      <c r="CW531" s="70"/>
      <c r="CX531" s="70"/>
      <c r="CY531" s="70"/>
      <c r="CZ531" s="70"/>
      <c r="DA531" s="70"/>
      <c r="DB531" s="70"/>
      <c r="DC531" s="70"/>
      <c r="DD531" s="70"/>
      <c r="DE531" s="70"/>
      <c r="DF531" s="70"/>
      <c r="DG531" s="70"/>
      <c r="DH531" s="70"/>
      <c r="DI531" s="70"/>
      <c r="DJ531" s="70"/>
      <c r="DK531" s="70"/>
      <c r="DL531" s="70"/>
      <c r="DM531" s="70">
        <v>8</v>
      </c>
      <c r="DN531" s="70"/>
      <c r="DO531" s="70"/>
      <c r="DP531" s="70"/>
      <c r="DQ531" s="70"/>
      <c r="DR531" s="70"/>
      <c r="DS531" s="70"/>
      <c r="DT531" s="70"/>
      <c r="DU531" s="70"/>
      <c r="DV531" s="70"/>
      <c r="DW531" s="70"/>
      <c r="DX531" s="70"/>
      <c r="DY531" s="70"/>
      <c r="DZ531" s="70"/>
      <c r="EA531" s="70"/>
      <c r="EB531" s="70"/>
      <c r="EC531" s="70"/>
      <c r="ED531" s="70"/>
      <c r="EE531" s="70"/>
      <c r="EF531" s="70"/>
      <c r="EG531" s="70"/>
      <c r="EH531" s="70"/>
      <c r="EI531" s="70"/>
      <c r="EJ531" s="70"/>
      <c r="EK531" s="70"/>
      <c r="EL531" s="70"/>
      <c r="EM531" s="70"/>
      <c r="EN531" s="70"/>
      <c r="EO531" s="70"/>
      <c r="EP531" s="70"/>
      <c r="EQ531" s="70"/>
      <c r="ER531" s="70"/>
      <c r="ES531" s="70"/>
      <c r="ET531" s="70"/>
      <c r="EU531" s="70"/>
      <c r="EV531" s="70"/>
      <c r="EW531" s="70"/>
      <c r="EX531" s="70">
        <v>35230</v>
      </c>
      <c r="EY531" s="70"/>
      <c r="EZ531" s="70"/>
      <c r="FA531" s="70"/>
      <c r="FB531" s="70"/>
      <c r="FC531" s="70"/>
      <c r="FD531" s="70"/>
      <c r="FE531" s="70"/>
      <c r="FF531" s="70"/>
      <c r="FG531" s="70"/>
      <c r="FH531" s="70"/>
      <c r="FI531" s="70"/>
      <c r="FJ531" s="70"/>
      <c r="FK531" s="70"/>
      <c r="FL531" s="70"/>
      <c r="FM531" s="70"/>
      <c r="FN531" s="70"/>
      <c r="FO531" s="70"/>
      <c r="FP531" s="70"/>
      <c r="FQ531" s="70"/>
      <c r="FR531" s="70"/>
      <c r="FS531" s="70"/>
      <c r="FT531" s="70"/>
      <c r="FU531" s="70"/>
      <c r="FV531" s="70"/>
      <c r="FW531" s="70"/>
      <c r="FX531" s="70"/>
      <c r="FY531" s="70"/>
      <c r="FZ531" s="70"/>
      <c r="GA531" s="70"/>
      <c r="GB531" s="70"/>
      <c r="GC531" s="70"/>
      <c r="GD531" s="70"/>
      <c r="GE531" s="70"/>
      <c r="GF531" s="30"/>
      <c r="GG531" s="30"/>
      <c r="GH531" s="30"/>
      <c r="GI531" s="30"/>
      <c r="GJ531" s="30"/>
      <c r="GK531" s="30"/>
      <c r="GL531" s="30"/>
      <c r="GM531" s="30"/>
    </row>
    <row r="532" spans="1:195" ht="12.75">
      <c r="A532" s="70">
        <v>18</v>
      </c>
      <c r="B532" s="70"/>
      <c r="C532" s="70"/>
      <c r="D532" s="70"/>
      <c r="E532" s="70"/>
      <c r="F532" s="67" t="s">
        <v>546</v>
      </c>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c r="BG532" s="68"/>
      <c r="BH532" s="68"/>
      <c r="BI532" s="68"/>
      <c r="BJ532" s="68"/>
      <c r="BK532" s="68"/>
      <c r="BL532" s="68"/>
      <c r="BM532" s="68"/>
      <c r="BN532" s="68"/>
      <c r="BO532" s="68"/>
      <c r="BP532" s="68"/>
      <c r="BQ532" s="68"/>
      <c r="BR532" s="68"/>
      <c r="BS532" s="68"/>
      <c r="BT532" s="68"/>
      <c r="BU532" s="68"/>
      <c r="BV532" s="68"/>
      <c r="BW532" s="68"/>
      <c r="BX532" s="68"/>
      <c r="BY532" s="68"/>
      <c r="BZ532" s="68"/>
      <c r="CA532" s="69"/>
      <c r="CB532" s="70">
        <v>1</v>
      </c>
      <c r="CC532" s="70"/>
      <c r="CD532" s="70"/>
      <c r="CE532" s="70"/>
      <c r="CF532" s="70"/>
      <c r="CG532" s="70"/>
      <c r="CH532" s="70"/>
      <c r="CI532" s="70"/>
      <c r="CJ532" s="70"/>
      <c r="CK532" s="70"/>
      <c r="CL532" s="70"/>
      <c r="CM532" s="70"/>
      <c r="CN532" s="70"/>
      <c r="CO532" s="70"/>
      <c r="CP532" s="70"/>
      <c r="CQ532" s="70"/>
      <c r="CR532" s="70"/>
      <c r="CS532" s="70"/>
      <c r="CT532" s="70"/>
      <c r="CU532" s="70"/>
      <c r="CV532" s="70"/>
      <c r="CW532" s="70"/>
      <c r="CX532" s="70"/>
      <c r="CY532" s="70"/>
      <c r="CZ532" s="70"/>
      <c r="DA532" s="70"/>
      <c r="DB532" s="70"/>
      <c r="DC532" s="70"/>
      <c r="DD532" s="70"/>
      <c r="DE532" s="70"/>
      <c r="DF532" s="70"/>
      <c r="DG532" s="70"/>
      <c r="DH532" s="70"/>
      <c r="DI532" s="70"/>
      <c r="DJ532" s="70"/>
      <c r="DK532" s="70"/>
      <c r="DL532" s="70"/>
      <c r="DM532" s="70">
        <v>12</v>
      </c>
      <c r="DN532" s="70"/>
      <c r="DO532" s="70"/>
      <c r="DP532" s="70"/>
      <c r="DQ532" s="70"/>
      <c r="DR532" s="70"/>
      <c r="DS532" s="70"/>
      <c r="DT532" s="70"/>
      <c r="DU532" s="70"/>
      <c r="DV532" s="70"/>
      <c r="DW532" s="70"/>
      <c r="DX532" s="70"/>
      <c r="DY532" s="70"/>
      <c r="DZ532" s="70"/>
      <c r="EA532" s="70"/>
      <c r="EB532" s="70"/>
      <c r="EC532" s="70"/>
      <c r="ED532" s="70"/>
      <c r="EE532" s="70"/>
      <c r="EF532" s="70"/>
      <c r="EG532" s="70"/>
      <c r="EH532" s="70"/>
      <c r="EI532" s="70"/>
      <c r="EJ532" s="70"/>
      <c r="EK532" s="70"/>
      <c r="EL532" s="70"/>
      <c r="EM532" s="70"/>
      <c r="EN532" s="70"/>
      <c r="EO532" s="70"/>
      <c r="EP532" s="70"/>
      <c r="EQ532" s="70"/>
      <c r="ER532" s="70"/>
      <c r="ES532" s="70"/>
      <c r="ET532" s="70"/>
      <c r="EU532" s="70"/>
      <c r="EV532" s="70"/>
      <c r="EW532" s="70"/>
      <c r="EX532" s="70">
        <v>34500</v>
      </c>
      <c r="EY532" s="70"/>
      <c r="EZ532" s="70"/>
      <c r="FA532" s="70"/>
      <c r="FB532" s="70"/>
      <c r="FC532" s="70"/>
      <c r="FD532" s="70"/>
      <c r="FE532" s="70"/>
      <c r="FF532" s="70"/>
      <c r="FG532" s="70"/>
      <c r="FH532" s="70"/>
      <c r="FI532" s="70"/>
      <c r="FJ532" s="70"/>
      <c r="FK532" s="70"/>
      <c r="FL532" s="70"/>
      <c r="FM532" s="70"/>
      <c r="FN532" s="70"/>
      <c r="FO532" s="70"/>
      <c r="FP532" s="70"/>
      <c r="FQ532" s="70"/>
      <c r="FR532" s="70"/>
      <c r="FS532" s="70"/>
      <c r="FT532" s="70"/>
      <c r="FU532" s="70"/>
      <c r="FV532" s="70"/>
      <c r="FW532" s="70"/>
      <c r="FX532" s="70"/>
      <c r="FY532" s="70"/>
      <c r="FZ532" s="70"/>
      <c r="GA532" s="70"/>
      <c r="GB532" s="70"/>
      <c r="GC532" s="70"/>
      <c r="GD532" s="70"/>
      <c r="GE532" s="70"/>
      <c r="GF532" s="30"/>
      <c r="GG532" s="30"/>
      <c r="GH532" s="30"/>
      <c r="GI532" s="30"/>
      <c r="GJ532" s="30"/>
      <c r="GK532" s="30"/>
      <c r="GL532" s="30"/>
      <c r="GM532" s="30"/>
    </row>
    <row r="533" spans="1:195" ht="12.75">
      <c r="A533" s="70">
        <v>19</v>
      </c>
      <c r="B533" s="70"/>
      <c r="C533" s="70"/>
      <c r="D533" s="70"/>
      <c r="E533" s="70"/>
      <c r="F533" s="67" t="s">
        <v>547</v>
      </c>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c r="BG533" s="68"/>
      <c r="BH533" s="68"/>
      <c r="BI533" s="68"/>
      <c r="BJ533" s="68"/>
      <c r="BK533" s="68"/>
      <c r="BL533" s="68"/>
      <c r="BM533" s="68"/>
      <c r="BN533" s="68"/>
      <c r="BO533" s="68"/>
      <c r="BP533" s="68"/>
      <c r="BQ533" s="68"/>
      <c r="BR533" s="68"/>
      <c r="BS533" s="68"/>
      <c r="BT533" s="68"/>
      <c r="BU533" s="68"/>
      <c r="BV533" s="68"/>
      <c r="BW533" s="68"/>
      <c r="BX533" s="68"/>
      <c r="BY533" s="68"/>
      <c r="BZ533" s="68"/>
      <c r="CA533" s="69"/>
      <c r="CB533" s="70">
        <v>1</v>
      </c>
      <c r="CC533" s="70"/>
      <c r="CD533" s="70"/>
      <c r="CE533" s="70"/>
      <c r="CF533" s="70"/>
      <c r="CG533" s="70"/>
      <c r="CH533" s="70"/>
      <c r="CI533" s="70"/>
      <c r="CJ533" s="70"/>
      <c r="CK533" s="70"/>
      <c r="CL533" s="70"/>
      <c r="CM533" s="70"/>
      <c r="CN533" s="70"/>
      <c r="CO533" s="70"/>
      <c r="CP533" s="70"/>
      <c r="CQ533" s="70"/>
      <c r="CR533" s="70"/>
      <c r="CS533" s="70"/>
      <c r="CT533" s="70"/>
      <c r="CU533" s="70"/>
      <c r="CV533" s="70"/>
      <c r="CW533" s="70"/>
      <c r="CX533" s="70"/>
      <c r="CY533" s="70"/>
      <c r="CZ533" s="70"/>
      <c r="DA533" s="70"/>
      <c r="DB533" s="70"/>
      <c r="DC533" s="70"/>
      <c r="DD533" s="70"/>
      <c r="DE533" s="70"/>
      <c r="DF533" s="70"/>
      <c r="DG533" s="70"/>
      <c r="DH533" s="70"/>
      <c r="DI533" s="70"/>
      <c r="DJ533" s="70"/>
      <c r="DK533" s="70"/>
      <c r="DL533" s="70"/>
      <c r="DM533" s="70">
        <v>1</v>
      </c>
      <c r="DN533" s="70"/>
      <c r="DO533" s="70"/>
      <c r="DP533" s="70"/>
      <c r="DQ533" s="70"/>
      <c r="DR533" s="70"/>
      <c r="DS533" s="70"/>
      <c r="DT533" s="70"/>
      <c r="DU533" s="70"/>
      <c r="DV533" s="70"/>
      <c r="DW533" s="70"/>
      <c r="DX533" s="70"/>
      <c r="DY533" s="70"/>
      <c r="DZ533" s="70"/>
      <c r="EA533" s="70"/>
      <c r="EB533" s="70"/>
      <c r="EC533" s="70"/>
      <c r="ED533" s="70"/>
      <c r="EE533" s="70"/>
      <c r="EF533" s="70"/>
      <c r="EG533" s="70"/>
      <c r="EH533" s="70"/>
      <c r="EI533" s="70"/>
      <c r="EJ533" s="70"/>
      <c r="EK533" s="70"/>
      <c r="EL533" s="70"/>
      <c r="EM533" s="70"/>
      <c r="EN533" s="70"/>
      <c r="EO533" s="70"/>
      <c r="EP533" s="70"/>
      <c r="EQ533" s="70"/>
      <c r="ER533" s="70"/>
      <c r="ES533" s="70"/>
      <c r="ET533" s="70"/>
      <c r="EU533" s="70"/>
      <c r="EV533" s="70"/>
      <c r="EW533" s="70"/>
      <c r="EX533" s="70">
        <v>18720</v>
      </c>
      <c r="EY533" s="70"/>
      <c r="EZ533" s="70"/>
      <c r="FA533" s="70"/>
      <c r="FB533" s="70"/>
      <c r="FC533" s="70"/>
      <c r="FD533" s="70"/>
      <c r="FE533" s="70"/>
      <c r="FF533" s="70"/>
      <c r="FG533" s="70"/>
      <c r="FH533" s="70"/>
      <c r="FI533" s="70"/>
      <c r="FJ533" s="70"/>
      <c r="FK533" s="70"/>
      <c r="FL533" s="70"/>
      <c r="FM533" s="70"/>
      <c r="FN533" s="70"/>
      <c r="FO533" s="70"/>
      <c r="FP533" s="70"/>
      <c r="FQ533" s="70"/>
      <c r="FR533" s="70"/>
      <c r="FS533" s="70"/>
      <c r="FT533" s="70"/>
      <c r="FU533" s="70"/>
      <c r="FV533" s="70"/>
      <c r="FW533" s="70"/>
      <c r="FX533" s="70"/>
      <c r="FY533" s="70"/>
      <c r="FZ533" s="70"/>
      <c r="GA533" s="70"/>
      <c r="GB533" s="70"/>
      <c r="GC533" s="70"/>
      <c r="GD533" s="70"/>
      <c r="GE533" s="70"/>
      <c r="GF533" s="30"/>
      <c r="GG533" s="30"/>
      <c r="GH533" s="30"/>
      <c r="GI533" s="30"/>
      <c r="GJ533" s="30"/>
      <c r="GK533" s="30"/>
      <c r="GL533" s="30"/>
      <c r="GM533" s="30"/>
    </row>
    <row r="534" spans="1:195" ht="12.75">
      <c r="A534" s="327" t="s">
        <v>548</v>
      </c>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4"/>
      <c r="EX534" s="322">
        <f>SUM(EX515:EX533)</f>
        <v>1111670</v>
      </c>
      <c r="EY534" s="322"/>
      <c r="EZ534" s="322"/>
      <c r="FA534" s="322"/>
      <c r="FB534" s="322"/>
      <c r="FC534" s="322"/>
      <c r="FD534" s="322"/>
      <c r="FE534" s="322"/>
      <c r="FF534" s="322"/>
      <c r="FG534" s="322"/>
      <c r="FH534" s="322"/>
      <c r="FI534" s="322"/>
      <c r="FJ534" s="322"/>
      <c r="FK534" s="322"/>
      <c r="FL534" s="322"/>
      <c r="FM534" s="322"/>
      <c r="FN534" s="322"/>
      <c r="FO534" s="322"/>
      <c r="FP534" s="322"/>
      <c r="FQ534" s="322"/>
      <c r="FR534" s="322"/>
      <c r="FS534" s="322"/>
      <c r="FT534" s="322"/>
      <c r="FU534" s="322"/>
      <c r="FV534" s="322"/>
      <c r="FW534" s="322"/>
      <c r="FX534" s="322"/>
      <c r="FY534" s="322"/>
      <c r="FZ534" s="322"/>
      <c r="GA534" s="322"/>
      <c r="GB534" s="322"/>
      <c r="GC534" s="322"/>
      <c r="GD534" s="322"/>
      <c r="GE534" s="322"/>
      <c r="GF534" s="30"/>
      <c r="GG534" s="30"/>
      <c r="GH534" s="30"/>
      <c r="GI534" s="30"/>
      <c r="GJ534" s="30"/>
      <c r="GK534" s="30"/>
      <c r="GL534" s="30"/>
      <c r="GM534" s="30"/>
    </row>
    <row r="535" spans="1:195" ht="12.75">
      <c r="A535" s="327" t="s">
        <v>549</v>
      </c>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c r="FG535" s="73"/>
      <c r="FH535" s="73"/>
      <c r="FI535" s="73"/>
      <c r="FJ535" s="73"/>
      <c r="FK535" s="73"/>
      <c r="FL535" s="73"/>
      <c r="FM535" s="73"/>
      <c r="FN535" s="73"/>
      <c r="FO535" s="73"/>
      <c r="FP535" s="73"/>
      <c r="FQ535" s="73"/>
      <c r="FR535" s="73"/>
      <c r="FS535" s="73"/>
      <c r="FT535" s="73"/>
      <c r="FU535" s="73"/>
      <c r="FV535" s="73"/>
      <c r="FW535" s="73"/>
      <c r="FX535" s="73"/>
      <c r="FY535" s="73"/>
      <c r="FZ535" s="73"/>
      <c r="GA535" s="73"/>
      <c r="GB535" s="73"/>
      <c r="GC535" s="73"/>
      <c r="GD535" s="73"/>
      <c r="GE535" s="74"/>
      <c r="GF535" s="30"/>
      <c r="GG535" s="30"/>
      <c r="GH535" s="30"/>
      <c r="GI535" s="30"/>
      <c r="GJ535" s="30"/>
      <c r="GK535" s="30"/>
      <c r="GL535" s="30"/>
      <c r="GM535" s="30"/>
    </row>
    <row r="536" spans="1:195" ht="12.75">
      <c r="A536" s="70">
        <v>20</v>
      </c>
      <c r="B536" s="70"/>
      <c r="C536" s="70"/>
      <c r="D536" s="70"/>
      <c r="E536" s="70"/>
      <c r="F536" s="67"/>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68"/>
      <c r="BY536" s="68"/>
      <c r="BZ536" s="68"/>
      <c r="CA536" s="69"/>
      <c r="CB536" s="70"/>
      <c r="CC536" s="70"/>
      <c r="CD536" s="70"/>
      <c r="CE536" s="70"/>
      <c r="CF536" s="70"/>
      <c r="CG536" s="70"/>
      <c r="CH536" s="70"/>
      <c r="CI536" s="70"/>
      <c r="CJ536" s="70"/>
      <c r="CK536" s="70"/>
      <c r="CL536" s="70"/>
      <c r="CM536" s="70"/>
      <c r="CN536" s="70"/>
      <c r="CO536" s="70"/>
      <c r="CP536" s="70"/>
      <c r="CQ536" s="70"/>
      <c r="CR536" s="70"/>
      <c r="CS536" s="70"/>
      <c r="CT536" s="70"/>
      <c r="CU536" s="70"/>
      <c r="CV536" s="70"/>
      <c r="CW536" s="70"/>
      <c r="CX536" s="70"/>
      <c r="CY536" s="70"/>
      <c r="CZ536" s="70"/>
      <c r="DA536" s="70"/>
      <c r="DB536" s="70"/>
      <c r="DC536" s="70"/>
      <c r="DD536" s="70"/>
      <c r="DE536" s="70"/>
      <c r="DF536" s="70"/>
      <c r="DG536" s="70"/>
      <c r="DH536" s="70"/>
      <c r="DI536" s="70"/>
      <c r="DJ536" s="70"/>
      <c r="DK536" s="70"/>
      <c r="DL536" s="70"/>
      <c r="DM536" s="70"/>
      <c r="DN536" s="70"/>
      <c r="DO536" s="70"/>
      <c r="DP536" s="70"/>
      <c r="DQ536" s="70"/>
      <c r="DR536" s="70"/>
      <c r="DS536" s="70"/>
      <c r="DT536" s="70"/>
      <c r="DU536" s="70"/>
      <c r="DV536" s="70"/>
      <c r="DW536" s="70"/>
      <c r="DX536" s="70"/>
      <c r="DY536" s="70"/>
      <c r="DZ536" s="70"/>
      <c r="EA536" s="70"/>
      <c r="EB536" s="70"/>
      <c r="EC536" s="70"/>
      <c r="ED536" s="70"/>
      <c r="EE536" s="70"/>
      <c r="EF536" s="70"/>
      <c r="EG536" s="70"/>
      <c r="EH536" s="70"/>
      <c r="EI536" s="70"/>
      <c r="EJ536" s="70"/>
      <c r="EK536" s="70"/>
      <c r="EL536" s="70"/>
      <c r="EM536" s="70"/>
      <c r="EN536" s="70"/>
      <c r="EO536" s="70"/>
      <c r="EP536" s="70"/>
      <c r="EQ536" s="70"/>
      <c r="ER536" s="70"/>
      <c r="ES536" s="70"/>
      <c r="ET536" s="70"/>
      <c r="EU536" s="70"/>
      <c r="EV536" s="70"/>
      <c r="EW536" s="70"/>
      <c r="EX536" s="70"/>
      <c r="EY536" s="70"/>
      <c r="EZ536" s="70"/>
      <c r="FA536" s="70"/>
      <c r="FB536" s="70"/>
      <c r="FC536" s="70"/>
      <c r="FD536" s="70"/>
      <c r="FE536" s="70"/>
      <c r="FF536" s="70"/>
      <c r="FG536" s="70"/>
      <c r="FH536" s="70"/>
      <c r="FI536" s="70"/>
      <c r="FJ536" s="70"/>
      <c r="FK536" s="70"/>
      <c r="FL536" s="70"/>
      <c r="FM536" s="70"/>
      <c r="FN536" s="70"/>
      <c r="FO536" s="70"/>
      <c r="FP536" s="70"/>
      <c r="FQ536" s="70"/>
      <c r="FR536" s="70"/>
      <c r="FS536" s="70"/>
      <c r="FT536" s="70"/>
      <c r="FU536" s="70"/>
      <c r="FV536" s="70"/>
      <c r="FW536" s="70"/>
      <c r="FX536" s="70"/>
      <c r="FY536" s="70"/>
      <c r="FZ536" s="70"/>
      <c r="GA536" s="70"/>
      <c r="GB536" s="70"/>
      <c r="GC536" s="70"/>
      <c r="GD536" s="70"/>
      <c r="GE536" s="70"/>
      <c r="GF536" s="30"/>
      <c r="GG536" s="30"/>
      <c r="GH536" s="30"/>
      <c r="GI536" s="30"/>
      <c r="GJ536" s="30"/>
      <c r="GK536" s="30"/>
      <c r="GL536" s="30"/>
      <c r="GM536" s="30"/>
    </row>
    <row r="537" spans="1:195" ht="12.75">
      <c r="A537" s="70">
        <v>21</v>
      </c>
      <c r="B537" s="70"/>
      <c r="C537" s="70"/>
      <c r="D537" s="70"/>
      <c r="E537" s="70"/>
      <c r="F537" s="67" t="s">
        <v>550</v>
      </c>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68"/>
      <c r="BY537" s="68"/>
      <c r="BZ537" s="68"/>
      <c r="CA537" s="69"/>
      <c r="CB537" s="70"/>
      <c r="CC537" s="70"/>
      <c r="CD537" s="70"/>
      <c r="CE537" s="70"/>
      <c r="CF537" s="70"/>
      <c r="CG537" s="70"/>
      <c r="CH537" s="70"/>
      <c r="CI537" s="70"/>
      <c r="CJ537" s="70"/>
      <c r="CK537" s="70"/>
      <c r="CL537" s="70"/>
      <c r="CM537" s="70"/>
      <c r="CN537" s="70"/>
      <c r="CO537" s="70"/>
      <c r="CP537" s="70"/>
      <c r="CQ537" s="70"/>
      <c r="CR537" s="70"/>
      <c r="CS537" s="70"/>
      <c r="CT537" s="70"/>
      <c r="CU537" s="70"/>
      <c r="CV537" s="70"/>
      <c r="CW537" s="70"/>
      <c r="CX537" s="70"/>
      <c r="CY537" s="70"/>
      <c r="CZ537" s="70"/>
      <c r="DA537" s="70"/>
      <c r="DB537" s="70"/>
      <c r="DC537" s="70"/>
      <c r="DD537" s="70"/>
      <c r="DE537" s="70"/>
      <c r="DF537" s="70"/>
      <c r="DG537" s="70"/>
      <c r="DH537" s="70"/>
      <c r="DI537" s="70"/>
      <c r="DJ537" s="70"/>
      <c r="DK537" s="70"/>
      <c r="DL537" s="70"/>
      <c r="DM537" s="70">
        <v>1</v>
      </c>
      <c r="DN537" s="70"/>
      <c r="DO537" s="70"/>
      <c r="DP537" s="70"/>
      <c r="DQ537" s="70"/>
      <c r="DR537" s="70"/>
      <c r="DS537" s="70"/>
      <c r="DT537" s="70"/>
      <c r="DU537" s="70"/>
      <c r="DV537" s="70"/>
      <c r="DW537" s="70"/>
      <c r="DX537" s="70"/>
      <c r="DY537" s="70"/>
      <c r="DZ537" s="70"/>
      <c r="EA537" s="70"/>
      <c r="EB537" s="70"/>
      <c r="EC537" s="70"/>
      <c r="ED537" s="70"/>
      <c r="EE537" s="70"/>
      <c r="EF537" s="70"/>
      <c r="EG537" s="70"/>
      <c r="EH537" s="70"/>
      <c r="EI537" s="70"/>
      <c r="EJ537" s="70"/>
      <c r="EK537" s="70"/>
      <c r="EL537" s="70"/>
      <c r="EM537" s="70"/>
      <c r="EN537" s="70"/>
      <c r="EO537" s="70"/>
      <c r="EP537" s="70"/>
      <c r="EQ537" s="70"/>
      <c r="ER537" s="70"/>
      <c r="ES537" s="70"/>
      <c r="ET537" s="70"/>
      <c r="EU537" s="70"/>
      <c r="EV537" s="70"/>
      <c r="EW537" s="70"/>
      <c r="EX537" s="70">
        <v>50000</v>
      </c>
      <c r="EY537" s="70"/>
      <c r="EZ537" s="70"/>
      <c r="FA537" s="70"/>
      <c r="FB537" s="70"/>
      <c r="FC537" s="70"/>
      <c r="FD537" s="70"/>
      <c r="FE537" s="70"/>
      <c r="FF537" s="70"/>
      <c r="FG537" s="70"/>
      <c r="FH537" s="70"/>
      <c r="FI537" s="70"/>
      <c r="FJ537" s="70"/>
      <c r="FK537" s="70"/>
      <c r="FL537" s="70"/>
      <c r="FM537" s="70"/>
      <c r="FN537" s="70"/>
      <c r="FO537" s="70"/>
      <c r="FP537" s="70"/>
      <c r="FQ537" s="70"/>
      <c r="FR537" s="70"/>
      <c r="FS537" s="70"/>
      <c r="FT537" s="70"/>
      <c r="FU537" s="70"/>
      <c r="FV537" s="70"/>
      <c r="FW537" s="70"/>
      <c r="FX537" s="70"/>
      <c r="FY537" s="70"/>
      <c r="FZ537" s="70"/>
      <c r="GA537" s="70"/>
      <c r="GB537" s="70"/>
      <c r="GC537" s="70"/>
      <c r="GD537" s="70"/>
      <c r="GE537" s="70"/>
      <c r="GF537" s="30"/>
      <c r="GG537" s="30"/>
      <c r="GH537" s="30"/>
      <c r="GI537" s="30"/>
      <c r="GJ537" s="30"/>
      <c r="GK537" s="30"/>
      <c r="GL537" s="30"/>
      <c r="GM537" s="30"/>
    </row>
    <row r="538" spans="1:195" ht="12.75">
      <c r="A538" s="70">
        <v>22</v>
      </c>
      <c r="B538" s="70"/>
      <c r="C538" s="70"/>
      <c r="D538" s="70"/>
      <c r="E538" s="70"/>
      <c r="F538" s="67" t="s">
        <v>550</v>
      </c>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c r="BG538" s="68"/>
      <c r="BH538" s="68"/>
      <c r="BI538" s="68"/>
      <c r="BJ538" s="68"/>
      <c r="BK538" s="68"/>
      <c r="BL538" s="68"/>
      <c r="BM538" s="68"/>
      <c r="BN538" s="68"/>
      <c r="BO538" s="68"/>
      <c r="BP538" s="68"/>
      <c r="BQ538" s="68"/>
      <c r="BR538" s="68"/>
      <c r="BS538" s="68"/>
      <c r="BT538" s="68"/>
      <c r="BU538" s="68"/>
      <c r="BV538" s="68"/>
      <c r="BW538" s="68"/>
      <c r="BX538" s="68"/>
      <c r="BY538" s="68"/>
      <c r="BZ538" s="68"/>
      <c r="CA538" s="69"/>
      <c r="CB538" s="70"/>
      <c r="CC538" s="70"/>
      <c r="CD538" s="70"/>
      <c r="CE538" s="70"/>
      <c r="CF538" s="70"/>
      <c r="CG538" s="70"/>
      <c r="CH538" s="70"/>
      <c r="CI538" s="70"/>
      <c r="CJ538" s="70"/>
      <c r="CK538" s="70"/>
      <c r="CL538" s="70"/>
      <c r="CM538" s="70"/>
      <c r="CN538" s="70"/>
      <c r="CO538" s="70"/>
      <c r="CP538" s="70"/>
      <c r="CQ538" s="70"/>
      <c r="CR538" s="70"/>
      <c r="CS538" s="70"/>
      <c r="CT538" s="70"/>
      <c r="CU538" s="70"/>
      <c r="CV538" s="70"/>
      <c r="CW538" s="70"/>
      <c r="CX538" s="70"/>
      <c r="CY538" s="70"/>
      <c r="CZ538" s="70"/>
      <c r="DA538" s="70"/>
      <c r="DB538" s="70"/>
      <c r="DC538" s="70"/>
      <c r="DD538" s="70"/>
      <c r="DE538" s="70"/>
      <c r="DF538" s="70"/>
      <c r="DG538" s="70"/>
      <c r="DH538" s="70"/>
      <c r="DI538" s="70"/>
      <c r="DJ538" s="70"/>
      <c r="DK538" s="70"/>
      <c r="DL538" s="70"/>
      <c r="DM538" s="70">
        <v>1</v>
      </c>
      <c r="DN538" s="70"/>
      <c r="DO538" s="70"/>
      <c r="DP538" s="70"/>
      <c r="DQ538" s="70"/>
      <c r="DR538" s="70"/>
      <c r="DS538" s="70"/>
      <c r="DT538" s="70"/>
      <c r="DU538" s="70"/>
      <c r="DV538" s="70"/>
      <c r="DW538" s="70"/>
      <c r="DX538" s="70"/>
      <c r="DY538" s="70"/>
      <c r="DZ538" s="70"/>
      <c r="EA538" s="70"/>
      <c r="EB538" s="70"/>
      <c r="EC538" s="70"/>
      <c r="ED538" s="70"/>
      <c r="EE538" s="70"/>
      <c r="EF538" s="70"/>
      <c r="EG538" s="70"/>
      <c r="EH538" s="70"/>
      <c r="EI538" s="70"/>
      <c r="EJ538" s="70"/>
      <c r="EK538" s="70"/>
      <c r="EL538" s="70"/>
      <c r="EM538" s="70"/>
      <c r="EN538" s="70"/>
      <c r="EO538" s="70"/>
      <c r="EP538" s="70"/>
      <c r="EQ538" s="70"/>
      <c r="ER538" s="70"/>
      <c r="ES538" s="70"/>
      <c r="ET538" s="70"/>
      <c r="EU538" s="70"/>
      <c r="EV538" s="70"/>
      <c r="EW538" s="70"/>
      <c r="EX538" s="70">
        <v>15800</v>
      </c>
      <c r="EY538" s="70"/>
      <c r="EZ538" s="70"/>
      <c r="FA538" s="70"/>
      <c r="FB538" s="70"/>
      <c r="FC538" s="70"/>
      <c r="FD538" s="70"/>
      <c r="FE538" s="70"/>
      <c r="FF538" s="70"/>
      <c r="FG538" s="70"/>
      <c r="FH538" s="70"/>
      <c r="FI538" s="70"/>
      <c r="FJ538" s="70"/>
      <c r="FK538" s="70"/>
      <c r="FL538" s="70"/>
      <c r="FM538" s="70"/>
      <c r="FN538" s="70"/>
      <c r="FO538" s="70"/>
      <c r="FP538" s="70"/>
      <c r="FQ538" s="70"/>
      <c r="FR538" s="70"/>
      <c r="FS538" s="70"/>
      <c r="FT538" s="70"/>
      <c r="FU538" s="70"/>
      <c r="FV538" s="70"/>
      <c r="FW538" s="70"/>
      <c r="FX538" s="70"/>
      <c r="FY538" s="70"/>
      <c r="FZ538" s="70"/>
      <c r="GA538" s="70"/>
      <c r="GB538" s="70"/>
      <c r="GC538" s="70"/>
      <c r="GD538" s="70"/>
      <c r="GE538" s="70"/>
      <c r="GF538" s="30"/>
      <c r="GG538" s="30"/>
      <c r="GH538" s="30"/>
      <c r="GI538" s="30"/>
      <c r="GJ538" s="30"/>
      <c r="GK538" s="30"/>
      <c r="GL538" s="30"/>
      <c r="GM538" s="30"/>
    </row>
    <row r="539" spans="1:195" ht="12.75">
      <c r="A539" s="327" t="s">
        <v>551</v>
      </c>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4"/>
      <c r="EX539" s="322">
        <f>SUM(EX537:EX538)</f>
        <v>65800</v>
      </c>
      <c r="EY539" s="322"/>
      <c r="EZ539" s="322"/>
      <c r="FA539" s="322"/>
      <c r="FB539" s="322"/>
      <c r="FC539" s="322"/>
      <c r="FD539" s="322"/>
      <c r="FE539" s="322"/>
      <c r="FF539" s="322"/>
      <c r="FG539" s="322"/>
      <c r="FH539" s="322"/>
      <c r="FI539" s="322"/>
      <c r="FJ539" s="322"/>
      <c r="FK539" s="322"/>
      <c r="FL539" s="322"/>
      <c r="FM539" s="322"/>
      <c r="FN539" s="322"/>
      <c r="FO539" s="322"/>
      <c r="FP539" s="322"/>
      <c r="FQ539" s="322"/>
      <c r="FR539" s="322"/>
      <c r="FS539" s="322"/>
      <c r="FT539" s="322"/>
      <c r="FU539" s="322"/>
      <c r="FV539" s="322"/>
      <c r="FW539" s="322"/>
      <c r="FX539" s="322"/>
      <c r="FY539" s="322"/>
      <c r="FZ539" s="322"/>
      <c r="GA539" s="322"/>
      <c r="GB539" s="322"/>
      <c r="GC539" s="322"/>
      <c r="GD539" s="322"/>
      <c r="GE539" s="322"/>
      <c r="GF539" s="30"/>
      <c r="GG539" s="30"/>
      <c r="GH539" s="30"/>
      <c r="GI539" s="30"/>
      <c r="GJ539" s="30"/>
      <c r="GK539" s="30"/>
      <c r="GL539" s="30"/>
      <c r="GM539" s="30"/>
    </row>
    <row r="540" spans="1:195" ht="12.75">
      <c r="A540" s="67" t="s">
        <v>317</v>
      </c>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68"/>
      <c r="BY540" s="68"/>
      <c r="BZ540" s="68"/>
      <c r="CA540" s="69"/>
      <c r="CB540" s="70" t="s">
        <v>45</v>
      </c>
      <c r="CC540" s="70"/>
      <c r="CD540" s="70"/>
      <c r="CE540" s="70"/>
      <c r="CF540" s="70"/>
      <c r="CG540" s="70"/>
      <c r="CH540" s="70"/>
      <c r="CI540" s="70"/>
      <c r="CJ540" s="70"/>
      <c r="CK540" s="70"/>
      <c r="CL540" s="70"/>
      <c r="CM540" s="70"/>
      <c r="CN540" s="70"/>
      <c r="CO540" s="70"/>
      <c r="CP540" s="70"/>
      <c r="CQ540" s="70"/>
      <c r="CR540" s="70"/>
      <c r="CS540" s="70"/>
      <c r="CT540" s="70"/>
      <c r="CU540" s="70"/>
      <c r="CV540" s="70"/>
      <c r="CW540" s="70"/>
      <c r="CX540" s="70"/>
      <c r="CY540" s="70"/>
      <c r="CZ540" s="70"/>
      <c r="DA540" s="70"/>
      <c r="DB540" s="70"/>
      <c r="DC540" s="70"/>
      <c r="DD540" s="70"/>
      <c r="DE540" s="70"/>
      <c r="DF540" s="70"/>
      <c r="DG540" s="70"/>
      <c r="DH540" s="70"/>
      <c r="DI540" s="70"/>
      <c r="DJ540" s="70"/>
      <c r="DK540" s="70"/>
      <c r="DL540" s="70"/>
      <c r="DM540" s="70" t="s">
        <v>45</v>
      </c>
      <c r="DN540" s="70"/>
      <c r="DO540" s="70"/>
      <c r="DP540" s="70"/>
      <c r="DQ540" s="70"/>
      <c r="DR540" s="70"/>
      <c r="DS540" s="70"/>
      <c r="DT540" s="70"/>
      <c r="DU540" s="70"/>
      <c r="DV540" s="70"/>
      <c r="DW540" s="70"/>
      <c r="DX540" s="70"/>
      <c r="DY540" s="70"/>
      <c r="DZ540" s="70"/>
      <c r="EA540" s="70"/>
      <c r="EB540" s="70"/>
      <c r="EC540" s="70"/>
      <c r="ED540" s="70"/>
      <c r="EE540" s="70"/>
      <c r="EF540" s="70"/>
      <c r="EG540" s="70"/>
      <c r="EH540" s="70"/>
      <c r="EI540" s="70"/>
      <c r="EJ540" s="70"/>
      <c r="EK540" s="70"/>
      <c r="EL540" s="70"/>
      <c r="EM540" s="70"/>
      <c r="EN540" s="70"/>
      <c r="EO540" s="70"/>
      <c r="EP540" s="70"/>
      <c r="EQ540" s="70"/>
      <c r="ER540" s="70"/>
      <c r="ES540" s="70"/>
      <c r="ET540" s="70"/>
      <c r="EU540" s="70"/>
      <c r="EV540" s="70"/>
      <c r="EW540" s="70"/>
      <c r="EX540" s="322">
        <f>EX534+EX539</f>
        <v>1177470</v>
      </c>
      <c r="EY540" s="322"/>
      <c r="EZ540" s="322"/>
      <c r="FA540" s="322"/>
      <c r="FB540" s="322"/>
      <c r="FC540" s="322"/>
      <c r="FD540" s="322"/>
      <c r="FE540" s="322"/>
      <c r="FF540" s="322"/>
      <c r="FG540" s="322"/>
      <c r="FH540" s="322"/>
      <c r="FI540" s="322"/>
      <c r="FJ540" s="322"/>
      <c r="FK540" s="322"/>
      <c r="FL540" s="322"/>
      <c r="FM540" s="322"/>
      <c r="FN540" s="322"/>
      <c r="FO540" s="322"/>
      <c r="FP540" s="322"/>
      <c r="FQ540" s="322"/>
      <c r="FR540" s="322"/>
      <c r="FS540" s="322"/>
      <c r="FT540" s="322"/>
      <c r="FU540" s="322"/>
      <c r="FV540" s="322"/>
      <c r="FW540" s="322"/>
      <c r="FX540" s="322"/>
      <c r="FY540" s="322"/>
      <c r="FZ540" s="322"/>
      <c r="GA540" s="322"/>
      <c r="GB540" s="322"/>
      <c r="GC540" s="322"/>
      <c r="GD540" s="322"/>
      <c r="GE540" s="322"/>
      <c r="GF540" s="30"/>
      <c r="GG540" s="30"/>
      <c r="GH540" s="30"/>
      <c r="GI540" s="30"/>
      <c r="GJ540" s="30"/>
      <c r="GK540" s="30"/>
      <c r="GL540" s="30"/>
      <c r="GM540" s="30"/>
    </row>
    <row r="541" spans="1:195" ht="12.7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row>
    <row r="542" spans="1:195" ht="12.75">
      <c r="A542" s="132" t="s">
        <v>399</v>
      </c>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c r="AO542" s="132"/>
      <c r="AP542" s="132"/>
      <c r="AQ542" s="132"/>
      <c r="AR542" s="132"/>
      <c r="AS542" s="132"/>
      <c r="AT542" s="132"/>
      <c r="AU542" s="132"/>
      <c r="AV542" s="132"/>
      <c r="AW542" s="132"/>
      <c r="AX542" s="132"/>
      <c r="AY542" s="132"/>
      <c r="AZ542" s="132"/>
      <c r="BA542" s="132"/>
      <c r="BB542" s="132"/>
      <c r="BC542" s="132"/>
      <c r="BD542" s="132"/>
      <c r="BE542" s="132"/>
      <c r="BF542" s="132"/>
      <c r="BG542" s="132"/>
      <c r="BH542" s="132"/>
      <c r="BI542" s="132"/>
      <c r="BJ542" s="132"/>
      <c r="BK542" s="132"/>
      <c r="BL542" s="132"/>
      <c r="BM542" s="132"/>
      <c r="BN542" s="132"/>
      <c r="BO542" s="132"/>
      <c r="BP542" s="132"/>
      <c r="BQ542" s="132"/>
      <c r="BR542" s="132"/>
      <c r="BS542" s="132"/>
      <c r="BT542" s="132"/>
      <c r="BU542" s="132"/>
      <c r="BV542" s="132"/>
      <c r="BW542" s="132"/>
      <c r="BX542" s="132"/>
      <c r="BY542" s="132"/>
      <c r="BZ542" s="132"/>
      <c r="CA542" s="132"/>
      <c r="CB542" s="132"/>
      <c r="CC542" s="132"/>
      <c r="CD542" s="132"/>
      <c r="CE542" s="132"/>
      <c r="CF542" s="132"/>
      <c r="CG542" s="132"/>
      <c r="CH542" s="132"/>
      <c r="CI542" s="132"/>
      <c r="CJ542" s="132"/>
      <c r="CK542" s="132"/>
      <c r="CL542" s="132"/>
      <c r="CM542" s="132"/>
      <c r="CN542" s="132"/>
      <c r="CO542" s="132"/>
      <c r="CP542" s="132"/>
      <c r="CQ542" s="132"/>
      <c r="CR542" s="132"/>
      <c r="CS542" s="132"/>
      <c r="CT542" s="132"/>
      <c r="CU542" s="132"/>
      <c r="CV542" s="132"/>
      <c r="CW542" s="132"/>
      <c r="CX542" s="132"/>
      <c r="CY542" s="132"/>
      <c r="CZ542" s="132"/>
      <c r="DA542" s="132"/>
      <c r="DB542" s="132"/>
      <c r="DC542" s="132"/>
      <c r="DD542" s="132"/>
      <c r="DE542" s="132"/>
      <c r="DF542" s="132"/>
      <c r="DG542" s="132"/>
      <c r="DH542" s="132"/>
      <c r="DI542" s="132"/>
      <c r="DJ542" s="132"/>
      <c r="DK542" s="132"/>
      <c r="DL542" s="132"/>
      <c r="DM542" s="132"/>
      <c r="DN542" s="132"/>
      <c r="DO542" s="132"/>
      <c r="DP542" s="132"/>
      <c r="DQ542" s="132"/>
      <c r="DR542" s="132"/>
      <c r="DS542" s="132"/>
      <c r="DT542" s="132"/>
      <c r="DU542" s="132"/>
      <c r="DV542" s="132"/>
      <c r="DW542" s="132"/>
      <c r="DX542" s="132"/>
      <c r="DY542" s="132"/>
      <c r="DZ542" s="132"/>
      <c r="EA542" s="132"/>
      <c r="EB542" s="132"/>
      <c r="EC542" s="132"/>
      <c r="ED542" s="132"/>
      <c r="EE542" s="132"/>
      <c r="EF542" s="132"/>
      <c r="EG542" s="132"/>
      <c r="EH542" s="132"/>
      <c r="EI542" s="132"/>
      <c r="EJ542" s="132"/>
      <c r="EK542" s="132"/>
      <c r="EL542" s="132"/>
      <c r="EM542" s="132"/>
      <c r="EN542" s="132"/>
      <c r="EO542" s="132"/>
      <c r="EP542" s="132"/>
      <c r="EQ542" s="132"/>
      <c r="ER542" s="132"/>
      <c r="ES542" s="132"/>
      <c r="ET542" s="132"/>
      <c r="EU542" s="132"/>
      <c r="EV542" s="132"/>
      <c r="EW542" s="132"/>
      <c r="EX542" s="132"/>
      <c r="EY542" s="132"/>
      <c r="EZ542" s="132"/>
      <c r="FA542" s="132"/>
      <c r="FB542" s="132"/>
      <c r="FC542" s="132"/>
      <c r="FD542" s="132"/>
      <c r="FE542" s="132"/>
      <c r="FF542" s="132"/>
      <c r="FG542" s="132"/>
      <c r="FH542" s="132"/>
      <c r="FI542" s="132"/>
      <c r="FJ542" s="132"/>
      <c r="FK542" s="132"/>
      <c r="FL542" s="132"/>
      <c r="FM542" s="132"/>
      <c r="FN542" s="132"/>
      <c r="FO542" s="132"/>
      <c r="FP542" s="132"/>
      <c r="FQ542" s="132"/>
      <c r="FR542" s="132"/>
      <c r="FS542" s="132"/>
      <c r="FT542" s="132"/>
      <c r="FU542" s="132"/>
      <c r="FV542" s="132"/>
      <c r="FW542" s="132"/>
      <c r="FX542" s="132"/>
      <c r="FY542" s="132"/>
      <c r="FZ542" s="132"/>
      <c r="GA542" s="132"/>
      <c r="GB542" s="132"/>
      <c r="GC542" s="132"/>
      <c r="GD542" s="132"/>
      <c r="GE542" s="132"/>
      <c r="GF542" s="30"/>
      <c r="GG542" s="30"/>
      <c r="GH542" s="30"/>
      <c r="GI542" s="30"/>
      <c r="GJ542" s="30"/>
      <c r="GK542" s="30"/>
      <c r="GL542" s="30"/>
      <c r="GM542" s="30"/>
    </row>
    <row r="543" spans="1:195" ht="12.7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row>
    <row r="544" spans="1:195" ht="30" customHeight="1">
      <c r="A544" s="70" t="s">
        <v>333</v>
      </c>
      <c r="B544" s="70"/>
      <c r="C544" s="70"/>
      <c r="D544" s="70"/>
      <c r="E544" s="70"/>
      <c r="F544" s="70" t="s">
        <v>377</v>
      </c>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c r="BV544" s="70"/>
      <c r="BW544" s="70"/>
      <c r="BX544" s="70"/>
      <c r="BY544" s="70"/>
      <c r="BZ544" s="70"/>
      <c r="CA544" s="70"/>
      <c r="CB544" s="70"/>
      <c r="CC544" s="70"/>
      <c r="CD544" s="70"/>
      <c r="CE544" s="70"/>
      <c r="CF544" s="70"/>
      <c r="CG544" s="70"/>
      <c r="CH544" s="70"/>
      <c r="CI544" s="70"/>
      <c r="CJ544" s="70"/>
      <c r="CK544" s="70"/>
      <c r="CL544" s="70"/>
      <c r="CM544" s="70"/>
      <c r="CN544" s="70"/>
      <c r="CO544" s="70"/>
      <c r="CP544" s="70"/>
      <c r="CQ544" s="70"/>
      <c r="CR544" s="70"/>
      <c r="CS544" s="70"/>
      <c r="CT544" s="70"/>
      <c r="CU544" s="70"/>
      <c r="CV544" s="70"/>
      <c r="CW544" s="70"/>
      <c r="CX544" s="70"/>
      <c r="CY544" s="70"/>
      <c r="CZ544" s="70"/>
      <c r="DA544" s="70"/>
      <c r="DB544" s="70"/>
      <c r="DC544" s="70"/>
      <c r="DD544" s="70"/>
      <c r="DE544" s="70"/>
      <c r="DF544" s="70"/>
      <c r="DG544" s="70"/>
      <c r="DH544" s="70"/>
      <c r="DI544" s="70"/>
      <c r="DJ544" s="70"/>
      <c r="DK544" s="70"/>
      <c r="DL544" s="70"/>
      <c r="DM544" s="70" t="s">
        <v>400</v>
      </c>
      <c r="DN544" s="70"/>
      <c r="DO544" s="70"/>
      <c r="DP544" s="70"/>
      <c r="DQ544" s="70"/>
      <c r="DR544" s="70"/>
      <c r="DS544" s="70"/>
      <c r="DT544" s="70"/>
      <c r="DU544" s="70"/>
      <c r="DV544" s="70"/>
      <c r="DW544" s="70"/>
      <c r="DX544" s="70"/>
      <c r="DY544" s="70"/>
      <c r="DZ544" s="70"/>
      <c r="EA544" s="70"/>
      <c r="EB544" s="70"/>
      <c r="EC544" s="70"/>
      <c r="ED544" s="70"/>
      <c r="EE544" s="70"/>
      <c r="EF544" s="70"/>
      <c r="EG544" s="70"/>
      <c r="EH544" s="70"/>
      <c r="EI544" s="70"/>
      <c r="EJ544" s="70"/>
      <c r="EK544" s="70"/>
      <c r="EL544" s="70"/>
      <c r="EM544" s="70"/>
      <c r="EN544" s="70"/>
      <c r="EO544" s="70"/>
      <c r="EP544" s="70"/>
      <c r="EQ544" s="70"/>
      <c r="ER544" s="70"/>
      <c r="ES544" s="70"/>
      <c r="ET544" s="70"/>
      <c r="EU544" s="70"/>
      <c r="EV544" s="70"/>
      <c r="EW544" s="70"/>
      <c r="EX544" s="70" t="s">
        <v>401</v>
      </c>
      <c r="EY544" s="70"/>
      <c r="EZ544" s="70"/>
      <c r="FA544" s="70"/>
      <c r="FB544" s="70"/>
      <c r="FC544" s="70"/>
      <c r="FD544" s="70"/>
      <c r="FE544" s="70"/>
      <c r="FF544" s="70"/>
      <c r="FG544" s="70"/>
      <c r="FH544" s="70"/>
      <c r="FI544" s="70"/>
      <c r="FJ544" s="70"/>
      <c r="FK544" s="70"/>
      <c r="FL544" s="70"/>
      <c r="FM544" s="70"/>
      <c r="FN544" s="70"/>
      <c r="FO544" s="70"/>
      <c r="FP544" s="70"/>
      <c r="FQ544" s="70"/>
      <c r="FR544" s="70"/>
      <c r="FS544" s="70"/>
      <c r="FT544" s="70"/>
      <c r="FU544" s="70"/>
      <c r="FV544" s="70"/>
      <c r="FW544" s="70"/>
      <c r="FX544" s="70"/>
      <c r="FY544" s="70"/>
      <c r="FZ544" s="70"/>
      <c r="GA544" s="70"/>
      <c r="GB544" s="70"/>
      <c r="GC544" s="70"/>
      <c r="GD544" s="70"/>
      <c r="GE544" s="70"/>
      <c r="GF544" s="30"/>
      <c r="GG544" s="30"/>
      <c r="GH544" s="30"/>
      <c r="GI544" s="30"/>
      <c r="GJ544" s="30"/>
      <c r="GK544" s="30"/>
      <c r="GL544" s="30"/>
      <c r="GM544" s="30"/>
    </row>
    <row r="545" spans="1:195" ht="12.75">
      <c r="A545" s="70">
        <v>1</v>
      </c>
      <c r="B545" s="70"/>
      <c r="C545" s="70"/>
      <c r="D545" s="70"/>
      <c r="E545" s="70"/>
      <c r="F545" s="70" t="s">
        <v>552</v>
      </c>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c r="BV545" s="70"/>
      <c r="BW545" s="70"/>
      <c r="BX545" s="70"/>
      <c r="BY545" s="70"/>
      <c r="BZ545" s="70"/>
      <c r="CA545" s="70"/>
      <c r="CB545" s="70"/>
      <c r="CC545" s="70"/>
      <c r="CD545" s="70"/>
      <c r="CE545" s="70"/>
      <c r="CF545" s="70"/>
      <c r="CG545" s="70"/>
      <c r="CH545" s="70"/>
      <c r="CI545" s="70"/>
      <c r="CJ545" s="70"/>
      <c r="CK545" s="70"/>
      <c r="CL545" s="70"/>
      <c r="CM545" s="70"/>
      <c r="CN545" s="70"/>
      <c r="CO545" s="70"/>
      <c r="CP545" s="70"/>
      <c r="CQ545" s="70"/>
      <c r="CR545" s="70"/>
      <c r="CS545" s="70"/>
      <c r="CT545" s="70"/>
      <c r="CU545" s="70"/>
      <c r="CV545" s="70"/>
      <c r="CW545" s="70"/>
      <c r="CX545" s="70"/>
      <c r="CY545" s="70"/>
      <c r="CZ545" s="70"/>
      <c r="DA545" s="70"/>
      <c r="DB545" s="70"/>
      <c r="DC545" s="70"/>
      <c r="DD545" s="70"/>
      <c r="DE545" s="70"/>
      <c r="DF545" s="70"/>
      <c r="DG545" s="70"/>
      <c r="DH545" s="70"/>
      <c r="DI545" s="70"/>
      <c r="DJ545" s="70"/>
      <c r="DK545" s="70"/>
      <c r="DL545" s="70"/>
      <c r="DM545" s="70">
        <v>1</v>
      </c>
      <c r="DN545" s="70"/>
      <c r="DO545" s="70"/>
      <c r="DP545" s="70"/>
      <c r="DQ545" s="70"/>
      <c r="DR545" s="70"/>
      <c r="DS545" s="70"/>
      <c r="DT545" s="70"/>
      <c r="DU545" s="70"/>
      <c r="DV545" s="70"/>
      <c r="DW545" s="70"/>
      <c r="DX545" s="70"/>
      <c r="DY545" s="70"/>
      <c r="DZ545" s="70"/>
      <c r="EA545" s="70"/>
      <c r="EB545" s="70"/>
      <c r="EC545" s="70"/>
      <c r="ED545" s="70"/>
      <c r="EE545" s="70"/>
      <c r="EF545" s="70"/>
      <c r="EG545" s="70"/>
      <c r="EH545" s="70"/>
      <c r="EI545" s="70"/>
      <c r="EJ545" s="70"/>
      <c r="EK545" s="70"/>
      <c r="EL545" s="70"/>
      <c r="EM545" s="70"/>
      <c r="EN545" s="70"/>
      <c r="EO545" s="70"/>
      <c r="EP545" s="70"/>
      <c r="EQ545" s="70"/>
      <c r="ER545" s="70"/>
      <c r="ES545" s="70"/>
      <c r="ET545" s="70"/>
      <c r="EU545" s="70"/>
      <c r="EV545" s="70"/>
      <c r="EW545" s="70"/>
      <c r="EX545" s="70">
        <v>61008</v>
      </c>
      <c r="EY545" s="70"/>
      <c r="EZ545" s="70"/>
      <c r="FA545" s="70"/>
      <c r="FB545" s="70"/>
      <c r="FC545" s="70"/>
      <c r="FD545" s="70"/>
      <c r="FE545" s="70"/>
      <c r="FF545" s="70"/>
      <c r="FG545" s="70"/>
      <c r="FH545" s="70"/>
      <c r="FI545" s="70"/>
      <c r="FJ545" s="70"/>
      <c r="FK545" s="70"/>
      <c r="FL545" s="70"/>
      <c r="FM545" s="70"/>
      <c r="FN545" s="70"/>
      <c r="FO545" s="70"/>
      <c r="FP545" s="70"/>
      <c r="FQ545" s="70"/>
      <c r="FR545" s="70"/>
      <c r="FS545" s="70"/>
      <c r="FT545" s="70"/>
      <c r="FU545" s="70"/>
      <c r="FV545" s="70"/>
      <c r="FW545" s="70"/>
      <c r="FX545" s="70"/>
      <c r="FY545" s="70"/>
      <c r="FZ545" s="70"/>
      <c r="GA545" s="70"/>
      <c r="GB545" s="70"/>
      <c r="GC545" s="70"/>
      <c r="GD545" s="70"/>
      <c r="GE545" s="70"/>
      <c r="GF545" s="30"/>
      <c r="GG545" s="30"/>
      <c r="GH545" s="30"/>
      <c r="GI545" s="30"/>
      <c r="GJ545" s="30"/>
      <c r="GK545" s="30"/>
      <c r="GL545" s="30"/>
      <c r="GM545" s="30"/>
    </row>
    <row r="546" spans="1:195" ht="12.75">
      <c r="A546" s="70">
        <v>2</v>
      </c>
      <c r="B546" s="70"/>
      <c r="C546" s="70"/>
      <c r="D546" s="70"/>
      <c r="E546" s="70"/>
      <c r="F546" s="70" t="s">
        <v>553</v>
      </c>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c r="BV546" s="70"/>
      <c r="BW546" s="70"/>
      <c r="BX546" s="70"/>
      <c r="BY546" s="70"/>
      <c r="BZ546" s="70"/>
      <c r="CA546" s="70"/>
      <c r="CB546" s="70"/>
      <c r="CC546" s="70"/>
      <c r="CD546" s="70"/>
      <c r="CE546" s="70"/>
      <c r="CF546" s="70"/>
      <c r="CG546" s="70"/>
      <c r="CH546" s="70"/>
      <c r="CI546" s="70"/>
      <c r="CJ546" s="70"/>
      <c r="CK546" s="70"/>
      <c r="CL546" s="70"/>
      <c r="CM546" s="70"/>
      <c r="CN546" s="70"/>
      <c r="CO546" s="70"/>
      <c r="CP546" s="70"/>
      <c r="CQ546" s="70"/>
      <c r="CR546" s="70"/>
      <c r="CS546" s="70"/>
      <c r="CT546" s="70"/>
      <c r="CU546" s="70"/>
      <c r="CV546" s="70"/>
      <c r="CW546" s="70"/>
      <c r="CX546" s="70"/>
      <c r="CY546" s="70"/>
      <c r="CZ546" s="70"/>
      <c r="DA546" s="70"/>
      <c r="DB546" s="70"/>
      <c r="DC546" s="70"/>
      <c r="DD546" s="70"/>
      <c r="DE546" s="70"/>
      <c r="DF546" s="70"/>
      <c r="DG546" s="70"/>
      <c r="DH546" s="70"/>
      <c r="DI546" s="70"/>
      <c r="DJ546" s="70"/>
      <c r="DK546" s="70"/>
      <c r="DL546" s="70"/>
      <c r="DM546" s="70">
        <v>1</v>
      </c>
      <c r="DN546" s="70"/>
      <c r="DO546" s="70"/>
      <c r="DP546" s="70"/>
      <c r="DQ546" s="70"/>
      <c r="DR546" s="70"/>
      <c r="DS546" s="70"/>
      <c r="DT546" s="70"/>
      <c r="DU546" s="70"/>
      <c r="DV546" s="70"/>
      <c r="DW546" s="70"/>
      <c r="DX546" s="70"/>
      <c r="DY546" s="70"/>
      <c r="DZ546" s="70"/>
      <c r="EA546" s="70"/>
      <c r="EB546" s="70"/>
      <c r="EC546" s="70"/>
      <c r="ED546" s="70"/>
      <c r="EE546" s="70"/>
      <c r="EF546" s="70"/>
      <c r="EG546" s="70"/>
      <c r="EH546" s="70"/>
      <c r="EI546" s="70"/>
      <c r="EJ546" s="70"/>
      <c r="EK546" s="70"/>
      <c r="EL546" s="70"/>
      <c r="EM546" s="70"/>
      <c r="EN546" s="70"/>
      <c r="EO546" s="70"/>
      <c r="EP546" s="70"/>
      <c r="EQ546" s="70"/>
      <c r="ER546" s="70"/>
      <c r="ES546" s="70"/>
      <c r="ET546" s="70"/>
      <c r="EU546" s="70"/>
      <c r="EV546" s="70"/>
      <c r="EW546" s="70"/>
      <c r="EX546" s="70">
        <v>43515</v>
      </c>
      <c r="EY546" s="70"/>
      <c r="EZ546" s="70"/>
      <c r="FA546" s="70"/>
      <c r="FB546" s="70"/>
      <c r="FC546" s="70"/>
      <c r="FD546" s="70"/>
      <c r="FE546" s="70"/>
      <c r="FF546" s="70"/>
      <c r="FG546" s="70"/>
      <c r="FH546" s="70"/>
      <c r="FI546" s="70"/>
      <c r="FJ546" s="70"/>
      <c r="FK546" s="70"/>
      <c r="FL546" s="70"/>
      <c r="FM546" s="70"/>
      <c r="FN546" s="70"/>
      <c r="FO546" s="70"/>
      <c r="FP546" s="70"/>
      <c r="FQ546" s="70"/>
      <c r="FR546" s="70"/>
      <c r="FS546" s="70"/>
      <c r="FT546" s="70"/>
      <c r="FU546" s="70"/>
      <c r="FV546" s="70"/>
      <c r="FW546" s="70"/>
      <c r="FX546" s="70"/>
      <c r="FY546" s="70"/>
      <c r="FZ546" s="70"/>
      <c r="GA546" s="70"/>
      <c r="GB546" s="70"/>
      <c r="GC546" s="70"/>
      <c r="GD546" s="70"/>
      <c r="GE546" s="70"/>
      <c r="GF546" s="30"/>
      <c r="GG546" s="30"/>
      <c r="GH546" s="30"/>
      <c r="GI546" s="30"/>
      <c r="GJ546" s="30"/>
      <c r="GK546" s="30"/>
      <c r="GL546" s="30"/>
      <c r="GM546" s="30"/>
    </row>
    <row r="547" spans="1:195" ht="12.75">
      <c r="A547" s="70">
        <v>3</v>
      </c>
      <c r="B547" s="70"/>
      <c r="C547" s="70"/>
      <c r="D547" s="70"/>
      <c r="E547" s="70"/>
      <c r="F547" s="70" t="s">
        <v>554</v>
      </c>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c r="BV547" s="70"/>
      <c r="BW547" s="70"/>
      <c r="BX547" s="70"/>
      <c r="BY547" s="70"/>
      <c r="BZ547" s="70"/>
      <c r="CA547" s="70"/>
      <c r="CB547" s="70"/>
      <c r="CC547" s="70"/>
      <c r="CD547" s="70"/>
      <c r="CE547" s="70"/>
      <c r="CF547" s="70"/>
      <c r="CG547" s="70"/>
      <c r="CH547" s="70"/>
      <c r="CI547" s="70"/>
      <c r="CJ547" s="70"/>
      <c r="CK547" s="70"/>
      <c r="CL547" s="70"/>
      <c r="CM547" s="70"/>
      <c r="CN547" s="70"/>
      <c r="CO547" s="70"/>
      <c r="CP547" s="70"/>
      <c r="CQ547" s="70"/>
      <c r="CR547" s="70"/>
      <c r="CS547" s="70"/>
      <c r="CT547" s="70"/>
      <c r="CU547" s="70"/>
      <c r="CV547" s="70"/>
      <c r="CW547" s="70"/>
      <c r="CX547" s="70"/>
      <c r="CY547" s="70"/>
      <c r="CZ547" s="70"/>
      <c r="DA547" s="70"/>
      <c r="DB547" s="70"/>
      <c r="DC547" s="70"/>
      <c r="DD547" s="70"/>
      <c r="DE547" s="70"/>
      <c r="DF547" s="70"/>
      <c r="DG547" s="70"/>
      <c r="DH547" s="70"/>
      <c r="DI547" s="70"/>
      <c r="DJ547" s="70"/>
      <c r="DK547" s="70"/>
      <c r="DL547" s="70"/>
      <c r="DM547" s="70">
        <v>1</v>
      </c>
      <c r="DN547" s="70"/>
      <c r="DO547" s="70"/>
      <c r="DP547" s="70"/>
      <c r="DQ547" s="70"/>
      <c r="DR547" s="70"/>
      <c r="DS547" s="70"/>
      <c r="DT547" s="70"/>
      <c r="DU547" s="70"/>
      <c r="DV547" s="70"/>
      <c r="DW547" s="70"/>
      <c r="DX547" s="70"/>
      <c r="DY547" s="70"/>
      <c r="DZ547" s="70"/>
      <c r="EA547" s="70"/>
      <c r="EB547" s="70"/>
      <c r="EC547" s="70"/>
      <c r="ED547" s="70"/>
      <c r="EE547" s="70"/>
      <c r="EF547" s="70"/>
      <c r="EG547" s="70"/>
      <c r="EH547" s="70"/>
      <c r="EI547" s="70"/>
      <c r="EJ547" s="70"/>
      <c r="EK547" s="70"/>
      <c r="EL547" s="70"/>
      <c r="EM547" s="70"/>
      <c r="EN547" s="70"/>
      <c r="EO547" s="70"/>
      <c r="EP547" s="70"/>
      <c r="EQ547" s="70"/>
      <c r="ER547" s="70"/>
      <c r="ES547" s="70"/>
      <c r="ET547" s="70"/>
      <c r="EU547" s="70"/>
      <c r="EV547" s="70"/>
      <c r="EW547" s="70"/>
      <c r="EX547" s="70">
        <v>80769</v>
      </c>
      <c r="EY547" s="70"/>
      <c r="EZ547" s="70"/>
      <c r="FA547" s="70"/>
      <c r="FB547" s="70"/>
      <c r="FC547" s="70"/>
      <c r="FD547" s="70"/>
      <c r="FE547" s="70"/>
      <c r="FF547" s="70"/>
      <c r="FG547" s="70"/>
      <c r="FH547" s="70"/>
      <c r="FI547" s="70"/>
      <c r="FJ547" s="70"/>
      <c r="FK547" s="70"/>
      <c r="FL547" s="70"/>
      <c r="FM547" s="70"/>
      <c r="FN547" s="70"/>
      <c r="FO547" s="70"/>
      <c r="FP547" s="70"/>
      <c r="FQ547" s="70"/>
      <c r="FR547" s="70"/>
      <c r="FS547" s="70"/>
      <c r="FT547" s="70"/>
      <c r="FU547" s="70"/>
      <c r="FV547" s="70"/>
      <c r="FW547" s="70"/>
      <c r="FX547" s="70"/>
      <c r="FY547" s="70"/>
      <c r="FZ547" s="70"/>
      <c r="GA547" s="70"/>
      <c r="GB547" s="70"/>
      <c r="GC547" s="70"/>
      <c r="GD547" s="70"/>
      <c r="GE547" s="70"/>
      <c r="GF547" s="30"/>
      <c r="GG547" s="30"/>
      <c r="GH547" s="30"/>
      <c r="GI547" s="30"/>
      <c r="GJ547" s="30"/>
      <c r="GK547" s="30"/>
      <c r="GL547" s="30"/>
      <c r="GM547" s="30"/>
    </row>
    <row r="548" spans="1:195" ht="12.75">
      <c r="A548" s="70">
        <v>4</v>
      </c>
      <c r="B548" s="70"/>
      <c r="C548" s="70"/>
      <c r="D548" s="70"/>
      <c r="E548" s="70"/>
      <c r="F548" s="70" t="s">
        <v>555</v>
      </c>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c r="BV548" s="70"/>
      <c r="BW548" s="70"/>
      <c r="BX548" s="70"/>
      <c r="BY548" s="70"/>
      <c r="BZ548" s="70"/>
      <c r="CA548" s="70"/>
      <c r="CB548" s="70"/>
      <c r="CC548" s="70"/>
      <c r="CD548" s="70"/>
      <c r="CE548" s="70"/>
      <c r="CF548" s="70"/>
      <c r="CG548" s="70"/>
      <c r="CH548" s="70"/>
      <c r="CI548" s="70"/>
      <c r="CJ548" s="70"/>
      <c r="CK548" s="70"/>
      <c r="CL548" s="70"/>
      <c r="CM548" s="70"/>
      <c r="CN548" s="70"/>
      <c r="CO548" s="70"/>
      <c r="CP548" s="70"/>
      <c r="CQ548" s="70"/>
      <c r="CR548" s="70"/>
      <c r="CS548" s="70"/>
      <c r="CT548" s="70"/>
      <c r="CU548" s="70"/>
      <c r="CV548" s="70"/>
      <c r="CW548" s="70"/>
      <c r="CX548" s="70"/>
      <c r="CY548" s="70"/>
      <c r="CZ548" s="70"/>
      <c r="DA548" s="70"/>
      <c r="DB548" s="70"/>
      <c r="DC548" s="70"/>
      <c r="DD548" s="70"/>
      <c r="DE548" s="70"/>
      <c r="DF548" s="70"/>
      <c r="DG548" s="70"/>
      <c r="DH548" s="70"/>
      <c r="DI548" s="70"/>
      <c r="DJ548" s="70"/>
      <c r="DK548" s="70"/>
      <c r="DL548" s="70"/>
      <c r="DM548" s="70">
        <v>1</v>
      </c>
      <c r="DN548" s="70"/>
      <c r="DO548" s="70"/>
      <c r="DP548" s="70"/>
      <c r="DQ548" s="70"/>
      <c r="DR548" s="70"/>
      <c r="DS548" s="70"/>
      <c r="DT548" s="70"/>
      <c r="DU548" s="70"/>
      <c r="DV548" s="70"/>
      <c r="DW548" s="70"/>
      <c r="DX548" s="70"/>
      <c r="DY548" s="70"/>
      <c r="DZ548" s="70"/>
      <c r="EA548" s="70"/>
      <c r="EB548" s="70"/>
      <c r="EC548" s="70"/>
      <c r="ED548" s="70"/>
      <c r="EE548" s="70"/>
      <c r="EF548" s="70"/>
      <c r="EG548" s="70"/>
      <c r="EH548" s="70"/>
      <c r="EI548" s="70"/>
      <c r="EJ548" s="70"/>
      <c r="EK548" s="70"/>
      <c r="EL548" s="70"/>
      <c r="EM548" s="70"/>
      <c r="EN548" s="70"/>
      <c r="EO548" s="70"/>
      <c r="EP548" s="70"/>
      <c r="EQ548" s="70"/>
      <c r="ER548" s="70"/>
      <c r="ES548" s="70"/>
      <c r="ET548" s="70"/>
      <c r="EU548" s="70"/>
      <c r="EV548" s="70"/>
      <c r="EW548" s="70"/>
      <c r="EX548" s="70">
        <v>2025825</v>
      </c>
      <c r="EY548" s="70"/>
      <c r="EZ548" s="70"/>
      <c r="FA548" s="70"/>
      <c r="FB548" s="70"/>
      <c r="FC548" s="70"/>
      <c r="FD548" s="70"/>
      <c r="FE548" s="70"/>
      <c r="FF548" s="70"/>
      <c r="FG548" s="70"/>
      <c r="FH548" s="70"/>
      <c r="FI548" s="70"/>
      <c r="FJ548" s="70"/>
      <c r="FK548" s="70"/>
      <c r="FL548" s="70"/>
      <c r="FM548" s="70"/>
      <c r="FN548" s="70"/>
      <c r="FO548" s="70"/>
      <c r="FP548" s="70"/>
      <c r="FQ548" s="70"/>
      <c r="FR548" s="70"/>
      <c r="FS548" s="70"/>
      <c r="FT548" s="70"/>
      <c r="FU548" s="70"/>
      <c r="FV548" s="70"/>
      <c r="FW548" s="70"/>
      <c r="FX548" s="70"/>
      <c r="FY548" s="70"/>
      <c r="FZ548" s="70"/>
      <c r="GA548" s="70"/>
      <c r="GB548" s="70"/>
      <c r="GC548" s="70"/>
      <c r="GD548" s="70"/>
      <c r="GE548" s="70"/>
      <c r="GF548" s="30"/>
      <c r="GG548" s="30"/>
      <c r="GH548" s="30"/>
      <c r="GI548" s="30"/>
      <c r="GJ548" s="30"/>
      <c r="GK548" s="30"/>
      <c r="GL548" s="30"/>
      <c r="GM548" s="30"/>
    </row>
    <row r="549" spans="1:195" ht="12.75">
      <c r="A549" s="70">
        <v>5</v>
      </c>
      <c r="B549" s="70"/>
      <c r="C549" s="70"/>
      <c r="D549" s="70"/>
      <c r="E549" s="70"/>
      <c r="F549" s="70" t="s">
        <v>556</v>
      </c>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c r="BV549" s="70"/>
      <c r="BW549" s="70"/>
      <c r="BX549" s="70"/>
      <c r="BY549" s="70"/>
      <c r="BZ549" s="70"/>
      <c r="CA549" s="70"/>
      <c r="CB549" s="70"/>
      <c r="CC549" s="70"/>
      <c r="CD549" s="70"/>
      <c r="CE549" s="70"/>
      <c r="CF549" s="70"/>
      <c r="CG549" s="70"/>
      <c r="CH549" s="70"/>
      <c r="CI549" s="70"/>
      <c r="CJ549" s="70"/>
      <c r="CK549" s="70"/>
      <c r="CL549" s="70"/>
      <c r="CM549" s="70"/>
      <c r="CN549" s="70"/>
      <c r="CO549" s="70"/>
      <c r="CP549" s="70"/>
      <c r="CQ549" s="70"/>
      <c r="CR549" s="70"/>
      <c r="CS549" s="70"/>
      <c r="CT549" s="70"/>
      <c r="CU549" s="70"/>
      <c r="CV549" s="70"/>
      <c r="CW549" s="70"/>
      <c r="CX549" s="70"/>
      <c r="CY549" s="70"/>
      <c r="CZ549" s="70"/>
      <c r="DA549" s="70"/>
      <c r="DB549" s="70"/>
      <c r="DC549" s="70"/>
      <c r="DD549" s="70"/>
      <c r="DE549" s="70"/>
      <c r="DF549" s="70"/>
      <c r="DG549" s="70"/>
      <c r="DH549" s="70"/>
      <c r="DI549" s="70"/>
      <c r="DJ549" s="70"/>
      <c r="DK549" s="70"/>
      <c r="DL549" s="70"/>
      <c r="DM549" s="70">
        <v>2</v>
      </c>
      <c r="DN549" s="70"/>
      <c r="DO549" s="70"/>
      <c r="DP549" s="70"/>
      <c r="DQ549" s="70"/>
      <c r="DR549" s="70"/>
      <c r="DS549" s="70"/>
      <c r="DT549" s="70"/>
      <c r="DU549" s="70"/>
      <c r="DV549" s="70"/>
      <c r="DW549" s="70"/>
      <c r="DX549" s="70"/>
      <c r="DY549" s="70"/>
      <c r="DZ549" s="70"/>
      <c r="EA549" s="70"/>
      <c r="EB549" s="70"/>
      <c r="EC549" s="70"/>
      <c r="ED549" s="70"/>
      <c r="EE549" s="70"/>
      <c r="EF549" s="70"/>
      <c r="EG549" s="70"/>
      <c r="EH549" s="70"/>
      <c r="EI549" s="70"/>
      <c r="EJ549" s="70"/>
      <c r="EK549" s="70"/>
      <c r="EL549" s="70"/>
      <c r="EM549" s="70"/>
      <c r="EN549" s="70"/>
      <c r="EO549" s="70"/>
      <c r="EP549" s="70"/>
      <c r="EQ549" s="70"/>
      <c r="ER549" s="70"/>
      <c r="ES549" s="70"/>
      <c r="ET549" s="70"/>
      <c r="EU549" s="70"/>
      <c r="EV549" s="70"/>
      <c r="EW549" s="70"/>
      <c r="EX549" s="70">
        <v>89176</v>
      </c>
      <c r="EY549" s="70"/>
      <c r="EZ549" s="70"/>
      <c r="FA549" s="70"/>
      <c r="FB549" s="70"/>
      <c r="FC549" s="70"/>
      <c r="FD549" s="70"/>
      <c r="FE549" s="70"/>
      <c r="FF549" s="70"/>
      <c r="FG549" s="70"/>
      <c r="FH549" s="70"/>
      <c r="FI549" s="70"/>
      <c r="FJ549" s="70"/>
      <c r="FK549" s="70"/>
      <c r="FL549" s="70"/>
      <c r="FM549" s="70"/>
      <c r="FN549" s="70"/>
      <c r="FO549" s="70"/>
      <c r="FP549" s="70"/>
      <c r="FQ549" s="70"/>
      <c r="FR549" s="70"/>
      <c r="FS549" s="70"/>
      <c r="FT549" s="70"/>
      <c r="FU549" s="70"/>
      <c r="FV549" s="70"/>
      <c r="FW549" s="70"/>
      <c r="FX549" s="70"/>
      <c r="FY549" s="70"/>
      <c r="FZ549" s="70"/>
      <c r="GA549" s="70"/>
      <c r="GB549" s="70"/>
      <c r="GC549" s="70"/>
      <c r="GD549" s="70"/>
      <c r="GE549" s="70"/>
      <c r="GF549" s="30"/>
      <c r="GG549" s="30"/>
      <c r="GH549" s="30"/>
      <c r="GI549" s="30"/>
      <c r="GJ549" s="30"/>
      <c r="GK549" s="30"/>
      <c r="GL549" s="30"/>
      <c r="GM549" s="30"/>
    </row>
    <row r="550" spans="1:195" ht="12.75">
      <c r="A550" s="70">
        <v>6</v>
      </c>
      <c r="B550" s="70"/>
      <c r="C550" s="70"/>
      <c r="D550" s="70"/>
      <c r="E550" s="70"/>
      <c r="F550" s="70" t="s">
        <v>557</v>
      </c>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c r="BV550" s="70"/>
      <c r="BW550" s="70"/>
      <c r="BX550" s="70"/>
      <c r="BY550" s="70"/>
      <c r="BZ550" s="70"/>
      <c r="CA550" s="70"/>
      <c r="CB550" s="70"/>
      <c r="CC550" s="70"/>
      <c r="CD550" s="70"/>
      <c r="CE550" s="70"/>
      <c r="CF550" s="70"/>
      <c r="CG550" s="70"/>
      <c r="CH550" s="70"/>
      <c r="CI550" s="70"/>
      <c r="CJ550" s="70"/>
      <c r="CK550" s="70"/>
      <c r="CL550" s="70"/>
      <c r="CM550" s="70"/>
      <c r="CN550" s="70"/>
      <c r="CO550" s="70"/>
      <c r="CP550" s="70"/>
      <c r="CQ550" s="70"/>
      <c r="CR550" s="70"/>
      <c r="CS550" s="70"/>
      <c r="CT550" s="70"/>
      <c r="CU550" s="70"/>
      <c r="CV550" s="70"/>
      <c r="CW550" s="70"/>
      <c r="CX550" s="70"/>
      <c r="CY550" s="70"/>
      <c r="CZ550" s="70"/>
      <c r="DA550" s="70"/>
      <c r="DB550" s="70"/>
      <c r="DC550" s="70"/>
      <c r="DD550" s="70"/>
      <c r="DE550" s="70"/>
      <c r="DF550" s="70"/>
      <c r="DG550" s="70"/>
      <c r="DH550" s="70"/>
      <c r="DI550" s="70"/>
      <c r="DJ550" s="70"/>
      <c r="DK550" s="70"/>
      <c r="DL550" s="70"/>
      <c r="DM550" s="70">
        <v>1</v>
      </c>
      <c r="DN550" s="70"/>
      <c r="DO550" s="70"/>
      <c r="DP550" s="70"/>
      <c r="DQ550" s="70"/>
      <c r="DR550" s="70"/>
      <c r="DS550" s="70"/>
      <c r="DT550" s="70"/>
      <c r="DU550" s="70"/>
      <c r="DV550" s="70"/>
      <c r="DW550" s="70"/>
      <c r="DX550" s="70"/>
      <c r="DY550" s="70"/>
      <c r="DZ550" s="70"/>
      <c r="EA550" s="70"/>
      <c r="EB550" s="70"/>
      <c r="EC550" s="70"/>
      <c r="ED550" s="70"/>
      <c r="EE550" s="70"/>
      <c r="EF550" s="70"/>
      <c r="EG550" s="70"/>
      <c r="EH550" s="70"/>
      <c r="EI550" s="70"/>
      <c r="EJ550" s="70"/>
      <c r="EK550" s="70"/>
      <c r="EL550" s="70"/>
      <c r="EM550" s="70"/>
      <c r="EN550" s="70"/>
      <c r="EO550" s="70"/>
      <c r="EP550" s="70"/>
      <c r="EQ550" s="70"/>
      <c r="ER550" s="70"/>
      <c r="ES550" s="70"/>
      <c r="ET550" s="70"/>
      <c r="EU550" s="70"/>
      <c r="EV550" s="70"/>
      <c r="EW550" s="70"/>
      <c r="EX550" s="70">
        <v>148158</v>
      </c>
      <c r="EY550" s="70"/>
      <c r="EZ550" s="70"/>
      <c r="FA550" s="70"/>
      <c r="FB550" s="70"/>
      <c r="FC550" s="70"/>
      <c r="FD550" s="70"/>
      <c r="FE550" s="70"/>
      <c r="FF550" s="70"/>
      <c r="FG550" s="70"/>
      <c r="FH550" s="70"/>
      <c r="FI550" s="70"/>
      <c r="FJ550" s="70"/>
      <c r="FK550" s="70"/>
      <c r="FL550" s="70"/>
      <c r="FM550" s="70"/>
      <c r="FN550" s="70"/>
      <c r="FO550" s="70"/>
      <c r="FP550" s="70"/>
      <c r="FQ550" s="70"/>
      <c r="FR550" s="70"/>
      <c r="FS550" s="70"/>
      <c r="FT550" s="70"/>
      <c r="FU550" s="70"/>
      <c r="FV550" s="70"/>
      <c r="FW550" s="70"/>
      <c r="FX550" s="70"/>
      <c r="FY550" s="70"/>
      <c r="FZ550" s="70"/>
      <c r="GA550" s="70"/>
      <c r="GB550" s="70"/>
      <c r="GC550" s="70"/>
      <c r="GD550" s="70"/>
      <c r="GE550" s="70"/>
      <c r="GF550" s="30"/>
      <c r="GG550" s="30"/>
      <c r="GH550" s="30"/>
      <c r="GI550" s="30"/>
      <c r="GJ550" s="30"/>
      <c r="GK550" s="30"/>
      <c r="GL550" s="30"/>
      <c r="GM550" s="30"/>
    </row>
    <row r="551" spans="1:195" ht="12.75">
      <c r="A551" s="70">
        <v>7</v>
      </c>
      <c r="B551" s="70"/>
      <c r="C551" s="70"/>
      <c r="D551" s="70"/>
      <c r="E551" s="70"/>
      <c r="F551" s="70" t="s">
        <v>558</v>
      </c>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c r="BV551" s="70"/>
      <c r="BW551" s="70"/>
      <c r="BX551" s="70"/>
      <c r="BY551" s="70"/>
      <c r="BZ551" s="70"/>
      <c r="CA551" s="70"/>
      <c r="CB551" s="70"/>
      <c r="CC551" s="70"/>
      <c r="CD551" s="70"/>
      <c r="CE551" s="70"/>
      <c r="CF551" s="70"/>
      <c r="CG551" s="70"/>
      <c r="CH551" s="70"/>
      <c r="CI551" s="70"/>
      <c r="CJ551" s="70"/>
      <c r="CK551" s="70"/>
      <c r="CL551" s="70"/>
      <c r="CM551" s="70"/>
      <c r="CN551" s="70"/>
      <c r="CO551" s="70"/>
      <c r="CP551" s="70"/>
      <c r="CQ551" s="70"/>
      <c r="CR551" s="70"/>
      <c r="CS551" s="70"/>
      <c r="CT551" s="70"/>
      <c r="CU551" s="70"/>
      <c r="CV551" s="70"/>
      <c r="CW551" s="70"/>
      <c r="CX551" s="70"/>
      <c r="CY551" s="70"/>
      <c r="CZ551" s="70"/>
      <c r="DA551" s="70"/>
      <c r="DB551" s="70"/>
      <c r="DC551" s="70"/>
      <c r="DD551" s="70"/>
      <c r="DE551" s="70"/>
      <c r="DF551" s="70"/>
      <c r="DG551" s="70"/>
      <c r="DH551" s="70"/>
      <c r="DI551" s="70"/>
      <c r="DJ551" s="70"/>
      <c r="DK551" s="70"/>
      <c r="DL551" s="70"/>
      <c r="DM551" s="70">
        <v>1</v>
      </c>
      <c r="DN551" s="70"/>
      <c r="DO551" s="70"/>
      <c r="DP551" s="70"/>
      <c r="DQ551" s="70"/>
      <c r="DR551" s="70"/>
      <c r="DS551" s="70"/>
      <c r="DT551" s="70"/>
      <c r="DU551" s="70"/>
      <c r="DV551" s="70"/>
      <c r="DW551" s="70"/>
      <c r="DX551" s="70"/>
      <c r="DY551" s="70"/>
      <c r="DZ551" s="70"/>
      <c r="EA551" s="70"/>
      <c r="EB551" s="70"/>
      <c r="EC551" s="70"/>
      <c r="ED551" s="70"/>
      <c r="EE551" s="70"/>
      <c r="EF551" s="70"/>
      <c r="EG551" s="70"/>
      <c r="EH551" s="70"/>
      <c r="EI551" s="70"/>
      <c r="EJ551" s="70"/>
      <c r="EK551" s="70"/>
      <c r="EL551" s="70"/>
      <c r="EM551" s="70"/>
      <c r="EN551" s="70"/>
      <c r="EO551" s="70"/>
      <c r="EP551" s="70"/>
      <c r="EQ551" s="70"/>
      <c r="ER551" s="70"/>
      <c r="ES551" s="70"/>
      <c r="ET551" s="70"/>
      <c r="EU551" s="70"/>
      <c r="EV551" s="70"/>
      <c r="EW551" s="70"/>
      <c r="EX551" s="70">
        <v>35000</v>
      </c>
      <c r="EY551" s="70"/>
      <c r="EZ551" s="70"/>
      <c r="FA551" s="70"/>
      <c r="FB551" s="70"/>
      <c r="FC551" s="70"/>
      <c r="FD551" s="70"/>
      <c r="FE551" s="70"/>
      <c r="FF551" s="70"/>
      <c r="FG551" s="70"/>
      <c r="FH551" s="70"/>
      <c r="FI551" s="70"/>
      <c r="FJ551" s="70"/>
      <c r="FK551" s="70"/>
      <c r="FL551" s="70"/>
      <c r="FM551" s="70"/>
      <c r="FN551" s="70"/>
      <c r="FO551" s="70"/>
      <c r="FP551" s="70"/>
      <c r="FQ551" s="70"/>
      <c r="FR551" s="70"/>
      <c r="FS551" s="70"/>
      <c r="FT551" s="70"/>
      <c r="FU551" s="70"/>
      <c r="FV551" s="70"/>
      <c r="FW551" s="70"/>
      <c r="FX551" s="70"/>
      <c r="FY551" s="70"/>
      <c r="FZ551" s="70"/>
      <c r="GA551" s="70"/>
      <c r="GB551" s="70"/>
      <c r="GC551" s="70"/>
      <c r="GD551" s="70"/>
      <c r="GE551" s="70"/>
      <c r="GF551" s="30"/>
      <c r="GG551" s="30"/>
      <c r="GH551" s="30"/>
      <c r="GI551" s="30"/>
      <c r="GJ551" s="30"/>
      <c r="GK551" s="30"/>
      <c r="GL551" s="30"/>
      <c r="GM551" s="30"/>
    </row>
    <row r="552" spans="1:195" ht="12.75">
      <c r="A552" s="70">
        <v>8</v>
      </c>
      <c r="B552" s="70"/>
      <c r="C552" s="70"/>
      <c r="D552" s="70"/>
      <c r="E552" s="70"/>
      <c r="F552" s="70" t="s">
        <v>559</v>
      </c>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c r="BV552" s="70"/>
      <c r="BW552" s="70"/>
      <c r="BX552" s="70"/>
      <c r="BY552" s="70"/>
      <c r="BZ552" s="70"/>
      <c r="CA552" s="70"/>
      <c r="CB552" s="70"/>
      <c r="CC552" s="70"/>
      <c r="CD552" s="70"/>
      <c r="CE552" s="70"/>
      <c r="CF552" s="70"/>
      <c r="CG552" s="70"/>
      <c r="CH552" s="70"/>
      <c r="CI552" s="70"/>
      <c r="CJ552" s="70"/>
      <c r="CK552" s="70"/>
      <c r="CL552" s="70"/>
      <c r="CM552" s="70"/>
      <c r="CN552" s="70"/>
      <c r="CO552" s="70"/>
      <c r="CP552" s="70"/>
      <c r="CQ552" s="70"/>
      <c r="CR552" s="70"/>
      <c r="CS552" s="70"/>
      <c r="CT552" s="70"/>
      <c r="CU552" s="70"/>
      <c r="CV552" s="70"/>
      <c r="CW552" s="70"/>
      <c r="CX552" s="70"/>
      <c r="CY552" s="70"/>
      <c r="CZ552" s="70"/>
      <c r="DA552" s="70"/>
      <c r="DB552" s="70"/>
      <c r="DC552" s="70"/>
      <c r="DD552" s="70"/>
      <c r="DE552" s="70"/>
      <c r="DF552" s="70"/>
      <c r="DG552" s="70"/>
      <c r="DH552" s="70"/>
      <c r="DI552" s="70"/>
      <c r="DJ552" s="70"/>
      <c r="DK552" s="70"/>
      <c r="DL552" s="70"/>
      <c r="DM552" s="70">
        <v>10</v>
      </c>
      <c r="DN552" s="70"/>
      <c r="DO552" s="70"/>
      <c r="DP552" s="70"/>
      <c r="DQ552" s="70"/>
      <c r="DR552" s="70"/>
      <c r="DS552" s="70"/>
      <c r="DT552" s="70"/>
      <c r="DU552" s="70"/>
      <c r="DV552" s="70"/>
      <c r="DW552" s="70"/>
      <c r="DX552" s="70"/>
      <c r="DY552" s="70"/>
      <c r="DZ552" s="70"/>
      <c r="EA552" s="70"/>
      <c r="EB552" s="70"/>
      <c r="EC552" s="70"/>
      <c r="ED552" s="70"/>
      <c r="EE552" s="70"/>
      <c r="EF552" s="70"/>
      <c r="EG552" s="70"/>
      <c r="EH552" s="70"/>
      <c r="EI552" s="70"/>
      <c r="EJ552" s="70"/>
      <c r="EK552" s="70"/>
      <c r="EL552" s="70"/>
      <c r="EM552" s="70"/>
      <c r="EN552" s="70"/>
      <c r="EO552" s="70"/>
      <c r="EP552" s="70"/>
      <c r="EQ552" s="70"/>
      <c r="ER552" s="70"/>
      <c r="ES552" s="70"/>
      <c r="ET552" s="70"/>
      <c r="EU552" s="70"/>
      <c r="EV552" s="70"/>
      <c r="EW552" s="70"/>
      <c r="EX552" s="70">
        <v>135520</v>
      </c>
      <c r="EY552" s="70"/>
      <c r="EZ552" s="70"/>
      <c r="FA552" s="70"/>
      <c r="FB552" s="70"/>
      <c r="FC552" s="70"/>
      <c r="FD552" s="70"/>
      <c r="FE552" s="70"/>
      <c r="FF552" s="70"/>
      <c r="FG552" s="70"/>
      <c r="FH552" s="70"/>
      <c r="FI552" s="70"/>
      <c r="FJ552" s="70"/>
      <c r="FK552" s="70"/>
      <c r="FL552" s="70"/>
      <c r="FM552" s="70"/>
      <c r="FN552" s="70"/>
      <c r="FO552" s="70"/>
      <c r="FP552" s="70"/>
      <c r="FQ552" s="70"/>
      <c r="FR552" s="70"/>
      <c r="FS552" s="70"/>
      <c r="FT552" s="70"/>
      <c r="FU552" s="70"/>
      <c r="FV552" s="70"/>
      <c r="FW552" s="70"/>
      <c r="FX552" s="70"/>
      <c r="FY552" s="70"/>
      <c r="FZ552" s="70"/>
      <c r="GA552" s="70"/>
      <c r="GB552" s="70"/>
      <c r="GC552" s="70"/>
      <c r="GD552" s="70"/>
      <c r="GE552" s="70"/>
      <c r="GF552" s="30"/>
      <c r="GG552" s="30"/>
      <c r="GH552" s="30"/>
      <c r="GI552" s="30"/>
      <c r="GJ552" s="30"/>
      <c r="GK552" s="30"/>
      <c r="GL552" s="30"/>
      <c r="GM552" s="30"/>
    </row>
    <row r="553" spans="1:195" ht="12.75">
      <c r="A553" s="70">
        <v>9</v>
      </c>
      <c r="B553" s="70"/>
      <c r="C553" s="70"/>
      <c r="D553" s="70"/>
      <c r="E553" s="70"/>
      <c r="F553" s="70" t="s">
        <v>560</v>
      </c>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c r="BV553" s="70"/>
      <c r="BW553" s="70"/>
      <c r="BX553" s="70"/>
      <c r="BY553" s="70"/>
      <c r="BZ553" s="70"/>
      <c r="CA553" s="70"/>
      <c r="CB553" s="70"/>
      <c r="CC553" s="70"/>
      <c r="CD553" s="70"/>
      <c r="CE553" s="70"/>
      <c r="CF553" s="70"/>
      <c r="CG553" s="70"/>
      <c r="CH553" s="70"/>
      <c r="CI553" s="70"/>
      <c r="CJ553" s="70"/>
      <c r="CK553" s="70"/>
      <c r="CL553" s="70"/>
      <c r="CM553" s="70"/>
      <c r="CN553" s="70"/>
      <c r="CO553" s="70"/>
      <c r="CP553" s="70"/>
      <c r="CQ553" s="70"/>
      <c r="CR553" s="70"/>
      <c r="CS553" s="70"/>
      <c r="CT553" s="70"/>
      <c r="CU553" s="70"/>
      <c r="CV553" s="70"/>
      <c r="CW553" s="70"/>
      <c r="CX553" s="70"/>
      <c r="CY553" s="70"/>
      <c r="CZ553" s="70"/>
      <c r="DA553" s="70"/>
      <c r="DB553" s="70"/>
      <c r="DC553" s="70"/>
      <c r="DD553" s="70"/>
      <c r="DE553" s="70"/>
      <c r="DF553" s="70"/>
      <c r="DG553" s="70"/>
      <c r="DH553" s="70"/>
      <c r="DI553" s="70"/>
      <c r="DJ553" s="70"/>
      <c r="DK553" s="70"/>
      <c r="DL553" s="70"/>
      <c r="DM553" s="70">
        <v>20</v>
      </c>
      <c r="DN553" s="70"/>
      <c r="DO553" s="70"/>
      <c r="DP553" s="70"/>
      <c r="DQ553" s="70"/>
      <c r="DR553" s="70"/>
      <c r="DS553" s="70"/>
      <c r="DT553" s="70"/>
      <c r="DU553" s="70"/>
      <c r="DV553" s="70"/>
      <c r="DW553" s="70"/>
      <c r="DX553" s="70"/>
      <c r="DY553" s="70"/>
      <c r="DZ553" s="70"/>
      <c r="EA553" s="70"/>
      <c r="EB553" s="70"/>
      <c r="EC553" s="70"/>
      <c r="ED553" s="70"/>
      <c r="EE553" s="70"/>
      <c r="EF553" s="70"/>
      <c r="EG553" s="70"/>
      <c r="EH553" s="70"/>
      <c r="EI553" s="70"/>
      <c r="EJ553" s="70"/>
      <c r="EK553" s="70"/>
      <c r="EL553" s="70"/>
      <c r="EM553" s="70"/>
      <c r="EN553" s="70"/>
      <c r="EO553" s="70"/>
      <c r="EP553" s="70"/>
      <c r="EQ553" s="70"/>
      <c r="ER553" s="70"/>
      <c r="ES553" s="70"/>
      <c r="ET553" s="70"/>
      <c r="EU553" s="70"/>
      <c r="EV553" s="70"/>
      <c r="EW553" s="70"/>
      <c r="EX553" s="70">
        <v>158784</v>
      </c>
      <c r="EY553" s="70"/>
      <c r="EZ553" s="70"/>
      <c r="FA553" s="70"/>
      <c r="FB553" s="70"/>
      <c r="FC553" s="70"/>
      <c r="FD553" s="70"/>
      <c r="FE553" s="70"/>
      <c r="FF553" s="70"/>
      <c r="FG553" s="70"/>
      <c r="FH553" s="70"/>
      <c r="FI553" s="70"/>
      <c r="FJ553" s="70"/>
      <c r="FK553" s="70"/>
      <c r="FL553" s="70"/>
      <c r="FM553" s="70"/>
      <c r="FN553" s="70"/>
      <c r="FO553" s="70"/>
      <c r="FP553" s="70"/>
      <c r="FQ553" s="70"/>
      <c r="FR553" s="70"/>
      <c r="FS553" s="70"/>
      <c r="FT553" s="70"/>
      <c r="FU553" s="70"/>
      <c r="FV553" s="70"/>
      <c r="FW553" s="70"/>
      <c r="FX553" s="70"/>
      <c r="FY553" s="70"/>
      <c r="FZ553" s="70"/>
      <c r="GA553" s="70"/>
      <c r="GB553" s="70"/>
      <c r="GC553" s="70"/>
      <c r="GD553" s="70"/>
      <c r="GE553" s="70"/>
      <c r="GF553" s="30"/>
      <c r="GG553" s="30"/>
      <c r="GH553" s="30"/>
      <c r="GI553" s="30"/>
      <c r="GJ553" s="30"/>
      <c r="GK553" s="30"/>
      <c r="GL553" s="30"/>
      <c r="GM553" s="30"/>
    </row>
    <row r="554" spans="1:195" ht="12.75">
      <c r="A554" s="70">
        <v>10</v>
      </c>
      <c r="B554" s="70"/>
      <c r="C554" s="70"/>
      <c r="D554" s="70"/>
      <c r="E554" s="70"/>
      <c r="F554" s="70" t="s">
        <v>561</v>
      </c>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c r="BV554" s="70"/>
      <c r="BW554" s="70"/>
      <c r="BX554" s="70"/>
      <c r="BY554" s="70"/>
      <c r="BZ554" s="70"/>
      <c r="CA554" s="70"/>
      <c r="CB554" s="70"/>
      <c r="CC554" s="70"/>
      <c r="CD554" s="70"/>
      <c r="CE554" s="70"/>
      <c r="CF554" s="70"/>
      <c r="CG554" s="70"/>
      <c r="CH554" s="70"/>
      <c r="CI554" s="70"/>
      <c r="CJ554" s="70"/>
      <c r="CK554" s="70"/>
      <c r="CL554" s="70"/>
      <c r="CM554" s="70"/>
      <c r="CN554" s="70"/>
      <c r="CO554" s="70"/>
      <c r="CP554" s="70"/>
      <c r="CQ554" s="70"/>
      <c r="CR554" s="70"/>
      <c r="CS554" s="70"/>
      <c r="CT554" s="70"/>
      <c r="CU554" s="70"/>
      <c r="CV554" s="70"/>
      <c r="CW554" s="70"/>
      <c r="CX554" s="70"/>
      <c r="CY554" s="70"/>
      <c r="CZ554" s="70"/>
      <c r="DA554" s="70"/>
      <c r="DB554" s="70"/>
      <c r="DC554" s="70"/>
      <c r="DD554" s="70"/>
      <c r="DE554" s="70"/>
      <c r="DF554" s="70"/>
      <c r="DG554" s="70"/>
      <c r="DH554" s="70"/>
      <c r="DI554" s="70"/>
      <c r="DJ554" s="70"/>
      <c r="DK554" s="70"/>
      <c r="DL554" s="70"/>
      <c r="DM554" s="70"/>
      <c r="DN554" s="70"/>
      <c r="DO554" s="70"/>
      <c r="DP554" s="70"/>
      <c r="DQ554" s="70"/>
      <c r="DR554" s="70"/>
      <c r="DS554" s="70"/>
      <c r="DT554" s="70"/>
      <c r="DU554" s="70"/>
      <c r="DV554" s="70"/>
      <c r="DW554" s="70"/>
      <c r="DX554" s="70"/>
      <c r="DY554" s="70"/>
      <c r="DZ554" s="70"/>
      <c r="EA554" s="70"/>
      <c r="EB554" s="70"/>
      <c r="EC554" s="70"/>
      <c r="ED554" s="70"/>
      <c r="EE554" s="70"/>
      <c r="EF554" s="70"/>
      <c r="EG554" s="70"/>
      <c r="EH554" s="70"/>
      <c r="EI554" s="70"/>
      <c r="EJ554" s="70"/>
      <c r="EK554" s="70"/>
      <c r="EL554" s="70"/>
      <c r="EM554" s="70"/>
      <c r="EN554" s="70"/>
      <c r="EO554" s="70"/>
      <c r="EP554" s="70"/>
      <c r="EQ554" s="70"/>
      <c r="ER554" s="70"/>
      <c r="ES554" s="70"/>
      <c r="ET554" s="70"/>
      <c r="EU554" s="70"/>
      <c r="EV554" s="70"/>
      <c r="EW554" s="70"/>
      <c r="EX554" s="70"/>
      <c r="EY554" s="70"/>
      <c r="EZ554" s="70"/>
      <c r="FA554" s="70"/>
      <c r="FB554" s="70"/>
      <c r="FC554" s="70"/>
      <c r="FD554" s="70"/>
      <c r="FE554" s="70"/>
      <c r="FF554" s="70"/>
      <c r="FG554" s="70"/>
      <c r="FH554" s="70"/>
      <c r="FI554" s="70"/>
      <c r="FJ554" s="70"/>
      <c r="FK554" s="70"/>
      <c r="FL554" s="70"/>
      <c r="FM554" s="70"/>
      <c r="FN554" s="70"/>
      <c r="FO554" s="70"/>
      <c r="FP554" s="70"/>
      <c r="FQ554" s="70"/>
      <c r="FR554" s="70"/>
      <c r="FS554" s="70"/>
      <c r="FT554" s="70"/>
      <c r="FU554" s="70"/>
      <c r="FV554" s="70"/>
      <c r="FW554" s="70"/>
      <c r="FX554" s="70"/>
      <c r="FY554" s="70"/>
      <c r="FZ554" s="70"/>
      <c r="GA554" s="70"/>
      <c r="GB554" s="70"/>
      <c r="GC554" s="70"/>
      <c r="GD554" s="70"/>
      <c r="GE554" s="70"/>
      <c r="GF554" s="30"/>
      <c r="GG554" s="30"/>
      <c r="GH554" s="30"/>
      <c r="GI554" s="30"/>
      <c r="GJ554" s="30"/>
      <c r="GK554" s="30"/>
      <c r="GL554" s="30"/>
      <c r="GM554" s="30"/>
    </row>
    <row r="555" spans="1:195" ht="12.75">
      <c r="A555" s="70">
        <v>11</v>
      </c>
      <c r="B555" s="70"/>
      <c r="C555" s="70"/>
      <c r="D555" s="70"/>
      <c r="E555" s="70"/>
      <c r="F555" s="70" t="s">
        <v>562</v>
      </c>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c r="BV555" s="70"/>
      <c r="BW555" s="70"/>
      <c r="BX555" s="70"/>
      <c r="BY555" s="70"/>
      <c r="BZ555" s="70"/>
      <c r="CA555" s="70"/>
      <c r="CB555" s="70"/>
      <c r="CC555" s="70"/>
      <c r="CD555" s="70"/>
      <c r="CE555" s="70"/>
      <c r="CF555" s="70"/>
      <c r="CG555" s="70"/>
      <c r="CH555" s="70"/>
      <c r="CI555" s="70"/>
      <c r="CJ555" s="70"/>
      <c r="CK555" s="70"/>
      <c r="CL555" s="70"/>
      <c r="CM555" s="70"/>
      <c r="CN555" s="70"/>
      <c r="CO555" s="70"/>
      <c r="CP555" s="70"/>
      <c r="CQ555" s="70"/>
      <c r="CR555" s="70"/>
      <c r="CS555" s="70"/>
      <c r="CT555" s="70"/>
      <c r="CU555" s="70"/>
      <c r="CV555" s="70"/>
      <c r="CW555" s="70"/>
      <c r="CX555" s="70"/>
      <c r="CY555" s="70"/>
      <c r="CZ555" s="70"/>
      <c r="DA555" s="70"/>
      <c r="DB555" s="70"/>
      <c r="DC555" s="70"/>
      <c r="DD555" s="70"/>
      <c r="DE555" s="70"/>
      <c r="DF555" s="70"/>
      <c r="DG555" s="70"/>
      <c r="DH555" s="70"/>
      <c r="DI555" s="70"/>
      <c r="DJ555" s="70"/>
      <c r="DK555" s="70"/>
      <c r="DL555" s="70"/>
      <c r="DM555" s="70">
        <v>4</v>
      </c>
      <c r="DN555" s="70"/>
      <c r="DO555" s="70"/>
      <c r="DP555" s="70"/>
      <c r="DQ555" s="70"/>
      <c r="DR555" s="70"/>
      <c r="DS555" s="70"/>
      <c r="DT555" s="70"/>
      <c r="DU555" s="70"/>
      <c r="DV555" s="70"/>
      <c r="DW555" s="70"/>
      <c r="DX555" s="70"/>
      <c r="DY555" s="70"/>
      <c r="DZ555" s="70"/>
      <c r="EA555" s="70"/>
      <c r="EB555" s="70"/>
      <c r="EC555" s="70"/>
      <c r="ED555" s="70"/>
      <c r="EE555" s="70"/>
      <c r="EF555" s="70"/>
      <c r="EG555" s="70"/>
      <c r="EH555" s="70"/>
      <c r="EI555" s="70"/>
      <c r="EJ555" s="70"/>
      <c r="EK555" s="70"/>
      <c r="EL555" s="70"/>
      <c r="EM555" s="70"/>
      <c r="EN555" s="70"/>
      <c r="EO555" s="70"/>
      <c r="EP555" s="70"/>
      <c r="EQ555" s="70"/>
      <c r="ER555" s="70"/>
      <c r="ES555" s="70"/>
      <c r="ET555" s="70"/>
      <c r="EU555" s="70"/>
      <c r="EV555" s="70"/>
      <c r="EW555" s="70"/>
      <c r="EX555" s="70">
        <v>152333</v>
      </c>
      <c r="EY555" s="70"/>
      <c r="EZ555" s="70"/>
      <c r="FA555" s="70"/>
      <c r="FB555" s="70"/>
      <c r="FC555" s="70"/>
      <c r="FD555" s="70"/>
      <c r="FE555" s="70"/>
      <c r="FF555" s="70"/>
      <c r="FG555" s="70"/>
      <c r="FH555" s="70"/>
      <c r="FI555" s="70"/>
      <c r="FJ555" s="70"/>
      <c r="FK555" s="70"/>
      <c r="FL555" s="70"/>
      <c r="FM555" s="70"/>
      <c r="FN555" s="70"/>
      <c r="FO555" s="70"/>
      <c r="FP555" s="70"/>
      <c r="FQ555" s="70"/>
      <c r="FR555" s="70"/>
      <c r="FS555" s="70"/>
      <c r="FT555" s="70"/>
      <c r="FU555" s="70"/>
      <c r="FV555" s="70"/>
      <c r="FW555" s="70"/>
      <c r="FX555" s="70"/>
      <c r="FY555" s="70"/>
      <c r="FZ555" s="70"/>
      <c r="GA555" s="70"/>
      <c r="GB555" s="70"/>
      <c r="GC555" s="70"/>
      <c r="GD555" s="70"/>
      <c r="GE555" s="70"/>
      <c r="GF555" s="30"/>
      <c r="GG555" s="30"/>
      <c r="GH555" s="30"/>
      <c r="GI555" s="30"/>
      <c r="GJ555" s="30"/>
      <c r="GK555" s="30"/>
      <c r="GL555" s="30"/>
      <c r="GM555" s="30"/>
    </row>
    <row r="556" spans="1:195" ht="12.75">
      <c r="A556" s="70">
        <v>12</v>
      </c>
      <c r="B556" s="70"/>
      <c r="C556" s="70"/>
      <c r="D556" s="70"/>
      <c r="E556" s="70"/>
      <c r="F556" s="70" t="s">
        <v>563</v>
      </c>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c r="BV556" s="70"/>
      <c r="BW556" s="70"/>
      <c r="BX556" s="70"/>
      <c r="BY556" s="70"/>
      <c r="BZ556" s="70"/>
      <c r="CA556" s="70"/>
      <c r="CB556" s="70"/>
      <c r="CC556" s="70"/>
      <c r="CD556" s="70"/>
      <c r="CE556" s="70"/>
      <c r="CF556" s="70"/>
      <c r="CG556" s="70"/>
      <c r="CH556" s="70"/>
      <c r="CI556" s="70"/>
      <c r="CJ556" s="70"/>
      <c r="CK556" s="70"/>
      <c r="CL556" s="70"/>
      <c r="CM556" s="70"/>
      <c r="CN556" s="70"/>
      <c r="CO556" s="70"/>
      <c r="CP556" s="70"/>
      <c r="CQ556" s="70"/>
      <c r="CR556" s="70"/>
      <c r="CS556" s="70"/>
      <c r="CT556" s="70"/>
      <c r="CU556" s="70"/>
      <c r="CV556" s="70"/>
      <c r="CW556" s="70"/>
      <c r="CX556" s="70"/>
      <c r="CY556" s="70"/>
      <c r="CZ556" s="70"/>
      <c r="DA556" s="70"/>
      <c r="DB556" s="70"/>
      <c r="DC556" s="70"/>
      <c r="DD556" s="70"/>
      <c r="DE556" s="70"/>
      <c r="DF556" s="70"/>
      <c r="DG556" s="70"/>
      <c r="DH556" s="70"/>
      <c r="DI556" s="70"/>
      <c r="DJ556" s="70"/>
      <c r="DK556" s="70"/>
      <c r="DL556" s="70"/>
      <c r="DM556" s="70">
        <v>1</v>
      </c>
      <c r="DN556" s="70"/>
      <c r="DO556" s="70"/>
      <c r="DP556" s="70"/>
      <c r="DQ556" s="70"/>
      <c r="DR556" s="70"/>
      <c r="DS556" s="70"/>
      <c r="DT556" s="70"/>
      <c r="DU556" s="70"/>
      <c r="DV556" s="70"/>
      <c r="DW556" s="70"/>
      <c r="DX556" s="70"/>
      <c r="DY556" s="70"/>
      <c r="DZ556" s="70"/>
      <c r="EA556" s="70"/>
      <c r="EB556" s="70"/>
      <c r="EC556" s="70"/>
      <c r="ED556" s="70"/>
      <c r="EE556" s="70"/>
      <c r="EF556" s="70"/>
      <c r="EG556" s="70"/>
      <c r="EH556" s="70"/>
      <c r="EI556" s="70"/>
      <c r="EJ556" s="70"/>
      <c r="EK556" s="70"/>
      <c r="EL556" s="70"/>
      <c r="EM556" s="70"/>
      <c r="EN556" s="70"/>
      <c r="EO556" s="70"/>
      <c r="EP556" s="70"/>
      <c r="EQ556" s="70"/>
      <c r="ER556" s="70"/>
      <c r="ES556" s="70"/>
      <c r="ET556" s="70"/>
      <c r="EU556" s="70"/>
      <c r="EV556" s="70"/>
      <c r="EW556" s="70"/>
      <c r="EX556" s="70">
        <v>69278</v>
      </c>
      <c r="EY556" s="70"/>
      <c r="EZ556" s="70"/>
      <c r="FA556" s="70"/>
      <c r="FB556" s="70"/>
      <c r="FC556" s="70"/>
      <c r="FD556" s="70"/>
      <c r="FE556" s="70"/>
      <c r="FF556" s="70"/>
      <c r="FG556" s="70"/>
      <c r="FH556" s="70"/>
      <c r="FI556" s="70"/>
      <c r="FJ556" s="70"/>
      <c r="FK556" s="70"/>
      <c r="FL556" s="70"/>
      <c r="FM556" s="70"/>
      <c r="FN556" s="70"/>
      <c r="FO556" s="70"/>
      <c r="FP556" s="70"/>
      <c r="FQ556" s="70"/>
      <c r="FR556" s="70"/>
      <c r="FS556" s="70"/>
      <c r="FT556" s="70"/>
      <c r="FU556" s="70"/>
      <c r="FV556" s="70"/>
      <c r="FW556" s="70"/>
      <c r="FX556" s="70"/>
      <c r="FY556" s="70"/>
      <c r="FZ556" s="70"/>
      <c r="GA556" s="70"/>
      <c r="GB556" s="70"/>
      <c r="GC556" s="70"/>
      <c r="GD556" s="70"/>
      <c r="GE556" s="70"/>
      <c r="GF556" s="30"/>
      <c r="GG556" s="30"/>
      <c r="GH556" s="30"/>
      <c r="GI556" s="30"/>
      <c r="GJ556" s="30"/>
      <c r="GK556" s="30"/>
      <c r="GL556" s="30"/>
      <c r="GM556" s="30"/>
    </row>
    <row r="557" spans="1:195" ht="12.75">
      <c r="A557" s="70">
        <v>13</v>
      </c>
      <c r="B557" s="70"/>
      <c r="C557" s="70"/>
      <c r="D557" s="70"/>
      <c r="E557" s="70"/>
      <c r="F557" s="70" t="s">
        <v>564</v>
      </c>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c r="BV557" s="70"/>
      <c r="BW557" s="70"/>
      <c r="BX557" s="70"/>
      <c r="BY557" s="70"/>
      <c r="BZ557" s="70"/>
      <c r="CA557" s="70"/>
      <c r="CB557" s="70"/>
      <c r="CC557" s="70"/>
      <c r="CD557" s="70"/>
      <c r="CE557" s="70"/>
      <c r="CF557" s="70"/>
      <c r="CG557" s="70"/>
      <c r="CH557" s="70"/>
      <c r="CI557" s="70"/>
      <c r="CJ557" s="70"/>
      <c r="CK557" s="70"/>
      <c r="CL557" s="70"/>
      <c r="CM557" s="70"/>
      <c r="CN557" s="70"/>
      <c r="CO557" s="70"/>
      <c r="CP557" s="70"/>
      <c r="CQ557" s="70"/>
      <c r="CR557" s="70"/>
      <c r="CS557" s="70"/>
      <c r="CT557" s="70"/>
      <c r="CU557" s="70"/>
      <c r="CV557" s="70"/>
      <c r="CW557" s="70"/>
      <c r="CX557" s="70"/>
      <c r="CY557" s="70"/>
      <c r="CZ557" s="70"/>
      <c r="DA557" s="70"/>
      <c r="DB557" s="70"/>
      <c r="DC557" s="70"/>
      <c r="DD557" s="70"/>
      <c r="DE557" s="70"/>
      <c r="DF557" s="70"/>
      <c r="DG557" s="70"/>
      <c r="DH557" s="70"/>
      <c r="DI557" s="70"/>
      <c r="DJ557" s="70"/>
      <c r="DK557" s="70"/>
      <c r="DL557" s="70"/>
      <c r="DM557" s="70">
        <v>10</v>
      </c>
      <c r="DN557" s="70"/>
      <c r="DO557" s="70"/>
      <c r="DP557" s="70"/>
      <c r="DQ557" s="70"/>
      <c r="DR557" s="70"/>
      <c r="DS557" s="70"/>
      <c r="DT557" s="70"/>
      <c r="DU557" s="70"/>
      <c r="DV557" s="70"/>
      <c r="DW557" s="70"/>
      <c r="DX557" s="70"/>
      <c r="DY557" s="70"/>
      <c r="DZ557" s="70"/>
      <c r="EA557" s="70"/>
      <c r="EB557" s="70"/>
      <c r="EC557" s="70"/>
      <c r="ED557" s="70"/>
      <c r="EE557" s="70"/>
      <c r="EF557" s="70"/>
      <c r="EG557" s="70"/>
      <c r="EH557" s="70"/>
      <c r="EI557" s="70"/>
      <c r="EJ557" s="70"/>
      <c r="EK557" s="70"/>
      <c r="EL557" s="70"/>
      <c r="EM557" s="70"/>
      <c r="EN557" s="70"/>
      <c r="EO557" s="70"/>
      <c r="EP557" s="70"/>
      <c r="EQ557" s="70"/>
      <c r="ER557" s="70"/>
      <c r="ES557" s="70"/>
      <c r="ET557" s="70"/>
      <c r="EU557" s="70"/>
      <c r="EV557" s="70"/>
      <c r="EW557" s="70"/>
      <c r="EX557" s="70">
        <v>104000</v>
      </c>
      <c r="EY557" s="70"/>
      <c r="EZ557" s="70"/>
      <c r="FA557" s="70"/>
      <c r="FB557" s="70"/>
      <c r="FC557" s="70"/>
      <c r="FD557" s="70"/>
      <c r="FE557" s="70"/>
      <c r="FF557" s="70"/>
      <c r="FG557" s="70"/>
      <c r="FH557" s="70"/>
      <c r="FI557" s="70"/>
      <c r="FJ557" s="70"/>
      <c r="FK557" s="70"/>
      <c r="FL557" s="70"/>
      <c r="FM557" s="70"/>
      <c r="FN557" s="70"/>
      <c r="FO557" s="70"/>
      <c r="FP557" s="70"/>
      <c r="FQ557" s="70"/>
      <c r="FR557" s="70"/>
      <c r="FS557" s="70"/>
      <c r="FT557" s="70"/>
      <c r="FU557" s="70"/>
      <c r="FV557" s="70"/>
      <c r="FW557" s="70"/>
      <c r="FX557" s="70"/>
      <c r="FY557" s="70"/>
      <c r="FZ557" s="70"/>
      <c r="GA557" s="70"/>
      <c r="GB557" s="70"/>
      <c r="GC557" s="70"/>
      <c r="GD557" s="70"/>
      <c r="GE557" s="70"/>
      <c r="GF557" s="30"/>
      <c r="GG557" s="30"/>
      <c r="GH557" s="30"/>
      <c r="GI557" s="30"/>
      <c r="GJ557" s="30"/>
      <c r="GK557" s="30"/>
      <c r="GL557" s="30"/>
      <c r="GM557" s="30"/>
    </row>
    <row r="558" spans="1:195" ht="12.75">
      <c r="A558" s="70">
        <v>14</v>
      </c>
      <c r="B558" s="70"/>
      <c r="C558" s="70"/>
      <c r="D558" s="70"/>
      <c r="E558" s="70"/>
      <c r="F558" s="70" t="s">
        <v>565</v>
      </c>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c r="BV558" s="70"/>
      <c r="BW558" s="70"/>
      <c r="BX558" s="70"/>
      <c r="BY558" s="70"/>
      <c r="BZ558" s="70"/>
      <c r="CA558" s="70"/>
      <c r="CB558" s="70"/>
      <c r="CC558" s="70"/>
      <c r="CD558" s="70"/>
      <c r="CE558" s="70"/>
      <c r="CF558" s="70"/>
      <c r="CG558" s="70"/>
      <c r="CH558" s="70"/>
      <c r="CI558" s="70"/>
      <c r="CJ558" s="70"/>
      <c r="CK558" s="70"/>
      <c r="CL558" s="70"/>
      <c r="CM558" s="70"/>
      <c r="CN558" s="70"/>
      <c r="CO558" s="70"/>
      <c r="CP558" s="70"/>
      <c r="CQ558" s="70"/>
      <c r="CR558" s="70"/>
      <c r="CS558" s="70"/>
      <c r="CT558" s="70"/>
      <c r="CU558" s="70"/>
      <c r="CV558" s="70"/>
      <c r="CW558" s="70"/>
      <c r="CX558" s="70"/>
      <c r="CY558" s="70"/>
      <c r="CZ558" s="70"/>
      <c r="DA558" s="70"/>
      <c r="DB558" s="70"/>
      <c r="DC558" s="70"/>
      <c r="DD558" s="70"/>
      <c r="DE558" s="70"/>
      <c r="DF558" s="70"/>
      <c r="DG558" s="70"/>
      <c r="DH558" s="70"/>
      <c r="DI558" s="70"/>
      <c r="DJ558" s="70"/>
      <c r="DK558" s="70"/>
      <c r="DL558" s="70"/>
      <c r="DM558" s="70">
        <v>1</v>
      </c>
      <c r="DN558" s="70"/>
      <c r="DO558" s="70"/>
      <c r="DP558" s="70"/>
      <c r="DQ558" s="70"/>
      <c r="DR558" s="70"/>
      <c r="DS558" s="70"/>
      <c r="DT558" s="70"/>
      <c r="DU558" s="70"/>
      <c r="DV558" s="70"/>
      <c r="DW558" s="70"/>
      <c r="DX558" s="70"/>
      <c r="DY558" s="70"/>
      <c r="DZ558" s="70"/>
      <c r="EA558" s="70"/>
      <c r="EB558" s="70"/>
      <c r="EC558" s="70"/>
      <c r="ED558" s="70"/>
      <c r="EE558" s="70"/>
      <c r="EF558" s="70"/>
      <c r="EG558" s="70"/>
      <c r="EH558" s="70"/>
      <c r="EI558" s="70"/>
      <c r="EJ558" s="70"/>
      <c r="EK558" s="70"/>
      <c r="EL558" s="70"/>
      <c r="EM558" s="70"/>
      <c r="EN558" s="70"/>
      <c r="EO558" s="70"/>
      <c r="EP558" s="70"/>
      <c r="EQ558" s="70"/>
      <c r="ER558" s="70"/>
      <c r="ES558" s="70"/>
      <c r="ET558" s="70"/>
      <c r="EU558" s="70"/>
      <c r="EV558" s="70"/>
      <c r="EW558" s="70"/>
      <c r="EX558" s="70">
        <v>19950</v>
      </c>
      <c r="EY558" s="70"/>
      <c r="EZ558" s="70"/>
      <c r="FA558" s="70"/>
      <c r="FB558" s="70"/>
      <c r="FC558" s="70"/>
      <c r="FD558" s="70"/>
      <c r="FE558" s="70"/>
      <c r="FF558" s="70"/>
      <c r="FG558" s="70"/>
      <c r="FH558" s="70"/>
      <c r="FI558" s="70"/>
      <c r="FJ558" s="70"/>
      <c r="FK558" s="70"/>
      <c r="FL558" s="70"/>
      <c r="FM558" s="70"/>
      <c r="FN558" s="70"/>
      <c r="FO558" s="70"/>
      <c r="FP558" s="70"/>
      <c r="FQ558" s="70"/>
      <c r="FR558" s="70"/>
      <c r="FS558" s="70"/>
      <c r="FT558" s="70"/>
      <c r="FU558" s="70"/>
      <c r="FV558" s="70"/>
      <c r="FW558" s="70"/>
      <c r="FX558" s="70"/>
      <c r="FY558" s="70"/>
      <c r="FZ558" s="70"/>
      <c r="GA558" s="70"/>
      <c r="GB558" s="70"/>
      <c r="GC558" s="70"/>
      <c r="GD558" s="70"/>
      <c r="GE558" s="70"/>
      <c r="GF558" s="30"/>
      <c r="GG558" s="30"/>
      <c r="GH558" s="30"/>
      <c r="GI558" s="30"/>
      <c r="GJ558" s="30"/>
      <c r="GK558" s="30"/>
      <c r="GL558" s="30"/>
      <c r="GM558" s="30"/>
    </row>
    <row r="559" spans="1:195" ht="12.75">
      <c r="A559" s="70">
        <v>15</v>
      </c>
      <c r="B559" s="70"/>
      <c r="C559" s="70"/>
      <c r="D559" s="70"/>
      <c r="E559" s="70"/>
      <c r="F559" s="70" t="s">
        <v>566</v>
      </c>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c r="BV559" s="70"/>
      <c r="BW559" s="70"/>
      <c r="BX559" s="70"/>
      <c r="BY559" s="70"/>
      <c r="BZ559" s="70"/>
      <c r="CA559" s="70"/>
      <c r="CB559" s="70"/>
      <c r="CC559" s="70"/>
      <c r="CD559" s="70"/>
      <c r="CE559" s="70"/>
      <c r="CF559" s="70"/>
      <c r="CG559" s="70"/>
      <c r="CH559" s="70"/>
      <c r="CI559" s="70"/>
      <c r="CJ559" s="70"/>
      <c r="CK559" s="70"/>
      <c r="CL559" s="70"/>
      <c r="CM559" s="70"/>
      <c r="CN559" s="70"/>
      <c r="CO559" s="70"/>
      <c r="CP559" s="70"/>
      <c r="CQ559" s="70"/>
      <c r="CR559" s="70"/>
      <c r="CS559" s="70"/>
      <c r="CT559" s="70"/>
      <c r="CU559" s="70"/>
      <c r="CV559" s="70"/>
      <c r="CW559" s="70"/>
      <c r="CX559" s="70"/>
      <c r="CY559" s="70"/>
      <c r="CZ559" s="70"/>
      <c r="DA559" s="70"/>
      <c r="DB559" s="70"/>
      <c r="DC559" s="70"/>
      <c r="DD559" s="70"/>
      <c r="DE559" s="70"/>
      <c r="DF559" s="70"/>
      <c r="DG559" s="70"/>
      <c r="DH559" s="70"/>
      <c r="DI559" s="70"/>
      <c r="DJ559" s="70"/>
      <c r="DK559" s="70"/>
      <c r="DL559" s="70"/>
      <c r="DM559" s="70"/>
      <c r="DN559" s="70"/>
      <c r="DO559" s="70"/>
      <c r="DP559" s="70"/>
      <c r="DQ559" s="70"/>
      <c r="DR559" s="70"/>
      <c r="DS559" s="70"/>
      <c r="DT559" s="70"/>
      <c r="DU559" s="70"/>
      <c r="DV559" s="70"/>
      <c r="DW559" s="70"/>
      <c r="DX559" s="70"/>
      <c r="DY559" s="70"/>
      <c r="DZ559" s="70"/>
      <c r="EA559" s="70"/>
      <c r="EB559" s="70"/>
      <c r="EC559" s="70"/>
      <c r="ED559" s="70"/>
      <c r="EE559" s="70"/>
      <c r="EF559" s="70"/>
      <c r="EG559" s="70"/>
      <c r="EH559" s="70"/>
      <c r="EI559" s="70"/>
      <c r="EJ559" s="70"/>
      <c r="EK559" s="70"/>
      <c r="EL559" s="70"/>
      <c r="EM559" s="70"/>
      <c r="EN559" s="70"/>
      <c r="EO559" s="70"/>
      <c r="EP559" s="70"/>
      <c r="EQ559" s="70"/>
      <c r="ER559" s="70"/>
      <c r="ES559" s="70"/>
      <c r="ET559" s="70"/>
      <c r="EU559" s="70"/>
      <c r="EV559" s="70"/>
      <c r="EW559" s="70"/>
      <c r="EX559" s="70"/>
      <c r="EY559" s="70"/>
      <c r="EZ559" s="70"/>
      <c r="FA559" s="70"/>
      <c r="FB559" s="70"/>
      <c r="FC559" s="70"/>
      <c r="FD559" s="70"/>
      <c r="FE559" s="70"/>
      <c r="FF559" s="70"/>
      <c r="FG559" s="70"/>
      <c r="FH559" s="70"/>
      <c r="FI559" s="70"/>
      <c r="FJ559" s="70"/>
      <c r="FK559" s="70"/>
      <c r="FL559" s="70"/>
      <c r="FM559" s="70"/>
      <c r="FN559" s="70"/>
      <c r="FO559" s="70"/>
      <c r="FP559" s="70"/>
      <c r="FQ559" s="70"/>
      <c r="FR559" s="70"/>
      <c r="FS559" s="70"/>
      <c r="FT559" s="70"/>
      <c r="FU559" s="70"/>
      <c r="FV559" s="70"/>
      <c r="FW559" s="70"/>
      <c r="FX559" s="70"/>
      <c r="FY559" s="70"/>
      <c r="FZ559" s="70"/>
      <c r="GA559" s="70"/>
      <c r="GB559" s="70"/>
      <c r="GC559" s="70"/>
      <c r="GD559" s="70"/>
      <c r="GE559" s="70"/>
      <c r="GF559" s="30"/>
      <c r="GG559" s="30"/>
      <c r="GH559" s="30"/>
      <c r="GI559" s="30"/>
      <c r="GJ559" s="30"/>
      <c r="GK559" s="30"/>
      <c r="GL559" s="30"/>
      <c r="GM559" s="30"/>
    </row>
    <row r="560" spans="1:195" ht="12.75">
      <c r="A560" s="70">
        <v>16</v>
      </c>
      <c r="B560" s="70"/>
      <c r="C560" s="70"/>
      <c r="D560" s="70"/>
      <c r="E560" s="70"/>
      <c r="F560" s="70" t="s">
        <v>567</v>
      </c>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c r="BV560" s="70"/>
      <c r="BW560" s="70"/>
      <c r="BX560" s="70"/>
      <c r="BY560" s="70"/>
      <c r="BZ560" s="70"/>
      <c r="CA560" s="70"/>
      <c r="CB560" s="70"/>
      <c r="CC560" s="70"/>
      <c r="CD560" s="70"/>
      <c r="CE560" s="70"/>
      <c r="CF560" s="70"/>
      <c r="CG560" s="70"/>
      <c r="CH560" s="70"/>
      <c r="CI560" s="70"/>
      <c r="CJ560" s="70"/>
      <c r="CK560" s="70"/>
      <c r="CL560" s="70"/>
      <c r="CM560" s="70"/>
      <c r="CN560" s="70"/>
      <c r="CO560" s="70"/>
      <c r="CP560" s="70"/>
      <c r="CQ560" s="70"/>
      <c r="CR560" s="70"/>
      <c r="CS560" s="70"/>
      <c r="CT560" s="70"/>
      <c r="CU560" s="70"/>
      <c r="CV560" s="70"/>
      <c r="CW560" s="70"/>
      <c r="CX560" s="70"/>
      <c r="CY560" s="70"/>
      <c r="CZ560" s="70"/>
      <c r="DA560" s="70"/>
      <c r="DB560" s="70"/>
      <c r="DC560" s="70"/>
      <c r="DD560" s="70"/>
      <c r="DE560" s="70"/>
      <c r="DF560" s="70"/>
      <c r="DG560" s="70"/>
      <c r="DH560" s="70"/>
      <c r="DI560" s="70"/>
      <c r="DJ560" s="70"/>
      <c r="DK560" s="70"/>
      <c r="DL560" s="70"/>
      <c r="DM560" s="70">
        <v>1</v>
      </c>
      <c r="DN560" s="70"/>
      <c r="DO560" s="70"/>
      <c r="DP560" s="70"/>
      <c r="DQ560" s="70"/>
      <c r="DR560" s="70"/>
      <c r="DS560" s="70"/>
      <c r="DT560" s="70"/>
      <c r="DU560" s="70"/>
      <c r="DV560" s="70"/>
      <c r="DW560" s="70"/>
      <c r="DX560" s="70"/>
      <c r="DY560" s="70"/>
      <c r="DZ560" s="70"/>
      <c r="EA560" s="70"/>
      <c r="EB560" s="70"/>
      <c r="EC560" s="70"/>
      <c r="ED560" s="70"/>
      <c r="EE560" s="70"/>
      <c r="EF560" s="70"/>
      <c r="EG560" s="70"/>
      <c r="EH560" s="70"/>
      <c r="EI560" s="70"/>
      <c r="EJ560" s="70"/>
      <c r="EK560" s="70"/>
      <c r="EL560" s="70"/>
      <c r="EM560" s="70"/>
      <c r="EN560" s="70"/>
      <c r="EO560" s="70"/>
      <c r="EP560" s="70"/>
      <c r="EQ560" s="70"/>
      <c r="ER560" s="70"/>
      <c r="ES560" s="70"/>
      <c r="ET560" s="70"/>
      <c r="EU560" s="70"/>
      <c r="EV560" s="70"/>
      <c r="EW560" s="70"/>
      <c r="EX560" s="70">
        <v>400000</v>
      </c>
      <c r="EY560" s="70"/>
      <c r="EZ560" s="70"/>
      <c r="FA560" s="70"/>
      <c r="FB560" s="70"/>
      <c r="FC560" s="70"/>
      <c r="FD560" s="70"/>
      <c r="FE560" s="70"/>
      <c r="FF560" s="70"/>
      <c r="FG560" s="70"/>
      <c r="FH560" s="70"/>
      <c r="FI560" s="70"/>
      <c r="FJ560" s="70"/>
      <c r="FK560" s="70"/>
      <c r="FL560" s="70"/>
      <c r="FM560" s="70"/>
      <c r="FN560" s="70"/>
      <c r="FO560" s="70"/>
      <c r="FP560" s="70"/>
      <c r="FQ560" s="70"/>
      <c r="FR560" s="70"/>
      <c r="FS560" s="70"/>
      <c r="FT560" s="70"/>
      <c r="FU560" s="70"/>
      <c r="FV560" s="70"/>
      <c r="FW560" s="70"/>
      <c r="FX560" s="70"/>
      <c r="FY560" s="70"/>
      <c r="FZ560" s="70"/>
      <c r="GA560" s="70"/>
      <c r="GB560" s="70"/>
      <c r="GC560" s="70"/>
      <c r="GD560" s="70"/>
      <c r="GE560" s="70"/>
      <c r="GF560" s="30"/>
      <c r="GG560" s="30"/>
      <c r="GH560" s="30"/>
      <c r="GI560" s="30"/>
      <c r="GJ560" s="30"/>
      <c r="GK560" s="30"/>
      <c r="GL560" s="30"/>
      <c r="GM560" s="30"/>
    </row>
    <row r="561" spans="1:195" ht="12.75">
      <c r="A561" s="70">
        <v>17</v>
      </c>
      <c r="B561" s="70"/>
      <c r="C561" s="70"/>
      <c r="D561" s="70"/>
      <c r="E561" s="70"/>
      <c r="F561" s="70" t="s">
        <v>568</v>
      </c>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c r="BV561" s="70"/>
      <c r="BW561" s="70"/>
      <c r="BX561" s="70"/>
      <c r="BY561" s="70"/>
      <c r="BZ561" s="70"/>
      <c r="CA561" s="70"/>
      <c r="CB561" s="70"/>
      <c r="CC561" s="70"/>
      <c r="CD561" s="70"/>
      <c r="CE561" s="70"/>
      <c r="CF561" s="70"/>
      <c r="CG561" s="70"/>
      <c r="CH561" s="70"/>
      <c r="CI561" s="70"/>
      <c r="CJ561" s="70"/>
      <c r="CK561" s="70"/>
      <c r="CL561" s="70"/>
      <c r="CM561" s="70"/>
      <c r="CN561" s="70"/>
      <c r="CO561" s="70"/>
      <c r="CP561" s="70"/>
      <c r="CQ561" s="70"/>
      <c r="CR561" s="70"/>
      <c r="CS561" s="70"/>
      <c r="CT561" s="70"/>
      <c r="CU561" s="70"/>
      <c r="CV561" s="70"/>
      <c r="CW561" s="70"/>
      <c r="CX561" s="70"/>
      <c r="CY561" s="70"/>
      <c r="CZ561" s="70"/>
      <c r="DA561" s="70"/>
      <c r="DB561" s="70"/>
      <c r="DC561" s="70"/>
      <c r="DD561" s="70"/>
      <c r="DE561" s="70"/>
      <c r="DF561" s="70"/>
      <c r="DG561" s="70"/>
      <c r="DH561" s="70"/>
      <c r="DI561" s="70"/>
      <c r="DJ561" s="70"/>
      <c r="DK561" s="70"/>
      <c r="DL561" s="70"/>
      <c r="DM561" s="70">
        <v>1</v>
      </c>
      <c r="DN561" s="70"/>
      <c r="DO561" s="70"/>
      <c r="DP561" s="70"/>
      <c r="DQ561" s="70"/>
      <c r="DR561" s="70"/>
      <c r="DS561" s="70"/>
      <c r="DT561" s="70"/>
      <c r="DU561" s="70"/>
      <c r="DV561" s="70"/>
      <c r="DW561" s="70"/>
      <c r="DX561" s="70"/>
      <c r="DY561" s="70"/>
      <c r="DZ561" s="70"/>
      <c r="EA561" s="70"/>
      <c r="EB561" s="70"/>
      <c r="EC561" s="70"/>
      <c r="ED561" s="70"/>
      <c r="EE561" s="70"/>
      <c r="EF561" s="70"/>
      <c r="EG561" s="70"/>
      <c r="EH561" s="70"/>
      <c r="EI561" s="70"/>
      <c r="EJ561" s="70"/>
      <c r="EK561" s="70"/>
      <c r="EL561" s="70"/>
      <c r="EM561" s="70"/>
      <c r="EN561" s="70"/>
      <c r="EO561" s="70"/>
      <c r="EP561" s="70"/>
      <c r="EQ561" s="70"/>
      <c r="ER561" s="70"/>
      <c r="ES561" s="70"/>
      <c r="ET561" s="70"/>
      <c r="EU561" s="70"/>
      <c r="EV561" s="70"/>
      <c r="EW561" s="70"/>
      <c r="EX561" s="70">
        <v>10000</v>
      </c>
      <c r="EY561" s="70"/>
      <c r="EZ561" s="70"/>
      <c r="FA561" s="70"/>
      <c r="FB561" s="70"/>
      <c r="FC561" s="70"/>
      <c r="FD561" s="70"/>
      <c r="FE561" s="70"/>
      <c r="FF561" s="70"/>
      <c r="FG561" s="70"/>
      <c r="FH561" s="70"/>
      <c r="FI561" s="70"/>
      <c r="FJ561" s="70"/>
      <c r="FK561" s="70"/>
      <c r="FL561" s="70"/>
      <c r="FM561" s="70"/>
      <c r="FN561" s="70"/>
      <c r="FO561" s="70"/>
      <c r="FP561" s="70"/>
      <c r="FQ561" s="70"/>
      <c r="FR561" s="70"/>
      <c r="FS561" s="70"/>
      <c r="FT561" s="70"/>
      <c r="FU561" s="70"/>
      <c r="FV561" s="70"/>
      <c r="FW561" s="70"/>
      <c r="FX561" s="70"/>
      <c r="FY561" s="70"/>
      <c r="FZ561" s="70"/>
      <c r="GA561" s="70"/>
      <c r="GB561" s="70"/>
      <c r="GC561" s="70"/>
      <c r="GD561" s="70"/>
      <c r="GE561" s="70"/>
      <c r="GF561" s="30"/>
      <c r="GG561" s="30"/>
      <c r="GH561" s="30"/>
      <c r="GI561" s="30"/>
      <c r="GJ561" s="30"/>
      <c r="GK561" s="30"/>
      <c r="GL561" s="30"/>
      <c r="GM561" s="30"/>
    </row>
    <row r="562" spans="1:195" ht="12.75">
      <c r="A562" s="327" t="s">
        <v>569</v>
      </c>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4"/>
      <c r="EX562" s="322">
        <f>SUM(EX545:EX561)</f>
        <v>3533316</v>
      </c>
      <c r="EY562" s="322"/>
      <c r="EZ562" s="322"/>
      <c r="FA562" s="322"/>
      <c r="FB562" s="322"/>
      <c r="FC562" s="322"/>
      <c r="FD562" s="322"/>
      <c r="FE562" s="322"/>
      <c r="FF562" s="322"/>
      <c r="FG562" s="322"/>
      <c r="FH562" s="322"/>
      <c r="FI562" s="322"/>
      <c r="FJ562" s="322"/>
      <c r="FK562" s="322"/>
      <c r="FL562" s="322"/>
      <c r="FM562" s="322"/>
      <c r="FN562" s="322"/>
      <c r="FO562" s="322"/>
      <c r="FP562" s="322"/>
      <c r="FQ562" s="322"/>
      <c r="FR562" s="322"/>
      <c r="FS562" s="322"/>
      <c r="FT562" s="322"/>
      <c r="FU562" s="322"/>
      <c r="FV562" s="322"/>
      <c r="FW562" s="322"/>
      <c r="FX562" s="322"/>
      <c r="FY562" s="322"/>
      <c r="FZ562" s="322"/>
      <c r="GA562" s="322"/>
      <c r="GB562" s="322"/>
      <c r="GC562" s="322"/>
      <c r="GD562" s="322"/>
      <c r="GE562" s="322"/>
      <c r="GF562" s="30"/>
      <c r="GG562" s="30"/>
      <c r="GH562" s="30"/>
      <c r="GI562" s="30"/>
      <c r="GJ562" s="30"/>
      <c r="GK562" s="30"/>
      <c r="GL562" s="30"/>
      <c r="GM562" s="30"/>
    </row>
    <row r="563" spans="1:195" ht="12.75">
      <c r="A563" s="327" t="s">
        <v>549</v>
      </c>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4"/>
      <c r="EX563" s="70"/>
      <c r="EY563" s="70"/>
      <c r="EZ563" s="70"/>
      <c r="FA563" s="70"/>
      <c r="FB563" s="70"/>
      <c r="FC563" s="70"/>
      <c r="FD563" s="70"/>
      <c r="FE563" s="70"/>
      <c r="FF563" s="70"/>
      <c r="FG563" s="70"/>
      <c r="FH563" s="70"/>
      <c r="FI563" s="70"/>
      <c r="FJ563" s="70"/>
      <c r="FK563" s="70"/>
      <c r="FL563" s="70"/>
      <c r="FM563" s="70"/>
      <c r="FN563" s="70"/>
      <c r="FO563" s="70"/>
      <c r="FP563" s="70"/>
      <c r="FQ563" s="70"/>
      <c r="FR563" s="70"/>
      <c r="FS563" s="70"/>
      <c r="FT563" s="70"/>
      <c r="FU563" s="70"/>
      <c r="FV563" s="70"/>
      <c r="FW563" s="70"/>
      <c r="FX563" s="70"/>
      <c r="FY563" s="70"/>
      <c r="FZ563" s="70"/>
      <c r="GA563" s="70"/>
      <c r="GB563" s="70"/>
      <c r="GC563" s="70"/>
      <c r="GD563" s="70"/>
      <c r="GE563" s="70"/>
      <c r="GF563" s="30"/>
      <c r="GG563" s="30"/>
      <c r="GH563" s="30"/>
      <c r="GI563" s="30"/>
      <c r="GJ563" s="30"/>
      <c r="GK563" s="30"/>
      <c r="GL563" s="30"/>
      <c r="GM563" s="30"/>
    </row>
    <row r="564" spans="1:195" ht="12.75">
      <c r="A564" s="70">
        <v>18</v>
      </c>
      <c r="B564" s="70"/>
      <c r="C564" s="70"/>
      <c r="D564" s="70"/>
      <c r="E564" s="70"/>
      <c r="F564" s="70" t="s">
        <v>553</v>
      </c>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c r="BV564" s="70"/>
      <c r="BW564" s="70"/>
      <c r="BX564" s="70"/>
      <c r="BY564" s="70"/>
      <c r="BZ564" s="70"/>
      <c r="CA564" s="70"/>
      <c r="CB564" s="70"/>
      <c r="CC564" s="70"/>
      <c r="CD564" s="70"/>
      <c r="CE564" s="70"/>
      <c r="CF564" s="70"/>
      <c r="CG564" s="70"/>
      <c r="CH564" s="70"/>
      <c r="CI564" s="70"/>
      <c r="CJ564" s="70"/>
      <c r="CK564" s="70"/>
      <c r="CL564" s="70"/>
      <c r="CM564" s="70"/>
      <c r="CN564" s="70"/>
      <c r="CO564" s="70"/>
      <c r="CP564" s="70"/>
      <c r="CQ564" s="70"/>
      <c r="CR564" s="70"/>
      <c r="CS564" s="70"/>
      <c r="CT564" s="70"/>
      <c r="CU564" s="70"/>
      <c r="CV564" s="70"/>
      <c r="CW564" s="70"/>
      <c r="CX564" s="70"/>
      <c r="CY564" s="70"/>
      <c r="CZ564" s="70"/>
      <c r="DA564" s="70"/>
      <c r="DB564" s="70"/>
      <c r="DC564" s="70"/>
      <c r="DD564" s="70"/>
      <c r="DE564" s="70"/>
      <c r="DF564" s="70"/>
      <c r="DG564" s="70"/>
      <c r="DH564" s="70"/>
      <c r="DI564" s="70"/>
      <c r="DJ564" s="70"/>
      <c r="DK564" s="70"/>
      <c r="DL564" s="70"/>
      <c r="DM564" s="70">
        <v>2</v>
      </c>
      <c r="DN564" s="70"/>
      <c r="DO564" s="70"/>
      <c r="DP564" s="70"/>
      <c r="DQ564" s="70"/>
      <c r="DR564" s="70"/>
      <c r="DS564" s="70"/>
      <c r="DT564" s="70"/>
      <c r="DU564" s="70"/>
      <c r="DV564" s="70"/>
      <c r="DW564" s="70"/>
      <c r="DX564" s="70"/>
      <c r="DY564" s="70"/>
      <c r="DZ564" s="70"/>
      <c r="EA564" s="70"/>
      <c r="EB564" s="70"/>
      <c r="EC564" s="70"/>
      <c r="ED564" s="70"/>
      <c r="EE564" s="70"/>
      <c r="EF564" s="70"/>
      <c r="EG564" s="70"/>
      <c r="EH564" s="70"/>
      <c r="EI564" s="70"/>
      <c r="EJ564" s="70"/>
      <c r="EK564" s="70"/>
      <c r="EL564" s="70"/>
      <c r="EM564" s="70"/>
      <c r="EN564" s="70"/>
      <c r="EO564" s="70"/>
      <c r="EP564" s="70"/>
      <c r="EQ564" s="70"/>
      <c r="ER564" s="70"/>
      <c r="ES564" s="70"/>
      <c r="ET564" s="70"/>
      <c r="EU564" s="70"/>
      <c r="EV564" s="70"/>
      <c r="EW564" s="70"/>
      <c r="EX564" s="70">
        <v>50000</v>
      </c>
      <c r="EY564" s="70"/>
      <c r="EZ564" s="70"/>
      <c r="FA564" s="70"/>
      <c r="FB564" s="70"/>
      <c r="FC564" s="70"/>
      <c r="FD564" s="70"/>
      <c r="FE564" s="70"/>
      <c r="FF564" s="70"/>
      <c r="FG564" s="70"/>
      <c r="FH564" s="70"/>
      <c r="FI564" s="70"/>
      <c r="FJ564" s="70"/>
      <c r="FK564" s="70"/>
      <c r="FL564" s="70"/>
      <c r="FM564" s="70"/>
      <c r="FN564" s="70"/>
      <c r="FO564" s="70"/>
      <c r="FP564" s="70"/>
      <c r="FQ564" s="70"/>
      <c r="FR564" s="70"/>
      <c r="FS564" s="70"/>
      <c r="FT564" s="70"/>
      <c r="FU564" s="70"/>
      <c r="FV564" s="70"/>
      <c r="FW564" s="70"/>
      <c r="FX564" s="70"/>
      <c r="FY564" s="70"/>
      <c r="FZ564" s="70"/>
      <c r="GA564" s="70"/>
      <c r="GB564" s="70"/>
      <c r="GC564" s="70"/>
      <c r="GD564" s="70"/>
      <c r="GE564" s="70"/>
      <c r="GF564" s="30"/>
      <c r="GG564" s="30"/>
      <c r="GH564" s="30"/>
      <c r="GI564" s="30"/>
      <c r="GJ564" s="30"/>
      <c r="GK564" s="30"/>
      <c r="GL564" s="30"/>
      <c r="GM564" s="30"/>
    </row>
    <row r="565" spans="1:195" ht="11.25" customHeight="1">
      <c r="A565" s="70">
        <v>19</v>
      </c>
      <c r="B565" s="70"/>
      <c r="C565" s="70"/>
      <c r="D565" s="70"/>
      <c r="E565" s="70"/>
      <c r="F565" s="70" t="s">
        <v>556</v>
      </c>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c r="BV565" s="70"/>
      <c r="BW565" s="70"/>
      <c r="BX565" s="70"/>
      <c r="BY565" s="70"/>
      <c r="BZ565" s="70"/>
      <c r="CA565" s="70"/>
      <c r="CB565" s="70"/>
      <c r="CC565" s="70"/>
      <c r="CD565" s="70"/>
      <c r="CE565" s="70"/>
      <c r="CF565" s="70"/>
      <c r="CG565" s="70"/>
      <c r="CH565" s="70"/>
      <c r="CI565" s="70"/>
      <c r="CJ565" s="70"/>
      <c r="CK565" s="70"/>
      <c r="CL565" s="70"/>
      <c r="CM565" s="70"/>
      <c r="CN565" s="70"/>
      <c r="CO565" s="70"/>
      <c r="CP565" s="70"/>
      <c r="CQ565" s="70"/>
      <c r="CR565" s="70"/>
      <c r="CS565" s="70"/>
      <c r="CT565" s="70"/>
      <c r="CU565" s="70"/>
      <c r="CV565" s="70"/>
      <c r="CW565" s="70"/>
      <c r="CX565" s="70"/>
      <c r="CY565" s="70"/>
      <c r="CZ565" s="70"/>
      <c r="DA565" s="70"/>
      <c r="DB565" s="70"/>
      <c r="DC565" s="70"/>
      <c r="DD565" s="70"/>
      <c r="DE565" s="70"/>
      <c r="DF565" s="70"/>
      <c r="DG565" s="70"/>
      <c r="DH565" s="70"/>
      <c r="DI565" s="70"/>
      <c r="DJ565" s="70"/>
      <c r="DK565" s="70"/>
      <c r="DL565" s="70"/>
      <c r="DM565" s="70">
        <v>1</v>
      </c>
      <c r="DN565" s="70"/>
      <c r="DO565" s="70"/>
      <c r="DP565" s="70"/>
      <c r="DQ565" s="70"/>
      <c r="DR565" s="70"/>
      <c r="DS565" s="70"/>
      <c r="DT565" s="70"/>
      <c r="DU565" s="70"/>
      <c r="DV565" s="70"/>
      <c r="DW565" s="70"/>
      <c r="DX565" s="70"/>
      <c r="DY565" s="70"/>
      <c r="DZ565" s="70"/>
      <c r="EA565" s="70"/>
      <c r="EB565" s="70"/>
      <c r="EC565" s="70"/>
      <c r="ED565" s="70"/>
      <c r="EE565" s="70"/>
      <c r="EF565" s="70"/>
      <c r="EG565" s="70"/>
      <c r="EH565" s="70"/>
      <c r="EI565" s="70"/>
      <c r="EJ565" s="70"/>
      <c r="EK565" s="70"/>
      <c r="EL565" s="70"/>
      <c r="EM565" s="70"/>
      <c r="EN565" s="70"/>
      <c r="EO565" s="70"/>
      <c r="EP565" s="70"/>
      <c r="EQ565" s="70"/>
      <c r="ER565" s="70"/>
      <c r="ES565" s="70"/>
      <c r="ET565" s="70"/>
      <c r="EU565" s="70"/>
      <c r="EV565" s="70"/>
      <c r="EW565" s="70"/>
      <c r="EX565" s="70">
        <v>15000</v>
      </c>
      <c r="EY565" s="70"/>
      <c r="EZ565" s="70"/>
      <c r="FA565" s="70"/>
      <c r="FB565" s="70"/>
      <c r="FC565" s="70"/>
      <c r="FD565" s="70"/>
      <c r="FE565" s="70"/>
      <c r="FF565" s="70"/>
      <c r="FG565" s="70"/>
      <c r="FH565" s="70"/>
      <c r="FI565" s="70"/>
      <c r="FJ565" s="70"/>
      <c r="FK565" s="70"/>
      <c r="FL565" s="70"/>
      <c r="FM565" s="70"/>
      <c r="FN565" s="70"/>
      <c r="FO565" s="70"/>
      <c r="FP565" s="70"/>
      <c r="FQ565" s="70"/>
      <c r="FR565" s="70"/>
      <c r="FS565" s="70"/>
      <c r="FT565" s="70"/>
      <c r="FU565" s="70"/>
      <c r="FV565" s="70"/>
      <c r="FW565" s="70"/>
      <c r="FX565" s="70"/>
      <c r="FY565" s="70"/>
      <c r="FZ565" s="70"/>
      <c r="GA565" s="70"/>
      <c r="GB565" s="70"/>
      <c r="GC565" s="70"/>
      <c r="GD565" s="70"/>
      <c r="GE565" s="70"/>
      <c r="GF565" s="30"/>
      <c r="GG565" s="30"/>
      <c r="GH565" s="30"/>
      <c r="GI565" s="30"/>
      <c r="GJ565" s="30"/>
      <c r="GK565" s="30"/>
      <c r="GL565" s="30"/>
      <c r="GM565" s="30"/>
    </row>
    <row r="566" spans="1:195" ht="12.75">
      <c r="A566" s="70">
        <v>20</v>
      </c>
      <c r="B566" s="70"/>
      <c r="C566" s="70"/>
      <c r="D566" s="70"/>
      <c r="E566" s="70"/>
      <c r="F566" s="70" t="s">
        <v>564</v>
      </c>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c r="BV566" s="70"/>
      <c r="BW566" s="70"/>
      <c r="BX566" s="70"/>
      <c r="BY566" s="70"/>
      <c r="BZ566" s="70"/>
      <c r="CA566" s="70"/>
      <c r="CB566" s="70"/>
      <c r="CC566" s="70"/>
      <c r="CD566" s="70"/>
      <c r="CE566" s="70"/>
      <c r="CF566" s="70"/>
      <c r="CG566" s="70"/>
      <c r="CH566" s="70"/>
      <c r="CI566" s="70"/>
      <c r="CJ566" s="70"/>
      <c r="CK566" s="70"/>
      <c r="CL566" s="70"/>
      <c r="CM566" s="70"/>
      <c r="CN566" s="70"/>
      <c r="CO566" s="70"/>
      <c r="CP566" s="70"/>
      <c r="CQ566" s="70"/>
      <c r="CR566" s="70"/>
      <c r="CS566" s="70"/>
      <c r="CT566" s="70"/>
      <c r="CU566" s="70"/>
      <c r="CV566" s="70"/>
      <c r="CW566" s="70"/>
      <c r="CX566" s="70"/>
      <c r="CY566" s="70"/>
      <c r="CZ566" s="70"/>
      <c r="DA566" s="70"/>
      <c r="DB566" s="70"/>
      <c r="DC566" s="70"/>
      <c r="DD566" s="70"/>
      <c r="DE566" s="70"/>
      <c r="DF566" s="70"/>
      <c r="DG566" s="70"/>
      <c r="DH566" s="70"/>
      <c r="DI566" s="70"/>
      <c r="DJ566" s="70"/>
      <c r="DK566" s="70"/>
      <c r="DL566" s="70"/>
      <c r="DM566" s="70">
        <v>2</v>
      </c>
      <c r="DN566" s="70"/>
      <c r="DO566" s="70"/>
      <c r="DP566" s="70"/>
      <c r="DQ566" s="70"/>
      <c r="DR566" s="70"/>
      <c r="DS566" s="70"/>
      <c r="DT566" s="70"/>
      <c r="DU566" s="70"/>
      <c r="DV566" s="70"/>
      <c r="DW566" s="70"/>
      <c r="DX566" s="70"/>
      <c r="DY566" s="70"/>
      <c r="DZ566" s="70"/>
      <c r="EA566" s="70"/>
      <c r="EB566" s="70"/>
      <c r="EC566" s="70"/>
      <c r="ED566" s="70"/>
      <c r="EE566" s="70"/>
      <c r="EF566" s="70"/>
      <c r="EG566" s="70"/>
      <c r="EH566" s="70"/>
      <c r="EI566" s="70"/>
      <c r="EJ566" s="70"/>
      <c r="EK566" s="70"/>
      <c r="EL566" s="70"/>
      <c r="EM566" s="70"/>
      <c r="EN566" s="70"/>
      <c r="EO566" s="70"/>
      <c r="EP566" s="70"/>
      <c r="EQ566" s="70"/>
      <c r="ER566" s="70"/>
      <c r="ES566" s="70"/>
      <c r="ET566" s="70"/>
      <c r="EU566" s="70"/>
      <c r="EV566" s="70"/>
      <c r="EW566" s="70"/>
      <c r="EX566" s="70">
        <v>35000</v>
      </c>
      <c r="EY566" s="70"/>
      <c r="EZ566" s="70"/>
      <c r="FA566" s="70"/>
      <c r="FB566" s="70"/>
      <c r="FC566" s="70"/>
      <c r="FD566" s="70"/>
      <c r="FE566" s="70"/>
      <c r="FF566" s="70"/>
      <c r="FG566" s="70"/>
      <c r="FH566" s="70"/>
      <c r="FI566" s="70"/>
      <c r="FJ566" s="70"/>
      <c r="FK566" s="70"/>
      <c r="FL566" s="70"/>
      <c r="FM566" s="70"/>
      <c r="FN566" s="70"/>
      <c r="FO566" s="70"/>
      <c r="FP566" s="70"/>
      <c r="FQ566" s="70"/>
      <c r="FR566" s="70"/>
      <c r="FS566" s="70"/>
      <c r="FT566" s="70"/>
      <c r="FU566" s="70"/>
      <c r="FV566" s="70"/>
      <c r="FW566" s="70"/>
      <c r="FX566" s="70"/>
      <c r="FY566" s="70"/>
      <c r="FZ566" s="70"/>
      <c r="GA566" s="70"/>
      <c r="GB566" s="70"/>
      <c r="GC566" s="70"/>
      <c r="GD566" s="70"/>
      <c r="GE566" s="70"/>
      <c r="GF566" s="30"/>
      <c r="GG566" s="30"/>
      <c r="GH566" s="30"/>
      <c r="GI566" s="30"/>
      <c r="GJ566" s="30"/>
      <c r="GK566" s="30"/>
      <c r="GL566" s="30"/>
      <c r="GM566" s="30"/>
    </row>
    <row r="567" spans="1:195" ht="11.25" customHeight="1">
      <c r="A567" s="67" t="s">
        <v>551</v>
      </c>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68"/>
      <c r="BY567" s="68"/>
      <c r="BZ567" s="68"/>
      <c r="CA567" s="68"/>
      <c r="CB567" s="68"/>
      <c r="CC567" s="68"/>
      <c r="CD567" s="68"/>
      <c r="CE567" s="68"/>
      <c r="CF567" s="68"/>
      <c r="CG567" s="68"/>
      <c r="CH567" s="68"/>
      <c r="CI567" s="68"/>
      <c r="CJ567" s="68"/>
      <c r="CK567" s="68"/>
      <c r="CL567" s="68"/>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c r="DJ567" s="68"/>
      <c r="DK567" s="68"/>
      <c r="DL567" s="68"/>
      <c r="DM567" s="68"/>
      <c r="DN567" s="68"/>
      <c r="DO567" s="68"/>
      <c r="DP567" s="68"/>
      <c r="DQ567" s="68"/>
      <c r="DR567" s="68"/>
      <c r="DS567" s="68"/>
      <c r="DT567" s="68"/>
      <c r="DU567" s="68"/>
      <c r="DV567" s="68"/>
      <c r="DW567" s="68"/>
      <c r="DX567" s="68"/>
      <c r="DY567" s="68"/>
      <c r="DZ567" s="68"/>
      <c r="EA567" s="68"/>
      <c r="EB567" s="68"/>
      <c r="EC567" s="68"/>
      <c r="ED567" s="68"/>
      <c r="EE567" s="68"/>
      <c r="EF567" s="68"/>
      <c r="EG567" s="68"/>
      <c r="EH567" s="68"/>
      <c r="EI567" s="68"/>
      <c r="EJ567" s="68"/>
      <c r="EK567" s="68"/>
      <c r="EL567" s="68"/>
      <c r="EM567" s="68"/>
      <c r="EN567" s="68"/>
      <c r="EO567" s="68"/>
      <c r="EP567" s="68"/>
      <c r="EQ567" s="68"/>
      <c r="ER567" s="68"/>
      <c r="ES567" s="68"/>
      <c r="ET567" s="68"/>
      <c r="EU567" s="68"/>
      <c r="EV567" s="68"/>
      <c r="EW567" s="69"/>
      <c r="EX567" s="322">
        <f>SUM(EX564:EX566)</f>
        <v>100000</v>
      </c>
      <c r="EY567" s="322"/>
      <c r="EZ567" s="322"/>
      <c r="FA567" s="322"/>
      <c r="FB567" s="322"/>
      <c r="FC567" s="322"/>
      <c r="FD567" s="322"/>
      <c r="FE567" s="322"/>
      <c r="FF567" s="322"/>
      <c r="FG567" s="322"/>
      <c r="FH567" s="322"/>
      <c r="FI567" s="322"/>
      <c r="FJ567" s="322"/>
      <c r="FK567" s="322"/>
      <c r="FL567" s="322"/>
      <c r="FM567" s="322"/>
      <c r="FN567" s="322"/>
      <c r="FO567" s="322"/>
      <c r="FP567" s="322"/>
      <c r="FQ567" s="322"/>
      <c r="FR567" s="322"/>
      <c r="FS567" s="322"/>
      <c r="FT567" s="322"/>
      <c r="FU567" s="322"/>
      <c r="FV567" s="322"/>
      <c r="FW567" s="322"/>
      <c r="FX567" s="322"/>
      <c r="FY567" s="322"/>
      <c r="FZ567" s="322"/>
      <c r="GA567" s="322"/>
      <c r="GB567" s="322"/>
      <c r="GC567" s="322"/>
      <c r="GD567" s="322"/>
      <c r="GE567" s="322"/>
      <c r="GF567" s="30"/>
      <c r="GG567" s="30"/>
      <c r="GH567" s="30"/>
      <c r="GI567" s="30"/>
      <c r="GJ567" s="30"/>
      <c r="GK567" s="30"/>
      <c r="GL567" s="30"/>
      <c r="GM567" s="30"/>
    </row>
    <row r="568" spans="1:195" ht="12.75">
      <c r="A568" s="70">
        <v>21</v>
      </c>
      <c r="B568" s="70"/>
      <c r="C568" s="70"/>
      <c r="D568" s="70"/>
      <c r="E568" s="70"/>
      <c r="F568" s="70" t="s">
        <v>606</v>
      </c>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c r="BV568" s="70"/>
      <c r="BW568" s="70"/>
      <c r="BX568" s="70"/>
      <c r="BY568" s="70"/>
      <c r="BZ568" s="70"/>
      <c r="CA568" s="70"/>
      <c r="CB568" s="70"/>
      <c r="CC568" s="70"/>
      <c r="CD568" s="70"/>
      <c r="CE568" s="70"/>
      <c r="CF568" s="70"/>
      <c r="CG568" s="70"/>
      <c r="CH568" s="70"/>
      <c r="CI568" s="70"/>
      <c r="CJ568" s="70"/>
      <c r="CK568" s="70"/>
      <c r="CL568" s="70"/>
      <c r="CM568" s="70"/>
      <c r="CN568" s="70"/>
      <c r="CO568" s="70"/>
      <c r="CP568" s="70"/>
      <c r="CQ568" s="70"/>
      <c r="CR568" s="70"/>
      <c r="CS568" s="70"/>
      <c r="CT568" s="70"/>
      <c r="CU568" s="70"/>
      <c r="CV568" s="70"/>
      <c r="CW568" s="70"/>
      <c r="CX568" s="70"/>
      <c r="CY568" s="70"/>
      <c r="CZ568" s="70"/>
      <c r="DA568" s="70"/>
      <c r="DB568" s="70"/>
      <c r="DC568" s="70"/>
      <c r="DD568" s="70"/>
      <c r="DE568" s="70"/>
      <c r="DF568" s="70"/>
      <c r="DG568" s="70"/>
      <c r="DH568" s="70"/>
      <c r="DI568" s="70"/>
      <c r="DJ568" s="70"/>
      <c r="DK568" s="70"/>
      <c r="DL568" s="70"/>
      <c r="DM568" s="70">
        <v>6</v>
      </c>
      <c r="DN568" s="70"/>
      <c r="DO568" s="70"/>
      <c r="DP568" s="70"/>
      <c r="DQ568" s="70"/>
      <c r="DR568" s="70"/>
      <c r="DS568" s="70"/>
      <c r="DT568" s="70"/>
      <c r="DU568" s="70"/>
      <c r="DV568" s="70"/>
      <c r="DW568" s="70"/>
      <c r="DX568" s="70"/>
      <c r="DY568" s="70"/>
      <c r="DZ568" s="70"/>
      <c r="EA568" s="70"/>
      <c r="EB568" s="70"/>
      <c r="EC568" s="70"/>
      <c r="ED568" s="70"/>
      <c r="EE568" s="70"/>
      <c r="EF568" s="70"/>
      <c r="EG568" s="70"/>
      <c r="EH568" s="70"/>
      <c r="EI568" s="70"/>
      <c r="EJ568" s="70"/>
      <c r="EK568" s="70"/>
      <c r="EL568" s="70"/>
      <c r="EM568" s="70"/>
      <c r="EN568" s="70"/>
      <c r="EO568" s="70"/>
      <c r="EP568" s="70"/>
      <c r="EQ568" s="70"/>
      <c r="ER568" s="70"/>
      <c r="ES568" s="70"/>
      <c r="ET568" s="70"/>
      <c r="EU568" s="70"/>
      <c r="EV568" s="70"/>
      <c r="EW568" s="70"/>
      <c r="EX568" s="70">
        <f>42000+16000</f>
        <v>58000</v>
      </c>
      <c r="EY568" s="70"/>
      <c r="EZ568" s="70"/>
      <c r="FA568" s="70"/>
      <c r="FB568" s="70"/>
      <c r="FC568" s="70"/>
      <c r="FD568" s="70"/>
      <c r="FE568" s="70"/>
      <c r="FF568" s="70"/>
      <c r="FG568" s="70"/>
      <c r="FH568" s="70"/>
      <c r="FI568" s="70"/>
      <c r="FJ568" s="70"/>
      <c r="FK568" s="70"/>
      <c r="FL568" s="70"/>
      <c r="FM568" s="70"/>
      <c r="FN568" s="70"/>
      <c r="FO568" s="70"/>
      <c r="FP568" s="70"/>
      <c r="FQ568" s="70"/>
      <c r="FR568" s="70"/>
      <c r="FS568" s="70"/>
      <c r="FT568" s="70"/>
      <c r="FU568" s="70"/>
      <c r="FV568" s="70"/>
      <c r="FW568" s="70"/>
      <c r="FX568" s="70"/>
      <c r="FY568" s="70"/>
      <c r="FZ568" s="70"/>
      <c r="GA568" s="70"/>
      <c r="GB568" s="70"/>
      <c r="GC568" s="70"/>
      <c r="GD568" s="70"/>
      <c r="GE568" s="70"/>
      <c r="GF568" s="30"/>
      <c r="GG568" s="30"/>
      <c r="GH568" s="30"/>
      <c r="GI568" s="30"/>
      <c r="GJ568" s="30"/>
      <c r="GK568" s="30"/>
      <c r="GL568" s="30"/>
      <c r="GM568" s="30"/>
    </row>
    <row r="569" spans="1:195" s="38" customFormat="1" ht="12.75">
      <c r="A569" s="70">
        <v>22</v>
      </c>
      <c r="B569" s="70"/>
      <c r="C569" s="70"/>
      <c r="D569" s="70"/>
      <c r="E569" s="70"/>
      <c r="F569" s="70" t="s">
        <v>607</v>
      </c>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c r="BV569" s="70"/>
      <c r="BW569" s="70"/>
      <c r="BX569" s="70"/>
      <c r="BY569" s="70"/>
      <c r="BZ569" s="70"/>
      <c r="CA569" s="70"/>
      <c r="CB569" s="70"/>
      <c r="CC569" s="70"/>
      <c r="CD569" s="70"/>
      <c r="CE569" s="70"/>
      <c r="CF569" s="70"/>
      <c r="CG569" s="70"/>
      <c r="CH569" s="70"/>
      <c r="CI569" s="70"/>
      <c r="CJ569" s="70"/>
      <c r="CK569" s="70"/>
      <c r="CL569" s="70"/>
      <c r="CM569" s="70"/>
      <c r="CN569" s="70"/>
      <c r="CO569" s="70"/>
      <c r="CP569" s="70"/>
      <c r="CQ569" s="70"/>
      <c r="CR569" s="70"/>
      <c r="CS569" s="70"/>
      <c r="CT569" s="70"/>
      <c r="CU569" s="70"/>
      <c r="CV569" s="70"/>
      <c r="CW569" s="70"/>
      <c r="CX569" s="70"/>
      <c r="CY569" s="70"/>
      <c r="CZ569" s="70"/>
      <c r="DA569" s="70"/>
      <c r="DB569" s="70"/>
      <c r="DC569" s="70"/>
      <c r="DD569" s="70"/>
      <c r="DE569" s="70"/>
      <c r="DF569" s="70"/>
      <c r="DG569" s="70"/>
      <c r="DH569" s="70"/>
      <c r="DI569" s="70"/>
      <c r="DJ569" s="70"/>
      <c r="DK569" s="70"/>
      <c r="DL569" s="70"/>
      <c r="DM569" s="70"/>
      <c r="DN569" s="70"/>
      <c r="DO569" s="70"/>
      <c r="DP569" s="70"/>
      <c r="DQ569" s="70"/>
      <c r="DR569" s="70"/>
      <c r="DS569" s="70"/>
      <c r="DT569" s="70"/>
      <c r="DU569" s="70"/>
      <c r="DV569" s="70"/>
      <c r="DW569" s="70"/>
      <c r="DX569" s="70"/>
      <c r="DY569" s="70"/>
      <c r="DZ569" s="70"/>
      <c r="EA569" s="70"/>
      <c r="EB569" s="70"/>
      <c r="EC569" s="70"/>
      <c r="ED569" s="70"/>
      <c r="EE569" s="70"/>
      <c r="EF569" s="70"/>
      <c r="EG569" s="70"/>
      <c r="EH569" s="70"/>
      <c r="EI569" s="70"/>
      <c r="EJ569" s="70"/>
      <c r="EK569" s="70"/>
      <c r="EL569" s="70"/>
      <c r="EM569" s="70"/>
      <c r="EN569" s="70"/>
      <c r="EO569" s="70"/>
      <c r="EP569" s="70"/>
      <c r="EQ569" s="70"/>
      <c r="ER569" s="70"/>
      <c r="ES569" s="70"/>
      <c r="ET569" s="70"/>
      <c r="EU569" s="70"/>
      <c r="EV569" s="70"/>
      <c r="EW569" s="70"/>
      <c r="EX569" s="70">
        <v>18000</v>
      </c>
      <c r="EY569" s="70"/>
      <c r="EZ569" s="70"/>
      <c r="FA569" s="70"/>
      <c r="FB569" s="70"/>
      <c r="FC569" s="70"/>
      <c r="FD569" s="70"/>
      <c r="FE569" s="70"/>
      <c r="FF569" s="70"/>
      <c r="FG569" s="70"/>
      <c r="FH569" s="70"/>
      <c r="FI569" s="70"/>
      <c r="FJ569" s="70"/>
      <c r="FK569" s="70"/>
      <c r="FL569" s="70"/>
      <c r="FM569" s="70"/>
      <c r="FN569" s="70"/>
      <c r="FO569" s="70"/>
      <c r="FP569" s="70"/>
      <c r="FQ569" s="70"/>
      <c r="FR569" s="70"/>
      <c r="FS569" s="70"/>
      <c r="FT569" s="70"/>
      <c r="FU569" s="70"/>
      <c r="FV569" s="70"/>
      <c r="FW569" s="70"/>
      <c r="FX569" s="70"/>
      <c r="FY569" s="70"/>
      <c r="FZ569" s="70"/>
      <c r="GA569" s="70"/>
      <c r="GB569" s="70"/>
      <c r="GC569" s="70"/>
      <c r="GD569" s="70"/>
      <c r="GE569" s="70"/>
      <c r="GF569" s="39"/>
      <c r="GG569" s="39"/>
      <c r="GH569" s="39"/>
      <c r="GI569" s="39"/>
      <c r="GJ569" s="39"/>
      <c r="GK569" s="39"/>
      <c r="GL569" s="39"/>
      <c r="GM569" s="39"/>
    </row>
    <row r="570" spans="1:195" s="38" customFormat="1" ht="12.75">
      <c r="A570" s="70">
        <v>23</v>
      </c>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c r="BV570" s="70"/>
      <c r="BW570" s="70"/>
      <c r="BX570" s="70"/>
      <c r="BY570" s="70"/>
      <c r="BZ570" s="70"/>
      <c r="CA570" s="70"/>
      <c r="CB570" s="70"/>
      <c r="CC570" s="70"/>
      <c r="CD570" s="70"/>
      <c r="CE570" s="70"/>
      <c r="CF570" s="70"/>
      <c r="CG570" s="70"/>
      <c r="CH570" s="70"/>
      <c r="CI570" s="70"/>
      <c r="CJ570" s="70"/>
      <c r="CK570" s="70"/>
      <c r="CL570" s="70"/>
      <c r="CM570" s="70"/>
      <c r="CN570" s="70"/>
      <c r="CO570" s="70"/>
      <c r="CP570" s="70"/>
      <c r="CQ570" s="70"/>
      <c r="CR570" s="70"/>
      <c r="CS570" s="70"/>
      <c r="CT570" s="70"/>
      <c r="CU570" s="70"/>
      <c r="CV570" s="70"/>
      <c r="CW570" s="70"/>
      <c r="CX570" s="70"/>
      <c r="CY570" s="70"/>
      <c r="CZ570" s="70"/>
      <c r="DA570" s="70"/>
      <c r="DB570" s="70"/>
      <c r="DC570" s="70"/>
      <c r="DD570" s="70"/>
      <c r="DE570" s="70"/>
      <c r="DF570" s="70"/>
      <c r="DG570" s="70"/>
      <c r="DH570" s="70"/>
      <c r="DI570" s="70"/>
      <c r="DJ570" s="70"/>
      <c r="DK570" s="70"/>
      <c r="DL570" s="70"/>
      <c r="DM570" s="70"/>
      <c r="DN570" s="70"/>
      <c r="DO570" s="70"/>
      <c r="DP570" s="70"/>
      <c r="DQ570" s="70"/>
      <c r="DR570" s="70"/>
      <c r="DS570" s="70"/>
      <c r="DT570" s="70"/>
      <c r="DU570" s="70"/>
      <c r="DV570" s="70"/>
      <c r="DW570" s="70"/>
      <c r="DX570" s="70"/>
      <c r="DY570" s="70"/>
      <c r="DZ570" s="70"/>
      <c r="EA570" s="70"/>
      <c r="EB570" s="70"/>
      <c r="EC570" s="70"/>
      <c r="ED570" s="70"/>
      <c r="EE570" s="70"/>
      <c r="EF570" s="70"/>
      <c r="EG570" s="70"/>
      <c r="EH570" s="70"/>
      <c r="EI570" s="70"/>
      <c r="EJ570" s="70"/>
      <c r="EK570" s="70"/>
      <c r="EL570" s="70"/>
      <c r="EM570" s="70"/>
      <c r="EN570" s="70"/>
      <c r="EO570" s="70"/>
      <c r="EP570" s="70"/>
      <c r="EQ570" s="70"/>
      <c r="ER570" s="70"/>
      <c r="ES570" s="70"/>
      <c r="ET570" s="70"/>
      <c r="EU570" s="70"/>
      <c r="EV570" s="70"/>
      <c r="EW570" s="70"/>
      <c r="EX570" s="70"/>
      <c r="EY570" s="70"/>
      <c r="EZ570" s="70"/>
      <c r="FA570" s="70"/>
      <c r="FB570" s="70"/>
      <c r="FC570" s="70"/>
      <c r="FD570" s="70"/>
      <c r="FE570" s="70"/>
      <c r="FF570" s="70"/>
      <c r="FG570" s="70"/>
      <c r="FH570" s="70"/>
      <c r="FI570" s="70"/>
      <c r="FJ570" s="70"/>
      <c r="FK570" s="70"/>
      <c r="FL570" s="70"/>
      <c r="FM570" s="70"/>
      <c r="FN570" s="70"/>
      <c r="FO570" s="70"/>
      <c r="FP570" s="70"/>
      <c r="FQ570" s="70"/>
      <c r="FR570" s="70"/>
      <c r="FS570" s="70"/>
      <c r="FT570" s="70"/>
      <c r="FU570" s="70"/>
      <c r="FV570" s="70"/>
      <c r="FW570" s="70"/>
      <c r="FX570" s="70"/>
      <c r="FY570" s="70"/>
      <c r="FZ570" s="70"/>
      <c r="GA570" s="70"/>
      <c r="GB570" s="70"/>
      <c r="GC570" s="70"/>
      <c r="GD570" s="70"/>
      <c r="GE570" s="70"/>
      <c r="GF570" s="39"/>
      <c r="GG570" s="39"/>
      <c r="GH570" s="39"/>
      <c r="GI570" s="39"/>
      <c r="GJ570" s="39"/>
      <c r="GK570" s="39"/>
      <c r="GL570" s="39"/>
      <c r="GM570" s="39"/>
    </row>
    <row r="571" spans="1:195" s="38" customFormat="1" ht="11.25" customHeight="1">
      <c r="A571" s="327" t="s">
        <v>608</v>
      </c>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c r="EW571" s="74"/>
      <c r="EX571" s="322">
        <f>SUM(EX568:EX570)</f>
        <v>76000</v>
      </c>
      <c r="EY571" s="322"/>
      <c r="EZ571" s="322"/>
      <c r="FA571" s="322"/>
      <c r="FB571" s="322"/>
      <c r="FC571" s="322"/>
      <c r="FD571" s="322"/>
      <c r="FE571" s="322"/>
      <c r="FF571" s="322"/>
      <c r="FG571" s="322"/>
      <c r="FH571" s="322"/>
      <c r="FI571" s="322"/>
      <c r="FJ571" s="322"/>
      <c r="FK571" s="322"/>
      <c r="FL571" s="322"/>
      <c r="FM571" s="322"/>
      <c r="FN571" s="322"/>
      <c r="FO571" s="322"/>
      <c r="FP571" s="322"/>
      <c r="FQ571" s="322"/>
      <c r="FR571" s="322"/>
      <c r="FS571" s="322"/>
      <c r="FT571" s="322"/>
      <c r="FU571" s="322"/>
      <c r="FV571" s="322"/>
      <c r="FW571" s="322"/>
      <c r="FX571" s="322"/>
      <c r="FY571" s="322"/>
      <c r="FZ571" s="322"/>
      <c r="GA571" s="322"/>
      <c r="GB571" s="322"/>
      <c r="GC571" s="322"/>
      <c r="GD571" s="322"/>
      <c r="GE571" s="322"/>
      <c r="GF571" s="39"/>
      <c r="GG571" s="39"/>
      <c r="GH571" s="39"/>
      <c r="GI571" s="39"/>
      <c r="GJ571" s="39"/>
      <c r="GK571" s="39"/>
      <c r="GL571" s="39"/>
      <c r="GM571" s="39"/>
    </row>
    <row r="572" spans="1:195" ht="12.75">
      <c r="A572" s="70">
        <v>22</v>
      </c>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c r="BV572" s="70"/>
      <c r="BW572" s="70"/>
      <c r="BX572" s="70"/>
      <c r="BY572" s="70"/>
      <c r="BZ572" s="70"/>
      <c r="CA572" s="70"/>
      <c r="CB572" s="70"/>
      <c r="CC572" s="70"/>
      <c r="CD572" s="70"/>
      <c r="CE572" s="70"/>
      <c r="CF572" s="70"/>
      <c r="CG572" s="70"/>
      <c r="CH572" s="70"/>
      <c r="CI572" s="70"/>
      <c r="CJ572" s="70"/>
      <c r="CK572" s="70"/>
      <c r="CL572" s="70"/>
      <c r="CM572" s="70"/>
      <c r="CN572" s="70"/>
      <c r="CO572" s="70"/>
      <c r="CP572" s="70"/>
      <c r="CQ572" s="70"/>
      <c r="CR572" s="70"/>
      <c r="CS572" s="70"/>
      <c r="CT572" s="70"/>
      <c r="CU572" s="70"/>
      <c r="CV572" s="70"/>
      <c r="CW572" s="70"/>
      <c r="CX572" s="70"/>
      <c r="CY572" s="70"/>
      <c r="CZ572" s="70"/>
      <c r="DA572" s="70"/>
      <c r="DB572" s="70"/>
      <c r="DC572" s="70"/>
      <c r="DD572" s="70"/>
      <c r="DE572" s="70"/>
      <c r="DF572" s="70"/>
      <c r="DG572" s="70"/>
      <c r="DH572" s="70"/>
      <c r="DI572" s="70"/>
      <c r="DJ572" s="70"/>
      <c r="DK572" s="70"/>
      <c r="DL572" s="70"/>
      <c r="DM572" s="70"/>
      <c r="DN572" s="70"/>
      <c r="DO572" s="70"/>
      <c r="DP572" s="70"/>
      <c r="DQ572" s="70"/>
      <c r="DR572" s="70"/>
      <c r="DS572" s="70"/>
      <c r="DT572" s="70"/>
      <c r="DU572" s="70"/>
      <c r="DV572" s="70"/>
      <c r="DW572" s="70"/>
      <c r="DX572" s="70"/>
      <c r="DY572" s="70"/>
      <c r="DZ572" s="70"/>
      <c r="EA572" s="70"/>
      <c r="EB572" s="70"/>
      <c r="EC572" s="70"/>
      <c r="ED572" s="70"/>
      <c r="EE572" s="70"/>
      <c r="EF572" s="70"/>
      <c r="EG572" s="70"/>
      <c r="EH572" s="70"/>
      <c r="EI572" s="70"/>
      <c r="EJ572" s="70"/>
      <c r="EK572" s="70"/>
      <c r="EL572" s="70"/>
      <c r="EM572" s="70"/>
      <c r="EN572" s="70"/>
      <c r="EO572" s="70"/>
      <c r="EP572" s="70"/>
      <c r="EQ572" s="70"/>
      <c r="ER572" s="70"/>
      <c r="ES572" s="70"/>
      <c r="ET572" s="70"/>
      <c r="EU572" s="70"/>
      <c r="EV572" s="70"/>
      <c r="EW572" s="70"/>
      <c r="EX572" s="70"/>
      <c r="EY572" s="70"/>
      <c r="EZ572" s="70"/>
      <c r="FA572" s="70"/>
      <c r="FB572" s="70"/>
      <c r="FC572" s="70"/>
      <c r="FD572" s="70"/>
      <c r="FE572" s="70"/>
      <c r="FF572" s="70"/>
      <c r="FG572" s="70"/>
      <c r="FH572" s="70"/>
      <c r="FI572" s="70"/>
      <c r="FJ572" s="70"/>
      <c r="FK572" s="70"/>
      <c r="FL572" s="70"/>
      <c r="FM572" s="70"/>
      <c r="FN572" s="70"/>
      <c r="FO572" s="70"/>
      <c r="FP572" s="70"/>
      <c r="FQ572" s="70"/>
      <c r="FR572" s="70"/>
      <c r="FS572" s="70"/>
      <c r="FT572" s="70"/>
      <c r="FU572" s="70"/>
      <c r="FV572" s="70"/>
      <c r="FW572" s="70"/>
      <c r="FX572" s="70"/>
      <c r="FY572" s="70"/>
      <c r="FZ572" s="70"/>
      <c r="GA572" s="70"/>
      <c r="GB572" s="70"/>
      <c r="GC572" s="70"/>
      <c r="GD572" s="70"/>
      <c r="GE572" s="70"/>
      <c r="GF572" s="30"/>
      <c r="GG572" s="30"/>
      <c r="GH572" s="30"/>
      <c r="GI572" s="30"/>
      <c r="GJ572" s="30"/>
      <c r="GK572" s="30"/>
      <c r="GL572" s="30"/>
      <c r="GM572" s="30"/>
    </row>
    <row r="573" spans="1:195" ht="12.75">
      <c r="A573" s="70">
        <v>23</v>
      </c>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c r="BV573" s="70"/>
      <c r="BW573" s="70"/>
      <c r="BX573" s="70"/>
      <c r="BY573" s="70"/>
      <c r="BZ573" s="70"/>
      <c r="CA573" s="70"/>
      <c r="CB573" s="70"/>
      <c r="CC573" s="70"/>
      <c r="CD573" s="70"/>
      <c r="CE573" s="70"/>
      <c r="CF573" s="70"/>
      <c r="CG573" s="70"/>
      <c r="CH573" s="70"/>
      <c r="CI573" s="70"/>
      <c r="CJ573" s="70"/>
      <c r="CK573" s="70"/>
      <c r="CL573" s="70"/>
      <c r="CM573" s="70"/>
      <c r="CN573" s="70"/>
      <c r="CO573" s="70"/>
      <c r="CP573" s="70"/>
      <c r="CQ573" s="70"/>
      <c r="CR573" s="70"/>
      <c r="CS573" s="70"/>
      <c r="CT573" s="70"/>
      <c r="CU573" s="70"/>
      <c r="CV573" s="70"/>
      <c r="CW573" s="70"/>
      <c r="CX573" s="70"/>
      <c r="CY573" s="70"/>
      <c r="CZ573" s="70"/>
      <c r="DA573" s="70"/>
      <c r="DB573" s="70"/>
      <c r="DC573" s="70"/>
      <c r="DD573" s="70"/>
      <c r="DE573" s="70"/>
      <c r="DF573" s="70"/>
      <c r="DG573" s="70"/>
      <c r="DH573" s="70"/>
      <c r="DI573" s="70"/>
      <c r="DJ573" s="70"/>
      <c r="DK573" s="70"/>
      <c r="DL573" s="70"/>
      <c r="DM573" s="70"/>
      <c r="DN573" s="70"/>
      <c r="DO573" s="70"/>
      <c r="DP573" s="70"/>
      <c r="DQ573" s="70"/>
      <c r="DR573" s="70"/>
      <c r="DS573" s="70"/>
      <c r="DT573" s="70"/>
      <c r="DU573" s="70"/>
      <c r="DV573" s="70"/>
      <c r="DW573" s="70"/>
      <c r="DX573" s="70"/>
      <c r="DY573" s="70"/>
      <c r="DZ573" s="70"/>
      <c r="EA573" s="70"/>
      <c r="EB573" s="70"/>
      <c r="EC573" s="70"/>
      <c r="ED573" s="70"/>
      <c r="EE573" s="70"/>
      <c r="EF573" s="70"/>
      <c r="EG573" s="70"/>
      <c r="EH573" s="70"/>
      <c r="EI573" s="70"/>
      <c r="EJ573" s="70"/>
      <c r="EK573" s="70"/>
      <c r="EL573" s="70"/>
      <c r="EM573" s="70"/>
      <c r="EN573" s="70"/>
      <c r="EO573" s="70"/>
      <c r="EP573" s="70"/>
      <c r="EQ573" s="70"/>
      <c r="ER573" s="70"/>
      <c r="ES573" s="70"/>
      <c r="ET573" s="70"/>
      <c r="EU573" s="70"/>
      <c r="EV573" s="70"/>
      <c r="EW573" s="70"/>
      <c r="EX573" s="70"/>
      <c r="EY573" s="70"/>
      <c r="EZ573" s="70"/>
      <c r="FA573" s="70"/>
      <c r="FB573" s="70"/>
      <c r="FC573" s="70"/>
      <c r="FD573" s="70"/>
      <c r="FE573" s="70"/>
      <c r="FF573" s="70"/>
      <c r="FG573" s="70"/>
      <c r="FH573" s="70"/>
      <c r="FI573" s="70"/>
      <c r="FJ573" s="70"/>
      <c r="FK573" s="70"/>
      <c r="FL573" s="70"/>
      <c r="FM573" s="70"/>
      <c r="FN573" s="70"/>
      <c r="FO573" s="70"/>
      <c r="FP573" s="70"/>
      <c r="FQ573" s="70"/>
      <c r="FR573" s="70"/>
      <c r="FS573" s="70"/>
      <c r="FT573" s="70"/>
      <c r="FU573" s="70"/>
      <c r="FV573" s="70"/>
      <c r="FW573" s="70"/>
      <c r="FX573" s="70"/>
      <c r="FY573" s="70"/>
      <c r="FZ573" s="70"/>
      <c r="GA573" s="70"/>
      <c r="GB573" s="70"/>
      <c r="GC573" s="70"/>
      <c r="GD573" s="70"/>
      <c r="GE573" s="70"/>
      <c r="GF573" s="30"/>
      <c r="GG573" s="30"/>
      <c r="GH573" s="30"/>
      <c r="GI573" s="30"/>
      <c r="GJ573" s="30"/>
      <c r="GK573" s="30"/>
      <c r="GL573" s="30"/>
      <c r="GM573" s="30"/>
    </row>
    <row r="574" spans="1:195" ht="12.75">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c r="BV574" s="70"/>
      <c r="BW574" s="70"/>
      <c r="BX574" s="70"/>
      <c r="BY574" s="70"/>
      <c r="BZ574" s="70"/>
      <c r="CA574" s="70"/>
      <c r="CB574" s="70"/>
      <c r="CC574" s="70"/>
      <c r="CD574" s="70"/>
      <c r="CE574" s="70"/>
      <c r="CF574" s="70"/>
      <c r="CG574" s="70"/>
      <c r="CH574" s="70"/>
      <c r="CI574" s="70"/>
      <c r="CJ574" s="70"/>
      <c r="CK574" s="70"/>
      <c r="CL574" s="70"/>
      <c r="CM574" s="70"/>
      <c r="CN574" s="70"/>
      <c r="CO574" s="70"/>
      <c r="CP574" s="70"/>
      <c r="CQ574" s="70"/>
      <c r="CR574" s="70"/>
      <c r="CS574" s="70"/>
      <c r="CT574" s="70"/>
      <c r="CU574" s="70"/>
      <c r="CV574" s="70"/>
      <c r="CW574" s="70"/>
      <c r="CX574" s="70"/>
      <c r="CY574" s="70"/>
      <c r="CZ574" s="70"/>
      <c r="DA574" s="70"/>
      <c r="DB574" s="70"/>
      <c r="DC574" s="70"/>
      <c r="DD574" s="70"/>
      <c r="DE574" s="70"/>
      <c r="DF574" s="70"/>
      <c r="DG574" s="70"/>
      <c r="DH574" s="70"/>
      <c r="DI574" s="70"/>
      <c r="DJ574" s="70"/>
      <c r="DK574" s="70"/>
      <c r="DL574" s="70"/>
      <c r="DM574" s="70"/>
      <c r="DN574" s="70"/>
      <c r="DO574" s="70"/>
      <c r="DP574" s="70"/>
      <c r="DQ574" s="70"/>
      <c r="DR574" s="70"/>
      <c r="DS574" s="70"/>
      <c r="DT574" s="70"/>
      <c r="DU574" s="70"/>
      <c r="DV574" s="70"/>
      <c r="DW574" s="70"/>
      <c r="DX574" s="70"/>
      <c r="DY574" s="70"/>
      <c r="DZ574" s="70"/>
      <c r="EA574" s="70"/>
      <c r="EB574" s="70"/>
      <c r="EC574" s="70"/>
      <c r="ED574" s="70"/>
      <c r="EE574" s="70"/>
      <c r="EF574" s="70"/>
      <c r="EG574" s="70"/>
      <c r="EH574" s="70"/>
      <c r="EI574" s="70"/>
      <c r="EJ574" s="70"/>
      <c r="EK574" s="70"/>
      <c r="EL574" s="70"/>
      <c r="EM574" s="70"/>
      <c r="EN574" s="70"/>
      <c r="EO574" s="70"/>
      <c r="EP574" s="70"/>
      <c r="EQ574" s="70"/>
      <c r="ER574" s="70"/>
      <c r="ES574" s="70"/>
      <c r="ET574" s="70"/>
      <c r="EU574" s="70"/>
      <c r="EV574" s="70"/>
      <c r="EW574" s="70"/>
      <c r="EX574" s="70"/>
      <c r="EY574" s="70"/>
      <c r="EZ574" s="70"/>
      <c r="FA574" s="70"/>
      <c r="FB574" s="70"/>
      <c r="FC574" s="70"/>
      <c r="FD574" s="70"/>
      <c r="FE574" s="70"/>
      <c r="FF574" s="70"/>
      <c r="FG574" s="70"/>
      <c r="FH574" s="70"/>
      <c r="FI574" s="70"/>
      <c r="FJ574" s="70"/>
      <c r="FK574" s="70"/>
      <c r="FL574" s="70"/>
      <c r="FM574" s="70"/>
      <c r="FN574" s="70"/>
      <c r="FO574" s="70"/>
      <c r="FP574" s="70"/>
      <c r="FQ574" s="70"/>
      <c r="FR574" s="70"/>
      <c r="FS574" s="70"/>
      <c r="FT574" s="70"/>
      <c r="FU574" s="70"/>
      <c r="FV574" s="70"/>
      <c r="FW574" s="70"/>
      <c r="FX574" s="70"/>
      <c r="FY574" s="70"/>
      <c r="FZ574" s="70"/>
      <c r="GA574" s="70"/>
      <c r="GB574" s="70"/>
      <c r="GC574" s="70"/>
      <c r="GD574" s="70"/>
      <c r="GE574" s="70"/>
      <c r="GF574" s="30"/>
      <c r="GG574" s="30"/>
      <c r="GH574" s="30"/>
      <c r="GI574" s="30"/>
      <c r="GJ574" s="30"/>
      <c r="GK574" s="30"/>
      <c r="GL574" s="30"/>
      <c r="GM574" s="30"/>
    </row>
    <row r="575" spans="1:195" ht="11.25" customHeight="1">
      <c r="A575" s="70" t="s">
        <v>317</v>
      </c>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c r="BV575" s="70"/>
      <c r="BW575" s="70"/>
      <c r="BX575" s="70"/>
      <c r="BY575" s="70"/>
      <c r="BZ575" s="70"/>
      <c r="CA575" s="70"/>
      <c r="CB575" s="70"/>
      <c r="CC575" s="70"/>
      <c r="CD575" s="70"/>
      <c r="CE575" s="70"/>
      <c r="CF575" s="70"/>
      <c r="CG575" s="70"/>
      <c r="CH575" s="70"/>
      <c r="CI575" s="70"/>
      <c r="CJ575" s="70"/>
      <c r="CK575" s="70"/>
      <c r="CL575" s="70"/>
      <c r="CM575" s="70"/>
      <c r="CN575" s="70"/>
      <c r="CO575" s="70"/>
      <c r="CP575" s="70"/>
      <c r="CQ575" s="70"/>
      <c r="CR575" s="70"/>
      <c r="CS575" s="70"/>
      <c r="CT575" s="70"/>
      <c r="CU575" s="70"/>
      <c r="CV575" s="70"/>
      <c r="CW575" s="70"/>
      <c r="CX575" s="70"/>
      <c r="CY575" s="70"/>
      <c r="CZ575" s="70"/>
      <c r="DA575" s="70"/>
      <c r="DB575" s="70"/>
      <c r="DC575" s="70"/>
      <c r="DD575" s="70"/>
      <c r="DE575" s="70"/>
      <c r="DF575" s="70"/>
      <c r="DG575" s="70"/>
      <c r="DH575" s="70"/>
      <c r="DI575" s="70"/>
      <c r="DJ575" s="70"/>
      <c r="DK575" s="70"/>
      <c r="DL575" s="70"/>
      <c r="DM575" s="70" t="s">
        <v>45</v>
      </c>
      <c r="DN575" s="70"/>
      <c r="DO575" s="70"/>
      <c r="DP575" s="70"/>
      <c r="DQ575" s="70"/>
      <c r="DR575" s="70"/>
      <c r="DS575" s="70"/>
      <c r="DT575" s="70"/>
      <c r="DU575" s="70"/>
      <c r="DV575" s="70"/>
      <c r="DW575" s="70"/>
      <c r="DX575" s="70"/>
      <c r="DY575" s="70"/>
      <c r="DZ575" s="70"/>
      <c r="EA575" s="70"/>
      <c r="EB575" s="70"/>
      <c r="EC575" s="70"/>
      <c r="ED575" s="70"/>
      <c r="EE575" s="70"/>
      <c r="EF575" s="70"/>
      <c r="EG575" s="70"/>
      <c r="EH575" s="70"/>
      <c r="EI575" s="70"/>
      <c r="EJ575" s="70"/>
      <c r="EK575" s="70"/>
      <c r="EL575" s="70"/>
      <c r="EM575" s="70"/>
      <c r="EN575" s="70"/>
      <c r="EO575" s="70"/>
      <c r="EP575" s="70"/>
      <c r="EQ575" s="70"/>
      <c r="ER575" s="70"/>
      <c r="ES575" s="70"/>
      <c r="ET575" s="70"/>
      <c r="EU575" s="70"/>
      <c r="EV575" s="70"/>
      <c r="EW575" s="70"/>
      <c r="EX575" s="322">
        <f>EX562+EX567+EX571</f>
        <v>3709316</v>
      </c>
      <c r="EY575" s="322"/>
      <c r="EZ575" s="322"/>
      <c r="FA575" s="322"/>
      <c r="FB575" s="322"/>
      <c r="FC575" s="322"/>
      <c r="FD575" s="322"/>
      <c r="FE575" s="322"/>
      <c r="FF575" s="322"/>
      <c r="FG575" s="322"/>
      <c r="FH575" s="322"/>
      <c r="FI575" s="322"/>
      <c r="FJ575" s="322"/>
      <c r="FK575" s="322"/>
      <c r="FL575" s="322"/>
      <c r="FM575" s="322"/>
      <c r="FN575" s="322"/>
      <c r="FO575" s="322"/>
      <c r="FP575" s="322"/>
      <c r="FQ575" s="322"/>
      <c r="FR575" s="322"/>
      <c r="FS575" s="322"/>
      <c r="FT575" s="322"/>
      <c r="FU575" s="322"/>
      <c r="FV575" s="322"/>
      <c r="FW575" s="322"/>
      <c r="FX575" s="322"/>
      <c r="FY575" s="322"/>
      <c r="FZ575" s="322"/>
      <c r="GA575" s="322"/>
      <c r="GB575" s="322"/>
      <c r="GC575" s="322"/>
      <c r="GD575" s="322"/>
      <c r="GE575" s="322"/>
      <c r="GF575" s="30"/>
      <c r="GG575" s="30"/>
      <c r="GH575" s="30"/>
      <c r="GI575" s="30"/>
      <c r="GJ575" s="30"/>
      <c r="GK575" s="30"/>
      <c r="GL575" s="30"/>
      <c r="GM575" s="30"/>
    </row>
    <row r="576" spans="1:195" ht="12.7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row>
    <row r="577" spans="1:195" ht="18.75" customHeight="1">
      <c r="A577" s="132" t="s">
        <v>405</v>
      </c>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c r="AO577" s="132"/>
      <c r="AP577" s="132"/>
      <c r="AQ577" s="132"/>
      <c r="AR577" s="132"/>
      <c r="AS577" s="132"/>
      <c r="AT577" s="132"/>
      <c r="AU577" s="132"/>
      <c r="AV577" s="132"/>
      <c r="AW577" s="132"/>
      <c r="AX577" s="132"/>
      <c r="AY577" s="132"/>
      <c r="AZ577" s="132"/>
      <c r="BA577" s="132"/>
      <c r="BB577" s="132"/>
      <c r="BC577" s="132"/>
      <c r="BD577" s="132"/>
      <c r="BE577" s="132"/>
      <c r="BF577" s="132"/>
      <c r="BG577" s="132"/>
      <c r="BH577" s="132"/>
      <c r="BI577" s="132"/>
      <c r="BJ577" s="132"/>
      <c r="BK577" s="132"/>
      <c r="BL577" s="132"/>
      <c r="BM577" s="132"/>
      <c r="BN577" s="132"/>
      <c r="BO577" s="132"/>
      <c r="BP577" s="132"/>
      <c r="BQ577" s="132"/>
      <c r="BR577" s="132"/>
      <c r="BS577" s="132"/>
      <c r="BT577" s="132"/>
      <c r="BU577" s="132"/>
      <c r="BV577" s="132"/>
      <c r="BW577" s="132"/>
      <c r="BX577" s="132"/>
      <c r="BY577" s="132"/>
      <c r="BZ577" s="132"/>
      <c r="CA577" s="132"/>
      <c r="CB577" s="132"/>
      <c r="CC577" s="132"/>
      <c r="CD577" s="132"/>
      <c r="CE577" s="132"/>
      <c r="CF577" s="132"/>
      <c r="CG577" s="132"/>
      <c r="CH577" s="132"/>
      <c r="CI577" s="132"/>
      <c r="CJ577" s="132"/>
      <c r="CK577" s="132"/>
      <c r="CL577" s="132"/>
      <c r="CM577" s="132"/>
      <c r="CN577" s="132"/>
      <c r="CO577" s="132"/>
      <c r="CP577" s="132"/>
      <c r="CQ577" s="132"/>
      <c r="CR577" s="132"/>
      <c r="CS577" s="132"/>
      <c r="CT577" s="132"/>
      <c r="CU577" s="132"/>
      <c r="CV577" s="132"/>
      <c r="CW577" s="132"/>
      <c r="CX577" s="132"/>
      <c r="CY577" s="132"/>
      <c r="CZ577" s="132"/>
      <c r="DA577" s="132"/>
      <c r="DB577" s="132"/>
      <c r="DC577" s="132"/>
      <c r="DD577" s="132"/>
      <c r="DE577" s="132"/>
      <c r="DF577" s="132"/>
      <c r="DG577" s="132"/>
      <c r="DH577" s="132"/>
      <c r="DI577" s="132"/>
      <c r="DJ577" s="132"/>
      <c r="DK577" s="132"/>
      <c r="DL577" s="132"/>
      <c r="DM577" s="132"/>
      <c r="DN577" s="132"/>
      <c r="DO577" s="132"/>
      <c r="DP577" s="132"/>
      <c r="DQ577" s="132"/>
      <c r="DR577" s="132"/>
      <c r="DS577" s="132"/>
      <c r="DT577" s="132"/>
      <c r="DU577" s="132"/>
      <c r="DV577" s="132"/>
      <c r="DW577" s="132"/>
      <c r="DX577" s="132"/>
      <c r="DY577" s="132"/>
      <c r="DZ577" s="132"/>
      <c r="EA577" s="132"/>
      <c r="EB577" s="132"/>
      <c r="EC577" s="132"/>
      <c r="ED577" s="132"/>
      <c r="EE577" s="132"/>
      <c r="EF577" s="132"/>
      <c r="EG577" s="132"/>
      <c r="EH577" s="132"/>
      <c r="EI577" s="132"/>
      <c r="EJ577" s="132"/>
      <c r="EK577" s="132"/>
      <c r="EL577" s="132"/>
      <c r="EM577" s="132"/>
      <c r="EN577" s="132"/>
      <c r="EO577" s="132"/>
      <c r="EP577" s="132"/>
      <c r="EQ577" s="132"/>
      <c r="ER577" s="132"/>
      <c r="ES577" s="132"/>
      <c r="ET577" s="132"/>
      <c r="EU577" s="132"/>
      <c r="EV577" s="132"/>
      <c r="EW577" s="132"/>
      <c r="EX577" s="132"/>
      <c r="EY577" s="132"/>
      <c r="EZ577" s="132"/>
      <c r="FA577" s="132"/>
      <c r="FB577" s="132"/>
      <c r="FC577" s="132"/>
      <c r="FD577" s="132"/>
      <c r="FE577" s="132"/>
      <c r="FF577" s="132"/>
      <c r="FG577" s="132"/>
      <c r="FH577" s="132"/>
      <c r="FI577" s="132"/>
      <c r="FJ577" s="132"/>
      <c r="FK577" s="132"/>
      <c r="FL577" s="132"/>
      <c r="FM577" s="132"/>
      <c r="FN577" s="132"/>
      <c r="FO577" s="132"/>
      <c r="FP577" s="132"/>
      <c r="FQ577" s="132"/>
      <c r="FR577" s="132"/>
      <c r="FS577" s="132"/>
      <c r="FT577" s="132"/>
      <c r="FU577" s="132"/>
      <c r="FV577" s="132"/>
      <c r="FW577" s="132"/>
      <c r="FX577" s="132"/>
      <c r="FY577" s="132"/>
      <c r="FZ577" s="132"/>
      <c r="GA577" s="132"/>
      <c r="GB577" s="132"/>
      <c r="GC577" s="132"/>
      <c r="GD577" s="132"/>
      <c r="GE577" s="132"/>
      <c r="GF577" s="30"/>
      <c r="GG577" s="30"/>
      <c r="GH577" s="30"/>
      <c r="GI577" s="30"/>
      <c r="GJ577" s="30"/>
      <c r="GK577" s="30"/>
      <c r="GL577" s="30"/>
      <c r="GM577" s="30"/>
    </row>
    <row r="578" spans="1:195" ht="12.7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row>
    <row r="579" spans="1:195" ht="21" customHeight="1">
      <c r="A579" s="70" t="s">
        <v>333</v>
      </c>
      <c r="B579" s="70"/>
      <c r="C579" s="70"/>
      <c r="D579" s="70"/>
      <c r="E579" s="70"/>
      <c r="F579" s="67" t="s">
        <v>377</v>
      </c>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68"/>
      <c r="BY579" s="68"/>
      <c r="BZ579" s="68"/>
      <c r="CA579" s="69"/>
      <c r="CB579" s="70" t="s">
        <v>396</v>
      </c>
      <c r="CC579" s="70"/>
      <c r="CD579" s="70"/>
      <c r="CE579" s="70"/>
      <c r="CF579" s="70"/>
      <c r="CG579" s="70"/>
      <c r="CH579" s="70"/>
      <c r="CI579" s="70"/>
      <c r="CJ579" s="70"/>
      <c r="CK579" s="70"/>
      <c r="CL579" s="70"/>
      <c r="CM579" s="70"/>
      <c r="CN579" s="70"/>
      <c r="CO579" s="70"/>
      <c r="CP579" s="70"/>
      <c r="CQ579" s="70"/>
      <c r="CR579" s="70"/>
      <c r="CS579" s="70"/>
      <c r="CT579" s="70"/>
      <c r="CU579" s="70"/>
      <c r="CV579" s="70"/>
      <c r="CW579" s="70"/>
      <c r="CX579" s="70"/>
      <c r="CY579" s="70"/>
      <c r="CZ579" s="70"/>
      <c r="DA579" s="70"/>
      <c r="DB579" s="70"/>
      <c r="DC579" s="70"/>
      <c r="DD579" s="70"/>
      <c r="DE579" s="70"/>
      <c r="DF579" s="70"/>
      <c r="DG579" s="70"/>
      <c r="DH579" s="70"/>
      <c r="DI579" s="70"/>
      <c r="DJ579" s="70"/>
      <c r="DK579" s="70"/>
      <c r="DL579" s="70"/>
      <c r="DM579" s="70" t="s">
        <v>402</v>
      </c>
      <c r="DN579" s="70"/>
      <c r="DO579" s="70"/>
      <c r="DP579" s="70"/>
      <c r="DQ579" s="70"/>
      <c r="DR579" s="70"/>
      <c r="DS579" s="70"/>
      <c r="DT579" s="70"/>
      <c r="DU579" s="70"/>
      <c r="DV579" s="70"/>
      <c r="DW579" s="70"/>
      <c r="DX579" s="70"/>
      <c r="DY579" s="70"/>
      <c r="DZ579" s="70"/>
      <c r="EA579" s="70"/>
      <c r="EB579" s="70"/>
      <c r="EC579" s="70"/>
      <c r="ED579" s="70"/>
      <c r="EE579" s="70"/>
      <c r="EF579" s="70"/>
      <c r="EG579" s="70"/>
      <c r="EH579" s="70"/>
      <c r="EI579" s="70"/>
      <c r="EJ579" s="70"/>
      <c r="EK579" s="70"/>
      <c r="EL579" s="70"/>
      <c r="EM579" s="70"/>
      <c r="EN579" s="70"/>
      <c r="EO579" s="70"/>
      <c r="EP579" s="70"/>
      <c r="EQ579" s="70"/>
      <c r="ER579" s="70"/>
      <c r="ES579" s="70"/>
      <c r="ET579" s="70"/>
      <c r="EU579" s="70"/>
      <c r="EV579" s="70"/>
      <c r="EW579" s="70"/>
      <c r="EX579" s="70" t="s">
        <v>403</v>
      </c>
      <c r="EY579" s="70"/>
      <c r="EZ579" s="70"/>
      <c r="FA579" s="70"/>
      <c r="FB579" s="70"/>
      <c r="FC579" s="70"/>
      <c r="FD579" s="70"/>
      <c r="FE579" s="70"/>
      <c r="FF579" s="70"/>
      <c r="FG579" s="70"/>
      <c r="FH579" s="70"/>
      <c r="FI579" s="70"/>
      <c r="FJ579" s="70"/>
      <c r="FK579" s="70"/>
      <c r="FL579" s="70"/>
      <c r="FM579" s="70"/>
      <c r="FN579" s="70"/>
      <c r="FO579" s="70"/>
      <c r="FP579" s="70"/>
      <c r="FQ579" s="70"/>
      <c r="FR579" s="70"/>
      <c r="FS579" s="70"/>
      <c r="FT579" s="70"/>
      <c r="FU579" s="70"/>
      <c r="FV579" s="70"/>
      <c r="FW579" s="70"/>
      <c r="FX579" s="70"/>
      <c r="FY579" s="70"/>
      <c r="FZ579" s="70"/>
      <c r="GA579" s="70"/>
      <c r="GB579" s="70"/>
      <c r="GC579" s="70"/>
      <c r="GD579" s="70"/>
      <c r="GE579" s="70"/>
      <c r="GF579" s="30"/>
      <c r="GG579" s="30"/>
      <c r="GH579" s="30"/>
      <c r="GI579" s="30"/>
      <c r="GJ579" s="30"/>
      <c r="GK579" s="30"/>
      <c r="GL579" s="30"/>
      <c r="GM579" s="30"/>
    </row>
    <row r="580" spans="1:195" ht="12.75">
      <c r="A580" s="70">
        <v>1</v>
      </c>
      <c r="B580" s="70"/>
      <c r="C580" s="70"/>
      <c r="D580" s="70"/>
      <c r="E580" s="70"/>
      <c r="F580" s="67" t="s">
        <v>570</v>
      </c>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c r="BG580" s="68"/>
      <c r="BH580" s="68"/>
      <c r="BI580" s="68"/>
      <c r="BJ580" s="68"/>
      <c r="BK580" s="68"/>
      <c r="BL580" s="68"/>
      <c r="BM580" s="68"/>
      <c r="BN580" s="68"/>
      <c r="BO580" s="68"/>
      <c r="BP580" s="68"/>
      <c r="BQ580" s="68"/>
      <c r="BR580" s="68"/>
      <c r="BS580" s="68"/>
      <c r="BT580" s="68"/>
      <c r="BU580" s="68"/>
      <c r="BV580" s="68"/>
      <c r="BW580" s="68"/>
      <c r="BX580" s="68"/>
      <c r="BY580" s="68"/>
      <c r="BZ580" s="68"/>
      <c r="CA580" s="69"/>
      <c r="CB580" s="70">
        <v>2</v>
      </c>
      <c r="CC580" s="70"/>
      <c r="CD580" s="70"/>
      <c r="CE580" s="70"/>
      <c r="CF580" s="70"/>
      <c r="CG580" s="70"/>
      <c r="CH580" s="70"/>
      <c r="CI580" s="70"/>
      <c r="CJ580" s="70"/>
      <c r="CK580" s="70"/>
      <c r="CL580" s="70"/>
      <c r="CM580" s="70"/>
      <c r="CN580" s="70"/>
      <c r="CO580" s="70"/>
      <c r="CP580" s="70"/>
      <c r="CQ580" s="70"/>
      <c r="CR580" s="70"/>
      <c r="CS580" s="70"/>
      <c r="CT580" s="70"/>
      <c r="CU580" s="70"/>
      <c r="CV580" s="70"/>
      <c r="CW580" s="70"/>
      <c r="CX580" s="70"/>
      <c r="CY580" s="70"/>
      <c r="CZ580" s="70"/>
      <c r="DA580" s="70"/>
      <c r="DB580" s="70"/>
      <c r="DC580" s="70"/>
      <c r="DD580" s="70"/>
      <c r="DE580" s="70"/>
      <c r="DF580" s="70"/>
      <c r="DG580" s="70"/>
      <c r="DH580" s="70"/>
      <c r="DI580" s="70"/>
      <c r="DJ580" s="70"/>
      <c r="DK580" s="70"/>
      <c r="DL580" s="70"/>
      <c r="DM580" s="70">
        <v>70000</v>
      </c>
      <c r="DN580" s="70"/>
      <c r="DO580" s="70"/>
      <c r="DP580" s="70"/>
      <c r="DQ580" s="70"/>
      <c r="DR580" s="70"/>
      <c r="DS580" s="70"/>
      <c r="DT580" s="70"/>
      <c r="DU580" s="70"/>
      <c r="DV580" s="70"/>
      <c r="DW580" s="70"/>
      <c r="DX580" s="70"/>
      <c r="DY580" s="70"/>
      <c r="DZ580" s="70"/>
      <c r="EA580" s="70"/>
      <c r="EB580" s="70"/>
      <c r="EC580" s="70"/>
      <c r="ED580" s="70"/>
      <c r="EE580" s="70"/>
      <c r="EF580" s="70"/>
      <c r="EG580" s="70"/>
      <c r="EH580" s="70"/>
      <c r="EI580" s="70"/>
      <c r="EJ580" s="70"/>
      <c r="EK580" s="70"/>
      <c r="EL580" s="70"/>
      <c r="EM580" s="70"/>
      <c r="EN580" s="70"/>
      <c r="EO580" s="70"/>
      <c r="EP580" s="70"/>
      <c r="EQ580" s="70"/>
      <c r="ER580" s="70"/>
      <c r="ES580" s="70"/>
      <c r="ET580" s="70"/>
      <c r="EU580" s="70"/>
      <c r="EV580" s="70"/>
      <c r="EW580" s="70"/>
      <c r="EX580" s="70">
        <f>CB580*DM580</f>
        <v>140000</v>
      </c>
      <c r="EY580" s="70"/>
      <c r="EZ580" s="70"/>
      <c r="FA580" s="70"/>
      <c r="FB580" s="70"/>
      <c r="FC580" s="70"/>
      <c r="FD580" s="70"/>
      <c r="FE580" s="70"/>
      <c r="FF580" s="70"/>
      <c r="FG580" s="70"/>
      <c r="FH580" s="70"/>
      <c r="FI580" s="70"/>
      <c r="FJ580" s="70"/>
      <c r="FK580" s="70"/>
      <c r="FL580" s="70"/>
      <c r="FM580" s="70"/>
      <c r="FN580" s="70"/>
      <c r="FO580" s="70"/>
      <c r="FP580" s="70"/>
      <c r="FQ580" s="70"/>
      <c r="FR580" s="70"/>
      <c r="FS580" s="70"/>
      <c r="FT580" s="70"/>
      <c r="FU580" s="70"/>
      <c r="FV580" s="70"/>
      <c r="FW580" s="70"/>
      <c r="FX580" s="70"/>
      <c r="FY580" s="70"/>
      <c r="FZ580" s="70"/>
      <c r="GA580" s="70"/>
      <c r="GB580" s="70"/>
      <c r="GC580" s="70"/>
      <c r="GD580" s="70"/>
      <c r="GE580" s="70"/>
      <c r="GF580" s="30"/>
      <c r="GG580" s="30"/>
      <c r="GH580" s="30"/>
      <c r="GI580" s="30"/>
      <c r="GJ580" s="30"/>
      <c r="GK580" s="30"/>
      <c r="GL580" s="30"/>
      <c r="GM580" s="30"/>
    </row>
    <row r="581" spans="1:195" ht="12.75">
      <c r="A581" s="70">
        <v>2</v>
      </c>
      <c r="B581" s="70"/>
      <c r="C581" s="70"/>
      <c r="D581" s="70"/>
      <c r="E581" s="70"/>
      <c r="F581" s="67" t="s">
        <v>571</v>
      </c>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c r="BG581" s="68"/>
      <c r="BH581" s="68"/>
      <c r="BI581" s="68"/>
      <c r="BJ581" s="68"/>
      <c r="BK581" s="68"/>
      <c r="BL581" s="68"/>
      <c r="BM581" s="68"/>
      <c r="BN581" s="68"/>
      <c r="BO581" s="68"/>
      <c r="BP581" s="68"/>
      <c r="BQ581" s="68"/>
      <c r="BR581" s="68"/>
      <c r="BS581" s="68"/>
      <c r="BT581" s="68"/>
      <c r="BU581" s="68"/>
      <c r="BV581" s="68"/>
      <c r="BW581" s="68"/>
      <c r="BX581" s="68"/>
      <c r="BY581" s="68"/>
      <c r="BZ581" s="68"/>
      <c r="CA581" s="69"/>
      <c r="CB581" s="70">
        <v>1</v>
      </c>
      <c r="CC581" s="70"/>
      <c r="CD581" s="70"/>
      <c r="CE581" s="70"/>
      <c r="CF581" s="70"/>
      <c r="CG581" s="70"/>
      <c r="CH581" s="70"/>
      <c r="CI581" s="70"/>
      <c r="CJ581" s="70"/>
      <c r="CK581" s="70"/>
      <c r="CL581" s="70"/>
      <c r="CM581" s="70"/>
      <c r="CN581" s="70"/>
      <c r="CO581" s="70"/>
      <c r="CP581" s="70"/>
      <c r="CQ581" s="70"/>
      <c r="CR581" s="70"/>
      <c r="CS581" s="70"/>
      <c r="CT581" s="70"/>
      <c r="CU581" s="70"/>
      <c r="CV581" s="70"/>
      <c r="CW581" s="70"/>
      <c r="CX581" s="70"/>
      <c r="CY581" s="70"/>
      <c r="CZ581" s="70"/>
      <c r="DA581" s="70"/>
      <c r="DB581" s="70"/>
      <c r="DC581" s="70"/>
      <c r="DD581" s="70"/>
      <c r="DE581" s="70"/>
      <c r="DF581" s="70"/>
      <c r="DG581" s="70"/>
      <c r="DH581" s="70"/>
      <c r="DI581" s="70"/>
      <c r="DJ581" s="70"/>
      <c r="DK581" s="70"/>
      <c r="DL581" s="70"/>
      <c r="DM581" s="70">
        <v>20000</v>
      </c>
      <c r="DN581" s="70"/>
      <c r="DO581" s="70"/>
      <c r="DP581" s="70"/>
      <c r="DQ581" s="70"/>
      <c r="DR581" s="70"/>
      <c r="DS581" s="70"/>
      <c r="DT581" s="70"/>
      <c r="DU581" s="70"/>
      <c r="DV581" s="70"/>
      <c r="DW581" s="70"/>
      <c r="DX581" s="70"/>
      <c r="DY581" s="70"/>
      <c r="DZ581" s="70"/>
      <c r="EA581" s="70"/>
      <c r="EB581" s="70"/>
      <c r="EC581" s="70"/>
      <c r="ED581" s="70"/>
      <c r="EE581" s="70"/>
      <c r="EF581" s="70"/>
      <c r="EG581" s="70"/>
      <c r="EH581" s="70"/>
      <c r="EI581" s="70"/>
      <c r="EJ581" s="70"/>
      <c r="EK581" s="70"/>
      <c r="EL581" s="70"/>
      <c r="EM581" s="70"/>
      <c r="EN581" s="70"/>
      <c r="EO581" s="70"/>
      <c r="EP581" s="70"/>
      <c r="EQ581" s="70"/>
      <c r="ER581" s="70"/>
      <c r="ES581" s="70"/>
      <c r="ET581" s="70"/>
      <c r="EU581" s="70"/>
      <c r="EV581" s="70"/>
      <c r="EW581" s="70"/>
      <c r="EX581" s="70">
        <f>CB581*DM581</f>
        <v>20000</v>
      </c>
      <c r="EY581" s="70"/>
      <c r="EZ581" s="70"/>
      <c r="FA581" s="70"/>
      <c r="FB581" s="70"/>
      <c r="FC581" s="70"/>
      <c r="FD581" s="70"/>
      <c r="FE581" s="70"/>
      <c r="FF581" s="70"/>
      <c r="FG581" s="70"/>
      <c r="FH581" s="70"/>
      <c r="FI581" s="70"/>
      <c r="FJ581" s="70"/>
      <c r="FK581" s="70"/>
      <c r="FL581" s="70"/>
      <c r="FM581" s="70"/>
      <c r="FN581" s="70"/>
      <c r="FO581" s="70"/>
      <c r="FP581" s="70"/>
      <c r="FQ581" s="70"/>
      <c r="FR581" s="70"/>
      <c r="FS581" s="70"/>
      <c r="FT581" s="70"/>
      <c r="FU581" s="70"/>
      <c r="FV581" s="70"/>
      <c r="FW581" s="70"/>
      <c r="FX581" s="70"/>
      <c r="FY581" s="70"/>
      <c r="FZ581" s="70"/>
      <c r="GA581" s="70"/>
      <c r="GB581" s="70"/>
      <c r="GC581" s="70"/>
      <c r="GD581" s="70"/>
      <c r="GE581" s="70"/>
      <c r="GF581" s="30"/>
      <c r="GG581" s="30"/>
      <c r="GH581" s="30"/>
      <c r="GI581" s="30"/>
      <c r="GJ581" s="30"/>
      <c r="GK581" s="30"/>
      <c r="GL581" s="30"/>
      <c r="GM581" s="30"/>
    </row>
    <row r="582" spans="1:195" ht="12.75">
      <c r="A582" s="70">
        <v>3</v>
      </c>
      <c r="B582" s="70"/>
      <c r="C582" s="70"/>
      <c r="D582" s="70"/>
      <c r="E582" s="70"/>
      <c r="F582" s="67" t="s">
        <v>572</v>
      </c>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c r="BG582" s="68"/>
      <c r="BH582" s="68"/>
      <c r="BI582" s="68"/>
      <c r="BJ582" s="68"/>
      <c r="BK582" s="68"/>
      <c r="BL582" s="68"/>
      <c r="BM582" s="68"/>
      <c r="BN582" s="68"/>
      <c r="BO582" s="68"/>
      <c r="BP582" s="68"/>
      <c r="BQ582" s="68"/>
      <c r="BR582" s="68"/>
      <c r="BS582" s="68"/>
      <c r="BT582" s="68"/>
      <c r="BU582" s="68"/>
      <c r="BV582" s="68"/>
      <c r="BW582" s="68"/>
      <c r="BX582" s="68"/>
      <c r="BY582" s="68"/>
      <c r="BZ582" s="68"/>
      <c r="CA582" s="69"/>
      <c r="CB582" s="70">
        <v>6</v>
      </c>
      <c r="CC582" s="70"/>
      <c r="CD582" s="70"/>
      <c r="CE582" s="70"/>
      <c r="CF582" s="70"/>
      <c r="CG582" s="70"/>
      <c r="CH582" s="70"/>
      <c r="CI582" s="70"/>
      <c r="CJ582" s="70"/>
      <c r="CK582" s="70"/>
      <c r="CL582" s="70"/>
      <c r="CM582" s="70"/>
      <c r="CN582" s="70"/>
      <c r="CO582" s="70"/>
      <c r="CP582" s="70"/>
      <c r="CQ582" s="70"/>
      <c r="CR582" s="70"/>
      <c r="CS582" s="70"/>
      <c r="CT582" s="70"/>
      <c r="CU582" s="70"/>
      <c r="CV582" s="70"/>
      <c r="CW582" s="70"/>
      <c r="CX582" s="70"/>
      <c r="CY582" s="70"/>
      <c r="CZ582" s="70"/>
      <c r="DA582" s="70"/>
      <c r="DB582" s="70"/>
      <c r="DC582" s="70"/>
      <c r="DD582" s="70"/>
      <c r="DE582" s="70"/>
      <c r="DF582" s="70"/>
      <c r="DG582" s="70"/>
      <c r="DH582" s="70"/>
      <c r="DI582" s="70"/>
      <c r="DJ582" s="70"/>
      <c r="DK582" s="70"/>
      <c r="DL582" s="70"/>
      <c r="DM582" s="70">
        <v>1333.333</v>
      </c>
      <c r="DN582" s="70"/>
      <c r="DO582" s="70"/>
      <c r="DP582" s="70"/>
      <c r="DQ582" s="70"/>
      <c r="DR582" s="70"/>
      <c r="DS582" s="70"/>
      <c r="DT582" s="70"/>
      <c r="DU582" s="70"/>
      <c r="DV582" s="70"/>
      <c r="DW582" s="70"/>
      <c r="DX582" s="70"/>
      <c r="DY582" s="70"/>
      <c r="DZ582" s="70"/>
      <c r="EA582" s="70"/>
      <c r="EB582" s="70"/>
      <c r="EC582" s="70"/>
      <c r="ED582" s="70"/>
      <c r="EE582" s="70"/>
      <c r="EF582" s="70"/>
      <c r="EG582" s="70"/>
      <c r="EH582" s="70"/>
      <c r="EI582" s="70"/>
      <c r="EJ582" s="70"/>
      <c r="EK582" s="70"/>
      <c r="EL582" s="70"/>
      <c r="EM582" s="70"/>
      <c r="EN582" s="70"/>
      <c r="EO582" s="70"/>
      <c r="EP582" s="70"/>
      <c r="EQ582" s="70"/>
      <c r="ER582" s="70"/>
      <c r="ES582" s="70"/>
      <c r="ET582" s="70"/>
      <c r="EU582" s="70"/>
      <c r="EV582" s="70"/>
      <c r="EW582" s="70"/>
      <c r="EX582" s="70">
        <f>CB582*DM582</f>
        <v>7999.9980000000005</v>
      </c>
      <c r="EY582" s="70"/>
      <c r="EZ582" s="70"/>
      <c r="FA582" s="70"/>
      <c r="FB582" s="70"/>
      <c r="FC582" s="70"/>
      <c r="FD582" s="70"/>
      <c r="FE582" s="70"/>
      <c r="FF582" s="70"/>
      <c r="FG582" s="70"/>
      <c r="FH582" s="70"/>
      <c r="FI582" s="70"/>
      <c r="FJ582" s="70"/>
      <c r="FK582" s="70"/>
      <c r="FL582" s="70"/>
      <c r="FM582" s="70"/>
      <c r="FN582" s="70"/>
      <c r="FO582" s="70"/>
      <c r="FP582" s="70"/>
      <c r="FQ582" s="70"/>
      <c r="FR582" s="70"/>
      <c r="FS582" s="70"/>
      <c r="FT582" s="70"/>
      <c r="FU582" s="70"/>
      <c r="FV582" s="70"/>
      <c r="FW582" s="70"/>
      <c r="FX582" s="70"/>
      <c r="FY582" s="70"/>
      <c r="FZ582" s="70"/>
      <c r="GA582" s="70"/>
      <c r="GB582" s="70"/>
      <c r="GC582" s="70"/>
      <c r="GD582" s="70"/>
      <c r="GE582" s="70"/>
      <c r="GF582" s="30"/>
      <c r="GG582" s="30"/>
      <c r="GH582" s="30"/>
      <c r="GI582" s="30"/>
      <c r="GJ582" s="30"/>
      <c r="GK582" s="30"/>
      <c r="GL582" s="30"/>
      <c r="GM582" s="30"/>
    </row>
    <row r="583" spans="1:195" ht="12.75">
      <c r="A583" s="70">
        <v>4</v>
      </c>
      <c r="B583" s="70"/>
      <c r="C583" s="70"/>
      <c r="D583" s="70"/>
      <c r="E583" s="70"/>
      <c r="F583" s="67" t="s">
        <v>573</v>
      </c>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c r="BG583" s="68"/>
      <c r="BH583" s="68"/>
      <c r="BI583" s="68"/>
      <c r="BJ583" s="68"/>
      <c r="BK583" s="68"/>
      <c r="BL583" s="68"/>
      <c r="BM583" s="68"/>
      <c r="BN583" s="68"/>
      <c r="BO583" s="68"/>
      <c r="BP583" s="68"/>
      <c r="BQ583" s="68"/>
      <c r="BR583" s="68"/>
      <c r="BS583" s="68"/>
      <c r="BT583" s="68"/>
      <c r="BU583" s="68"/>
      <c r="BV583" s="68"/>
      <c r="BW583" s="68"/>
      <c r="BX583" s="68"/>
      <c r="BY583" s="68"/>
      <c r="BZ583" s="68"/>
      <c r="CA583" s="69"/>
      <c r="CB583" s="70">
        <v>2</v>
      </c>
      <c r="CC583" s="70"/>
      <c r="CD583" s="70"/>
      <c r="CE583" s="70"/>
      <c r="CF583" s="70"/>
      <c r="CG583" s="70"/>
      <c r="CH583" s="70"/>
      <c r="CI583" s="70"/>
      <c r="CJ583" s="70"/>
      <c r="CK583" s="70"/>
      <c r="CL583" s="70"/>
      <c r="CM583" s="70"/>
      <c r="CN583" s="70"/>
      <c r="CO583" s="70"/>
      <c r="CP583" s="70"/>
      <c r="CQ583" s="70"/>
      <c r="CR583" s="70"/>
      <c r="CS583" s="70"/>
      <c r="CT583" s="70"/>
      <c r="CU583" s="70"/>
      <c r="CV583" s="70"/>
      <c r="CW583" s="70"/>
      <c r="CX583" s="70"/>
      <c r="CY583" s="70"/>
      <c r="CZ583" s="70"/>
      <c r="DA583" s="70"/>
      <c r="DB583" s="70"/>
      <c r="DC583" s="70"/>
      <c r="DD583" s="70"/>
      <c r="DE583" s="70"/>
      <c r="DF583" s="70"/>
      <c r="DG583" s="70"/>
      <c r="DH583" s="70"/>
      <c r="DI583" s="70"/>
      <c r="DJ583" s="70"/>
      <c r="DK583" s="70"/>
      <c r="DL583" s="70"/>
      <c r="DM583" s="70">
        <v>4000</v>
      </c>
      <c r="DN583" s="70"/>
      <c r="DO583" s="70"/>
      <c r="DP583" s="70"/>
      <c r="DQ583" s="70"/>
      <c r="DR583" s="70"/>
      <c r="DS583" s="70"/>
      <c r="DT583" s="70"/>
      <c r="DU583" s="70"/>
      <c r="DV583" s="70"/>
      <c r="DW583" s="70"/>
      <c r="DX583" s="70"/>
      <c r="DY583" s="70"/>
      <c r="DZ583" s="70"/>
      <c r="EA583" s="70"/>
      <c r="EB583" s="70"/>
      <c r="EC583" s="70"/>
      <c r="ED583" s="70"/>
      <c r="EE583" s="70"/>
      <c r="EF583" s="70"/>
      <c r="EG583" s="70"/>
      <c r="EH583" s="70"/>
      <c r="EI583" s="70"/>
      <c r="EJ583" s="70"/>
      <c r="EK583" s="70"/>
      <c r="EL583" s="70"/>
      <c r="EM583" s="70"/>
      <c r="EN583" s="70"/>
      <c r="EO583" s="70"/>
      <c r="EP583" s="70"/>
      <c r="EQ583" s="70"/>
      <c r="ER583" s="70"/>
      <c r="ES583" s="70"/>
      <c r="ET583" s="70"/>
      <c r="EU583" s="70"/>
      <c r="EV583" s="70"/>
      <c r="EW583" s="70"/>
      <c r="EX583" s="70">
        <f>CB583*DM583</f>
        <v>8000</v>
      </c>
      <c r="EY583" s="70"/>
      <c r="EZ583" s="70"/>
      <c r="FA583" s="70"/>
      <c r="FB583" s="70"/>
      <c r="FC583" s="70"/>
      <c r="FD583" s="70"/>
      <c r="FE583" s="70"/>
      <c r="FF583" s="70"/>
      <c r="FG583" s="70"/>
      <c r="FH583" s="70"/>
      <c r="FI583" s="70"/>
      <c r="FJ583" s="70"/>
      <c r="FK583" s="70"/>
      <c r="FL583" s="70"/>
      <c r="FM583" s="70"/>
      <c r="FN583" s="70"/>
      <c r="FO583" s="70"/>
      <c r="FP583" s="70"/>
      <c r="FQ583" s="70"/>
      <c r="FR583" s="70"/>
      <c r="FS583" s="70"/>
      <c r="FT583" s="70"/>
      <c r="FU583" s="70"/>
      <c r="FV583" s="70"/>
      <c r="FW583" s="70"/>
      <c r="FX583" s="70"/>
      <c r="FY583" s="70"/>
      <c r="FZ583" s="70"/>
      <c r="GA583" s="70"/>
      <c r="GB583" s="70"/>
      <c r="GC583" s="70"/>
      <c r="GD583" s="70"/>
      <c r="GE583" s="70"/>
      <c r="GF583" s="30"/>
      <c r="GG583" s="30"/>
      <c r="GH583" s="30"/>
      <c r="GI583" s="30"/>
      <c r="GJ583" s="30"/>
      <c r="GK583" s="30"/>
      <c r="GL583" s="30"/>
      <c r="GM583" s="30"/>
    </row>
    <row r="584" spans="1:195" ht="12.75">
      <c r="A584" s="327" t="s">
        <v>569</v>
      </c>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c r="EW584" s="74"/>
      <c r="EX584" s="72">
        <f>SUM(EX580:EX583)</f>
        <v>175999.998</v>
      </c>
      <c r="EY584" s="72"/>
      <c r="EZ584" s="72"/>
      <c r="FA584" s="72"/>
      <c r="FB584" s="72"/>
      <c r="FC584" s="72"/>
      <c r="FD584" s="72"/>
      <c r="FE584" s="72"/>
      <c r="FF584" s="72"/>
      <c r="FG584" s="72"/>
      <c r="FH584" s="72"/>
      <c r="FI584" s="72"/>
      <c r="FJ584" s="72"/>
      <c r="FK584" s="72"/>
      <c r="FL584" s="72"/>
      <c r="FM584" s="72"/>
      <c r="FN584" s="72"/>
      <c r="FO584" s="72"/>
      <c r="FP584" s="72"/>
      <c r="FQ584" s="72"/>
      <c r="FR584" s="72"/>
      <c r="FS584" s="72"/>
      <c r="FT584" s="72"/>
      <c r="FU584" s="72"/>
      <c r="FV584" s="72"/>
      <c r="FW584" s="72"/>
      <c r="FX584" s="72"/>
      <c r="FY584" s="72"/>
      <c r="FZ584" s="72"/>
      <c r="GA584" s="72"/>
      <c r="GB584" s="72"/>
      <c r="GC584" s="72"/>
      <c r="GD584" s="72"/>
      <c r="GE584" s="72"/>
      <c r="GF584" s="30"/>
      <c r="GG584" s="30"/>
      <c r="GH584" s="30"/>
      <c r="GI584" s="30"/>
      <c r="GJ584" s="30"/>
      <c r="GK584" s="30"/>
      <c r="GL584" s="30"/>
      <c r="GM584" s="30"/>
    </row>
    <row r="585" spans="1:195" ht="12.75">
      <c r="A585" s="70">
        <v>5</v>
      </c>
      <c r="B585" s="70"/>
      <c r="C585" s="70"/>
      <c r="D585" s="70"/>
      <c r="E585" s="70"/>
      <c r="F585" s="67" t="s">
        <v>574</v>
      </c>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c r="BG585" s="68"/>
      <c r="BH585" s="68"/>
      <c r="BI585" s="68"/>
      <c r="BJ585" s="68"/>
      <c r="BK585" s="68"/>
      <c r="BL585" s="68"/>
      <c r="BM585" s="68"/>
      <c r="BN585" s="68"/>
      <c r="BO585" s="68"/>
      <c r="BP585" s="68"/>
      <c r="BQ585" s="68"/>
      <c r="BR585" s="68"/>
      <c r="BS585" s="68"/>
      <c r="BT585" s="68"/>
      <c r="BU585" s="68"/>
      <c r="BV585" s="68"/>
      <c r="BW585" s="68"/>
      <c r="BX585" s="68"/>
      <c r="BY585" s="68"/>
      <c r="BZ585" s="68"/>
      <c r="CA585" s="69"/>
      <c r="CB585" s="70">
        <v>5</v>
      </c>
      <c r="CC585" s="70"/>
      <c r="CD585" s="70"/>
      <c r="CE585" s="70"/>
      <c r="CF585" s="70"/>
      <c r="CG585" s="70"/>
      <c r="CH585" s="70"/>
      <c r="CI585" s="70"/>
      <c r="CJ585" s="70"/>
      <c r="CK585" s="70"/>
      <c r="CL585" s="70"/>
      <c r="CM585" s="70"/>
      <c r="CN585" s="70"/>
      <c r="CO585" s="70"/>
      <c r="CP585" s="70"/>
      <c r="CQ585" s="70"/>
      <c r="CR585" s="70"/>
      <c r="CS585" s="70"/>
      <c r="CT585" s="70"/>
      <c r="CU585" s="70"/>
      <c r="CV585" s="70"/>
      <c r="CW585" s="70"/>
      <c r="CX585" s="70"/>
      <c r="CY585" s="70"/>
      <c r="CZ585" s="70"/>
      <c r="DA585" s="70"/>
      <c r="DB585" s="70"/>
      <c r="DC585" s="70"/>
      <c r="DD585" s="70"/>
      <c r="DE585" s="70"/>
      <c r="DF585" s="70"/>
      <c r="DG585" s="70"/>
      <c r="DH585" s="70"/>
      <c r="DI585" s="70"/>
      <c r="DJ585" s="70"/>
      <c r="DK585" s="70"/>
      <c r="DL585" s="70"/>
      <c r="DM585" s="70">
        <v>30000</v>
      </c>
      <c r="DN585" s="70"/>
      <c r="DO585" s="70"/>
      <c r="DP585" s="70"/>
      <c r="DQ585" s="70"/>
      <c r="DR585" s="70"/>
      <c r="DS585" s="70"/>
      <c r="DT585" s="70"/>
      <c r="DU585" s="70"/>
      <c r="DV585" s="70"/>
      <c r="DW585" s="70"/>
      <c r="DX585" s="70"/>
      <c r="DY585" s="70"/>
      <c r="DZ585" s="70"/>
      <c r="EA585" s="70"/>
      <c r="EB585" s="70"/>
      <c r="EC585" s="70"/>
      <c r="ED585" s="70"/>
      <c r="EE585" s="70"/>
      <c r="EF585" s="70"/>
      <c r="EG585" s="70"/>
      <c r="EH585" s="70"/>
      <c r="EI585" s="70"/>
      <c r="EJ585" s="70"/>
      <c r="EK585" s="70"/>
      <c r="EL585" s="70"/>
      <c r="EM585" s="70"/>
      <c r="EN585" s="70"/>
      <c r="EO585" s="70"/>
      <c r="EP585" s="70"/>
      <c r="EQ585" s="70"/>
      <c r="ER585" s="70"/>
      <c r="ES585" s="70"/>
      <c r="ET585" s="70"/>
      <c r="EU585" s="70"/>
      <c r="EV585" s="70"/>
      <c r="EW585" s="70"/>
      <c r="EX585" s="70">
        <f>CB585*DM585</f>
        <v>150000</v>
      </c>
      <c r="EY585" s="70"/>
      <c r="EZ585" s="70"/>
      <c r="FA585" s="70"/>
      <c r="FB585" s="70"/>
      <c r="FC585" s="70"/>
      <c r="FD585" s="70"/>
      <c r="FE585" s="70"/>
      <c r="FF585" s="70"/>
      <c r="FG585" s="70"/>
      <c r="FH585" s="70"/>
      <c r="FI585" s="70"/>
      <c r="FJ585" s="70"/>
      <c r="FK585" s="70"/>
      <c r="FL585" s="70"/>
      <c r="FM585" s="70"/>
      <c r="FN585" s="70"/>
      <c r="FO585" s="70"/>
      <c r="FP585" s="70"/>
      <c r="FQ585" s="70"/>
      <c r="FR585" s="70"/>
      <c r="FS585" s="70"/>
      <c r="FT585" s="70"/>
      <c r="FU585" s="70"/>
      <c r="FV585" s="70"/>
      <c r="FW585" s="70"/>
      <c r="FX585" s="70"/>
      <c r="FY585" s="70"/>
      <c r="FZ585" s="70"/>
      <c r="GA585" s="70"/>
      <c r="GB585" s="70"/>
      <c r="GC585" s="70"/>
      <c r="GD585" s="70"/>
      <c r="GE585" s="70"/>
      <c r="GF585" s="30"/>
      <c r="GG585" s="30"/>
      <c r="GH585" s="30"/>
      <c r="GI585" s="30"/>
      <c r="GJ585" s="30"/>
      <c r="GK585" s="30"/>
      <c r="GL585" s="30"/>
      <c r="GM585" s="30"/>
    </row>
    <row r="586" spans="1:195" ht="12.75">
      <c r="A586" s="70">
        <v>6</v>
      </c>
      <c r="B586" s="70"/>
      <c r="C586" s="70"/>
      <c r="D586" s="70"/>
      <c r="E586" s="70"/>
      <c r="F586" s="67" t="s">
        <v>575</v>
      </c>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c r="BG586" s="68"/>
      <c r="BH586" s="68"/>
      <c r="BI586" s="68"/>
      <c r="BJ586" s="68"/>
      <c r="BK586" s="68"/>
      <c r="BL586" s="68"/>
      <c r="BM586" s="68"/>
      <c r="BN586" s="68"/>
      <c r="BO586" s="68"/>
      <c r="BP586" s="68"/>
      <c r="BQ586" s="68"/>
      <c r="BR586" s="68"/>
      <c r="BS586" s="68"/>
      <c r="BT586" s="68"/>
      <c r="BU586" s="68"/>
      <c r="BV586" s="68"/>
      <c r="BW586" s="68"/>
      <c r="BX586" s="68"/>
      <c r="BY586" s="68"/>
      <c r="BZ586" s="68"/>
      <c r="CA586" s="69"/>
      <c r="CB586" s="70">
        <v>5</v>
      </c>
      <c r="CC586" s="70"/>
      <c r="CD586" s="70"/>
      <c r="CE586" s="70"/>
      <c r="CF586" s="70"/>
      <c r="CG586" s="70"/>
      <c r="CH586" s="70"/>
      <c r="CI586" s="70"/>
      <c r="CJ586" s="70"/>
      <c r="CK586" s="70"/>
      <c r="CL586" s="70"/>
      <c r="CM586" s="70"/>
      <c r="CN586" s="70"/>
      <c r="CO586" s="70"/>
      <c r="CP586" s="70"/>
      <c r="CQ586" s="70"/>
      <c r="CR586" s="70"/>
      <c r="CS586" s="70"/>
      <c r="CT586" s="70"/>
      <c r="CU586" s="70"/>
      <c r="CV586" s="70"/>
      <c r="CW586" s="70"/>
      <c r="CX586" s="70"/>
      <c r="CY586" s="70"/>
      <c r="CZ586" s="70"/>
      <c r="DA586" s="70"/>
      <c r="DB586" s="70"/>
      <c r="DC586" s="70"/>
      <c r="DD586" s="70"/>
      <c r="DE586" s="70"/>
      <c r="DF586" s="70"/>
      <c r="DG586" s="70"/>
      <c r="DH586" s="70"/>
      <c r="DI586" s="70"/>
      <c r="DJ586" s="70"/>
      <c r="DK586" s="70"/>
      <c r="DL586" s="70"/>
      <c r="DM586" s="70">
        <v>10000</v>
      </c>
      <c r="DN586" s="70"/>
      <c r="DO586" s="70"/>
      <c r="DP586" s="70"/>
      <c r="DQ586" s="70"/>
      <c r="DR586" s="70"/>
      <c r="DS586" s="70"/>
      <c r="DT586" s="70"/>
      <c r="DU586" s="70"/>
      <c r="DV586" s="70"/>
      <c r="DW586" s="70"/>
      <c r="DX586" s="70"/>
      <c r="DY586" s="70"/>
      <c r="DZ586" s="70"/>
      <c r="EA586" s="70"/>
      <c r="EB586" s="70"/>
      <c r="EC586" s="70"/>
      <c r="ED586" s="70"/>
      <c r="EE586" s="70"/>
      <c r="EF586" s="70"/>
      <c r="EG586" s="70"/>
      <c r="EH586" s="70"/>
      <c r="EI586" s="70"/>
      <c r="EJ586" s="70"/>
      <c r="EK586" s="70"/>
      <c r="EL586" s="70"/>
      <c r="EM586" s="70"/>
      <c r="EN586" s="70"/>
      <c r="EO586" s="70"/>
      <c r="EP586" s="70"/>
      <c r="EQ586" s="70"/>
      <c r="ER586" s="70"/>
      <c r="ES586" s="70"/>
      <c r="ET586" s="70"/>
      <c r="EU586" s="70"/>
      <c r="EV586" s="70"/>
      <c r="EW586" s="70"/>
      <c r="EX586" s="70">
        <f>CB586*DM586</f>
        <v>50000</v>
      </c>
      <c r="EY586" s="70"/>
      <c r="EZ586" s="70"/>
      <c r="FA586" s="70"/>
      <c r="FB586" s="70"/>
      <c r="FC586" s="70"/>
      <c r="FD586" s="70"/>
      <c r="FE586" s="70"/>
      <c r="FF586" s="70"/>
      <c r="FG586" s="70"/>
      <c r="FH586" s="70"/>
      <c r="FI586" s="70"/>
      <c r="FJ586" s="70"/>
      <c r="FK586" s="70"/>
      <c r="FL586" s="70"/>
      <c r="FM586" s="70"/>
      <c r="FN586" s="70"/>
      <c r="FO586" s="70"/>
      <c r="FP586" s="70"/>
      <c r="FQ586" s="70"/>
      <c r="FR586" s="70"/>
      <c r="FS586" s="70"/>
      <c r="FT586" s="70"/>
      <c r="FU586" s="70"/>
      <c r="FV586" s="70"/>
      <c r="FW586" s="70"/>
      <c r="FX586" s="70"/>
      <c r="FY586" s="70"/>
      <c r="FZ586" s="70"/>
      <c r="GA586" s="70"/>
      <c r="GB586" s="70"/>
      <c r="GC586" s="70"/>
      <c r="GD586" s="70"/>
      <c r="GE586" s="70"/>
      <c r="GF586" s="30"/>
      <c r="GG586" s="30"/>
      <c r="GH586" s="30"/>
      <c r="GI586" s="30"/>
      <c r="GJ586" s="30"/>
      <c r="GK586" s="30"/>
      <c r="GL586" s="30"/>
      <c r="GM586" s="30"/>
    </row>
    <row r="587" spans="1:195" ht="12.75">
      <c r="A587" s="70">
        <v>7</v>
      </c>
      <c r="B587" s="70"/>
      <c r="C587" s="70"/>
      <c r="D587" s="70"/>
      <c r="E587" s="70"/>
      <c r="F587" s="67" t="s">
        <v>576</v>
      </c>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c r="BG587" s="68"/>
      <c r="BH587" s="68"/>
      <c r="BI587" s="68"/>
      <c r="BJ587" s="68"/>
      <c r="BK587" s="68"/>
      <c r="BL587" s="68"/>
      <c r="BM587" s="68"/>
      <c r="BN587" s="68"/>
      <c r="BO587" s="68"/>
      <c r="BP587" s="68"/>
      <c r="BQ587" s="68"/>
      <c r="BR587" s="68"/>
      <c r="BS587" s="68"/>
      <c r="BT587" s="68"/>
      <c r="BU587" s="68"/>
      <c r="BV587" s="68"/>
      <c r="BW587" s="68"/>
      <c r="BX587" s="68"/>
      <c r="BY587" s="68"/>
      <c r="BZ587" s="68"/>
      <c r="CA587" s="69"/>
      <c r="CB587" s="70">
        <v>3</v>
      </c>
      <c r="CC587" s="70"/>
      <c r="CD587" s="70"/>
      <c r="CE587" s="70"/>
      <c r="CF587" s="70"/>
      <c r="CG587" s="70"/>
      <c r="CH587" s="70"/>
      <c r="CI587" s="70"/>
      <c r="CJ587" s="70"/>
      <c r="CK587" s="70"/>
      <c r="CL587" s="70"/>
      <c r="CM587" s="70"/>
      <c r="CN587" s="70"/>
      <c r="CO587" s="70"/>
      <c r="CP587" s="70"/>
      <c r="CQ587" s="70"/>
      <c r="CR587" s="70"/>
      <c r="CS587" s="70"/>
      <c r="CT587" s="70"/>
      <c r="CU587" s="70"/>
      <c r="CV587" s="70"/>
      <c r="CW587" s="70"/>
      <c r="CX587" s="70"/>
      <c r="CY587" s="70"/>
      <c r="CZ587" s="70"/>
      <c r="DA587" s="70"/>
      <c r="DB587" s="70"/>
      <c r="DC587" s="70"/>
      <c r="DD587" s="70"/>
      <c r="DE587" s="70"/>
      <c r="DF587" s="70"/>
      <c r="DG587" s="70"/>
      <c r="DH587" s="70"/>
      <c r="DI587" s="70"/>
      <c r="DJ587" s="70"/>
      <c r="DK587" s="70"/>
      <c r="DL587" s="70"/>
      <c r="DM587" s="70">
        <v>45000</v>
      </c>
      <c r="DN587" s="70"/>
      <c r="DO587" s="70"/>
      <c r="DP587" s="70"/>
      <c r="DQ587" s="70"/>
      <c r="DR587" s="70"/>
      <c r="DS587" s="70"/>
      <c r="DT587" s="70"/>
      <c r="DU587" s="70"/>
      <c r="DV587" s="70"/>
      <c r="DW587" s="70"/>
      <c r="DX587" s="70"/>
      <c r="DY587" s="70"/>
      <c r="DZ587" s="70"/>
      <c r="EA587" s="70"/>
      <c r="EB587" s="70"/>
      <c r="EC587" s="70"/>
      <c r="ED587" s="70"/>
      <c r="EE587" s="70"/>
      <c r="EF587" s="70"/>
      <c r="EG587" s="70"/>
      <c r="EH587" s="70"/>
      <c r="EI587" s="70"/>
      <c r="EJ587" s="70"/>
      <c r="EK587" s="70"/>
      <c r="EL587" s="70"/>
      <c r="EM587" s="70"/>
      <c r="EN587" s="70"/>
      <c r="EO587" s="70"/>
      <c r="EP587" s="70"/>
      <c r="EQ587" s="70"/>
      <c r="ER587" s="70"/>
      <c r="ES587" s="70"/>
      <c r="ET587" s="70"/>
      <c r="EU587" s="70"/>
      <c r="EV587" s="70"/>
      <c r="EW587" s="70"/>
      <c r="EX587" s="70">
        <f>CB587*DM587</f>
        <v>135000</v>
      </c>
      <c r="EY587" s="70"/>
      <c r="EZ587" s="70"/>
      <c r="FA587" s="70"/>
      <c r="FB587" s="70"/>
      <c r="FC587" s="70"/>
      <c r="FD587" s="70"/>
      <c r="FE587" s="70"/>
      <c r="FF587" s="70"/>
      <c r="FG587" s="70"/>
      <c r="FH587" s="70"/>
      <c r="FI587" s="70"/>
      <c r="FJ587" s="70"/>
      <c r="FK587" s="70"/>
      <c r="FL587" s="70"/>
      <c r="FM587" s="70"/>
      <c r="FN587" s="70"/>
      <c r="FO587" s="70"/>
      <c r="FP587" s="70"/>
      <c r="FQ587" s="70"/>
      <c r="FR587" s="70"/>
      <c r="FS587" s="70"/>
      <c r="FT587" s="70"/>
      <c r="FU587" s="70"/>
      <c r="FV587" s="70"/>
      <c r="FW587" s="70"/>
      <c r="FX587" s="70"/>
      <c r="FY587" s="70"/>
      <c r="FZ587" s="70"/>
      <c r="GA587" s="70"/>
      <c r="GB587" s="70"/>
      <c r="GC587" s="70"/>
      <c r="GD587" s="70"/>
      <c r="GE587" s="70"/>
      <c r="GF587" s="30"/>
      <c r="GG587" s="30"/>
      <c r="GH587" s="30"/>
      <c r="GI587" s="30"/>
      <c r="GJ587" s="30"/>
      <c r="GK587" s="30"/>
      <c r="GL587" s="30"/>
      <c r="GM587" s="30"/>
    </row>
    <row r="588" spans="1:195" ht="12.75">
      <c r="A588" s="70">
        <v>9</v>
      </c>
      <c r="B588" s="70"/>
      <c r="C588" s="70"/>
      <c r="D588" s="70"/>
      <c r="E588" s="70"/>
      <c r="F588" s="67" t="s">
        <v>577</v>
      </c>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c r="BG588" s="68"/>
      <c r="BH588" s="68"/>
      <c r="BI588" s="68"/>
      <c r="BJ588" s="68"/>
      <c r="BK588" s="68"/>
      <c r="BL588" s="68"/>
      <c r="BM588" s="68"/>
      <c r="BN588" s="68"/>
      <c r="BO588" s="68"/>
      <c r="BP588" s="68"/>
      <c r="BQ588" s="68"/>
      <c r="BR588" s="68"/>
      <c r="BS588" s="68"/>
      <c r="BT588" s="68"/>
      <c r="BU588" s="68"/>
      <c r="BV588" s="68"/>
      <c r="BW588" s="68"/>
      <c r="BX588" s="68"/>
      <c r="BY588" s="68"/>
      <c r="BZ588" s="68"/>
      <c r="CA588" s="69"/>
      <c r="CB588" s="70">
        <v>1</v>
      </c>
      <c r="CC588" s="70"/>
      <c r="CD588" s="70"/>
      <c r="CE588" s="70"/>
      <c r="CF588" s="70"/>
      <c r="CG588" s="70"/>
      <c r="CH588" s="70"/>
      <c r="CI588" s="70"/>
      <c r="CJ588" s="70"/>
      <c r="CK588" s="70"/>
      <c r="CL588" s="70"/>
      <c r="CM588" s="70"/>
      <c r="CN588" s="70"/>
      <c r="CO588" s="70"/>
      <c r="CP588" s="70"/>
      <c r="CQ588" s="70"/>
      <c r="CR588" s="70"/>
      <c r="CS588" s="70"/>
      <c r="CT588" s="70"/>
      <c r="CU588" s="70"/>
      <c r="CV588" s="70"/>
      <c r="CW588" s="70"/>
      <c r="CX588" s="70"/>
      <c r="CY588" s="70"/>
      <c r="CZ588" s="70"/>
      <c r="DA588" s="70"/>
      <c r="DB588" s="70"/>
      <c r="DC588" s="70"/>
      <c r="DD588" s="70"/>
      <c r="DE588" s="70"/>
      <c r="DF588" s="70"/>
      <c r="DG588" s="70"/>
      <c r="DH588" s="70"/>
      <c r="DI588" s="70"/>
      <c r="DJ588" s="70"/>
      <c r="DK588" s="70"/>
      <c r="DL588" s="70"/>
      <c r="DM588" s="70">
        <v>15000</v>
      </c>
      <c r="DN588" s="70"/>
      <c r="DO588" s="70"/>
      <c r="DP588" s="70"/>
      <c r="DQ588" s="70"/>
      <c r="DR588" s="70"/>
      <c r="DS588" s="70"/>
      <c r="DT588" s="70"/>
      <c r="DU588" s="70"/>
      <c r="DV588" s="70"/>
      <c r="DW588" s="70"/>
      <c r="DX588" s="70"/>
      <c r="DY588" s="70"/>
      <c r="DZ588" s="70"/>
      <c r="EA588" s="70"/>
      <c r="EB588" s="70"/>
      <c r="EC588" s="70"/>
      <c r="ED588" s="70"/>
      <c r="EE588" s="70"/>
      <c r="EF588" s="70"/>
      <c r="EG588" s="70"/>
      <c r="EH588" s="70"/>
      <c r="EI588" s="70"/>
      <c r="EJ588" s="70"/>
      <c r="EK588" s="70"/>
      <c r="EL588" s="70"/>
      <c r="EM588" s="70"/>
      <c r="EN588" s="70"/>
      <c r="EO588" s="70"/>
      <c r="EP588" s="70"/>
      <c r="EQ588" s="70"/>
      <c r="ER588" s="70"/>
      <c r="ES588" s="70"/>
      <c r="ET588" s="70"/>
      <c r="EU588" s="70"/>
      <c r="EV588" s="70"/>
      <c r="EW588" s="70"/>
      <c r="EX588" s="70">
        <f>CB588*DM588</f>
        <v>15000</v>
      </c>
      <c r="EY588" s="70"/>
      <c r="EZ588" s="70"/>
      <c r="FA588" s="70"/>
      <c r="FB588" s="70"/>
      <c r="FC588" s="70"/>
      <c r="FD588" s="70"/>
      <c r="FE588" s="70"/>
      <c r="FF588" s="70"/>
      <c r="FG588" s="70"/>
      <c r="FH588" s="70"/>
      <c r="FI588" s="70"/>
      <c r="FJ588" s="70"/>
      <c r="FK588" s="70"/>
      <c r="FL588" s="70"/>
      <c r="FM588" s="70"/>
      <c r="FN588" s="70"/>
      <c r="FO588" s="70"/>
      <c r="FP588" s="70"/>
      <c r="FQ588" s="70"/>
      <c r="FR588" s="70"/>
      <c r="FS588" s="70"/>
      <c r="FT588" s="70"/>
      <c r="FU588" s="70"/>
      <c r="FV588" s="70"/>
      <c r="FW588" s="70"/>
      <c r="FX588" s="70"/>
      <c r="FY588" s="70"/>
      <c r="FZ588" s="70"/>
      <c r="GA588" s="70"/>
      <c r="GB588" s="70"/>
      <c r="GC588" s="70"/>
      <c r="GD588" s="70"/>
      <c r="GE588" s="70"/>
      <c r="GF588" s="30"/>
      <c r="GG588" s="30"/>
      <c r="GH588" s="30"/>
      <c r="GI588" s="30"/>
      <c r="GJ588" s="30"/>
      <c r="GK588" s="30"/>
      <c r="GL588" s="30"/>
      <c r="GM588" s="30"/>
    </row>
    <row r="589" spans="1:195" ht="12.75">
      <c r="A589" s="327" t="s">
        <v>578</v>
      </c>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c r="EW589" s="74"/>
      <c r="EX589" s="322">
        <f>SUM(EX585:EX588)</f>
        <v>350000</v>
      </c>
      <c r="EY589" s="322"/>
      <c r="EZ589" s="322"/>
      <c r="FA589" s="322"/>
      <c r="FB589" s="322"/>
      <c r="FC589" s="322"/>
      <c r="FD589" s="322"/>
      <c r="FE589" s="322"/>
      <c r="FF589" s="322"/>
      <c r="FG589" s="322"/>
      <c r="FH589" s="322"/>
      <c r="FI589" s="322"/>
      <c r="FJ589" s="322"/>
      <c r="FK589" s="322"/>
      <c r="FL589" s="322"/>
      <c r="FM589" s="322"/>
      <c r="FN589" s="322"/>
      <c r="FO589" s="322"/>
      <c r="FP589" s="322"/>
      <c r="FQ589" s="322"/>
      <c r="FR589" s="322"/>
      <c r="FS589" s="322"/>
      <c r="FT589" s="322"/>
      <c r="FU589" s="322"/>
      <c r="FV589" s="322"/>
      <c r="FW589" s="322"/>
      <c r="FX589" s="322"/>
      <c r="FY589" s="322"/>
      <c r="FZ589" s="322"/>
      <c r="GA589" s="322"/>
      <c r="GB589" s="322"/>
      <c r="GC589" s="322"/>
      <c r="GD589" s="322"/>
      <c r="GE589" s="322"/>
      <c r="GF589" s="30"/>
      <c r="GG589" s="30"/>
      <c r="GH589" s="30"/>
      <c r="GI589" s="30"/>
      <c r="GJ589" s="30"/>
      <c r="GK589" s="30"/>
      <c r="GL589" s="30"/>
      <c r="GM589" s="30"/>
    </row>
    <row r="590" spans="1:195" ht="12.75">
      <c r="A590" s="70">
        <v>11</v>
      </c>
      <c r="B590" s="70"/>
      <c r="C590" s="70"/>
      <c r="D590" s="70"/>
      <c r="E590" s="70"/>
      <c r="F590" s="67" t="s">
        <v>612</v>
      </c>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c r="BG590" s="68"/>
      <c r="BH590" s="68"/>
      <c r="BI590" s="68"/>
      <c r="BJ590" s="68"/>
      <c r="BK590" s="68"/>
      <c r="BL590" s="68"/>
      <c r="BM590" s="68"/>
      <c r="BN590" s="68"/>
      <c r="BO590" s="68"/>
      <c r="BP590" s="68"/>
      <c r="BQ590" s="68"/>
      <c r="BR590" s="68"/>
      <c r="BS590" s="68"/>
      <c r="BT590" s="68"/>
      <c r="BU590" s="68"/>
      <c r="BV590" s="68"/>
      <c r="BW590" s="68"/>
      <c r="BX590" s="68"/>
      <c r="BY590" s="68"/>
      <c r="BZ590" s="68"/>
      <c r="CA590" s="69"/>
      <c r="CB590" s="70"/>
      <c r="CC590" s="70"/>
      <c r="CD590" s="70"/>
      <c r="CE590" s="70"/>
      <c r="CF590" s="70"/>
      <c r="CG590" s="70"/>
      <c r="CH590" s="70"/>
      <c r="CI590" s="70"/>
      <c r="CJ590" s="70"/>
      <c r="CK590" s="70"/>
      <c r="CL590" s="70"/>
      <c r="CM590" s="70"/>
      <c r="CN590" s="70"/>
      <c r="CO590" s="70"/>
      <c r="CP590" s="70"/>
      <c r="CQ590" s="70"/>
      <c r="CR590" s="70"/>
      <c r="CS590" s="70"/>
      <c r="CT590" s="70"/>
      <c r="CU590" s="70"/>
      <c r="CV590" s="70"/>
      <c r="CW590" s="70"/>
      <c r="CX590" s="70"/>
      <c r="CY590" s="70"/>
      <c r="CZ590" s="70"/>
      <c r="DA590" s="70"/>
      <c r="DB590" s="70"/>
      <c r="DC590" s="70"/>
      <c r="DD590" s="70"/>
      <c r="DE590" s="70"/>
      <c r="DF590" s="70"/>
      <c r="DG590" s="70"/>
      <c r="DH590" s="70"/>
      <c r="DI590" s="70"/>
      <c r="DJ590" s="70"/>
      <c r="DK590" s="70"/>
      <c r="DL590" s="70"/>
      <c r="DM590" s="70"/>
      <c r="DN590" s="70"/>
      <c r="DO590" s="70"/>
      <c r="DP590" s="70"/>
      <c r="DQ590" s="70"/>
      <c r="DR590" s="70"/>
      <c r="DS590" s="70"/>
      <c r="DT590" s="70"/>
      <c r="DU590" s="70"/>
      <c r="DV590" s="70"/>
      <c r="DW590" s="70"/>
      <c r="DX590" s="70"/>
      <c r="DY590" s="70"/>
      <c r="DZ590" s="70"/>
      <c r="EA590" s="70"/>
      <c r="EB590" s="70"/>
      <c r="EC590" s="70"/>
      <c r="ED590" s="70"/>
      <c r="EE590" s="70"/>
      <c r="EF590" s="70"/>
      <c r="EG590" s="70"/>
      <c r="EH590" s="70"/>
      <c r="EI590" s="70"/>
      <c r="EJ590" s="70"/>
      <c r="EK590" s="70"/>
      <c r="EL590" s="70"/>
      <c r="EM590" s="70"/>
      <c r="EN590" s="70"/>
      <c r="EO590" s="70"/>
      <c r="EP590" s="70"/>
      <c r="EQ590" s="70"/>
      <c r="ER590" s="70"/>
      <c r="ES590" s="70"/>
      <c r="ET590" s="70"/>
      <c r="EU590" s="70"/>
      <c r="EV590" s="70"/>
      <c r="EW590" s="70"/>
      <c r="EX590" s="70">
        <v>750000</v>
      </c>
      <c r="EY590" s="70"/>
      <c r="EZ590" s="70"/>
      <c r="FA590" s="70"/>
      <c r="FB590" s="70"/>
      <c r="FC590" s="70"/>
      <c r="FD590" s="70"/>
      <c r="FE590" s="70"/>
      <c r="FF590" s="70"/>
      <c r="FG590" s="70"/>
      <c r="FH590" s="70"/>
      <c r="FI590" s="70"/>
      <c r="FJ590" s="70"/>
      <c r="FK590" s="70"/>
      <c r="FL590" s="70"/>
      <c r="FM590" s="70"/>
      <c r="FN590" s="70"/>
      <c r="FO590" s="70"/>
      <c r="FP590" s="70"/>
      <c r="FQ590" s="70"/>
      <c r="FR590" s="70"/>
      <c r="FS590" s="70"/>
      <c r="FT590" s="70"/>
      <c r="FU590" s="70"/>
      <c r="FV590" s="70"/>
      <c r="FW590" s="70"/>
      <c r="FX590" s="70"/>
      <c r="FY590" s="70"/>
      <c r="FZ590" s="70"/>
      <c r="GA590" s="70"/>
      <c r="GB590" s="70"/>
      <c r="GC590" s="70"/>
      <c r="GD590" s="70"/>
      <c r="GE590" s="70"/>
      <c r="GF590" s="30"/>
      <c r="GG590" s="30"/>
      <c r="GH590" s="30"/>
      <c r="GI590" s="30"/>
      <c r="GJ590" s="30"/>
      <c r="GK590" s="30"/>
      <c r="GL590" s="30"/>
      <c r="GM590" s="30"/>
    </row>
    <row r="591" spans="1:195" ht="12.75">
      <c r="A591" s="70">
        <v>12</v>
      </c>
      <c r="B591" s="70"/>
      <c r="C591" s="70"/>
      <c r="D591" s="70"/>
      <c r="E591" s="70"/>
      <c r="F591" s="67" t="s">
        <v>617</v>
      </c>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68"/>
      <c r="BY591" s="68"/>
      <c r="BZ591" s="68"/>
      <c r="CA591" s="69"/>
      <c r="CB591" s="70"/>
      <c r="CC591" s="70"/>
      <c r="CD591" s="70"/>
      <c r="CE591" s="70"/>
      <c r="CF591" s="70"/>
      <c r="CG591" s="70"/>
      <c r="CH591" s="70"/>
      <c r="CI591" s="70"/>
      <c r="CJ591" s="70"/>
      <c r="CK591" s="70"/>
      <c r="CL591" s="70"/>
      <c r="CM591" s="70"/>
      <c r="CN591" s="70"/>
      <c r="CO591" s="70"/>
      <c r="CP591" s="70"/>
      <c r="CQ591" s="70"/>
      <c r="CR591" s="70"/>
      <c r="CS591" s="70"/>
      <c r="CT591" s="70"/>
      <c r="CU591" s="70"/>
      <c r="CV591" s="70"/>
      <c r="CW591" s="70"/>
      <c r="CX591" s="70"/>
      <c r="CY591" s="70"/>
      <c r="CZ591" s="70"/>
      <c r="DA591" s="70"/>
      <c r="DB591" s="70"/>
      <c r="DC591" s="70"/>
      <c r="DD591" s="70"/>
      <c r="DE591" s="70"/>
      <c r="DF591" s="70"/>
      <c r="DG591" s="70"/>
      <c r="DH591" s="70"/>
      <c r="DI591" s="70"/>
      <c r="DJ591" s="70"/>
      <c r="DK591" s="70"/>
      <c r="DL591" s="70"/>
      <c r="DM591" s="70"/>
      <c r="DN591" s="70"/>
      <c r="DO591" s="70"/>
      <c r="DP591" s="70"/>
      <c r="DQ591" s="70"/>
      <c r="DR591" s="70"/>
      <c r="DS591" s="70"/>
      <c r="DT591" s="70"/>
      <c r="DU591" s="70"/>
      <c r="DV591" s="70"/>
      <c r="DW591" s="70"/>
      <c r="DX591" s="70"/>
      <c r="DY591" s="70"/>
      <c r="DZ591" s="70"/>
      <c r="EA591" s="70"/>
      <c r="EB591" s="70"/>
      <c r="EC591" s="70"/>
      <c r="ED591" s="70"/>
      <c r="EE591" s="70"/>
      <c r="EF591" s="70"/>
      <c r="EG591" s="70"/>
      <c r="EH591" s="70"/>
      <c r="EI591" s="70"/>
      <c r="EJ591" s="70"/>
      <c r="EK591" s="70"/>
      <c r="EL591" s="70"/>
      <c r="EM591" s="70"/>
      <c r="EN591" s="70"/>
      <c r="EO591" s="70"/>
      <c r="EP591" s="70"/>
      <c r="EQ591" s="70"/>
      <c r="ER591" s="70"/>
      <c r="ES591" s="70"/>
      <c r="ET591" s="70"/>
      <c r="EU591" s="70"/>
      <c r="EV591" s="70"/>
      <c r="EW591" s="70"/>
      <c r="EX591" s="70">
        <v>70000</v>
      </c>
      <c r="EY591" s="70"/>
      <c r="EZ591" s="70"/>
      <c r="FA591" s="70"/>
      <c r="FB591" s="70"/>
      <c r="FC591" s="70"/>
      <c r="FD591" s="70"/>
      <c r="FE591" s="70"/>
      <c r="FF591" s="70"/>
      <c r="FG591" s="70"/>
      <c r="FH591" s="70"/>
      <c r="FI591" s="70"/>
      <c r="FJ591" s="70"/>
      <c r="FK591" s="70"/>
      <c r="FL591" s="70"/>
      <c r="FM591" s="70"/>
      <c r="FN591" s="70"/>
      <c r="FO591" s="70"/>
      <c r="FP591" s="70"/>
      <c r="FQ591" s="70"/>
      <c r="FR591" s="70"/>
      <c r="FS591" s="70"/>
      <c r="FT591" s="70"/>
      <c r="FU591" s="70"/>
      <c r="FV591" s="70"/>
      <c r="FW591" s="70"/>
      <c r="FX591" s="70"/>
      <c r="FY591" s="70"/>
      <c r="FZ591" s="70"/>
      <c r="GA591" s="70"/>
      <c r="GB591" s="70"/>
      <c r="GC591" s="70"/>
      <c r="GD591" s="70"/>
      <c r="GE591" s="70"/>
      <c r="GF591" s="30"/>
      <c r="GG591" s="30"/>
      <c r="GH591" s="30"/>
      <c r="GI591" s="30"/>
      <c r="GJ591" s="30"/>
      <c r="GK591" s="30"/>
      <c r="GL591" s="30"/>
      <c r="GM591" s="30"/>
    </row>
    <row r="592" spans="1:195" ht="12.75">
      <c r="A592" s="327" t="s">
        <v>613</v>
      </c>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c r="EW592" s="74"/>
      <c r="EX592" s="322">
        <f>SUM(EX590:EX591)</f>
        <v>820000</v>
      </c>
      <c r="EY592" s="322"/>
      <c r="EZ592" s="322"/>
      <c r="FA592" s="322"/>
      <c r="FB592" s="322"/>
      <c r="FC592" s="322"/>
      <c r="FD592" s="322"/>
      <c r="FE592" s="322"/>
      <c r="FF592" s="322"/>
      <c r="FG592" s="322"/>
      <c r="FH592" s="322"/>
      <c r="FI592" s="322"/>
      <c r="FJ592" s="322"/>
      <c r="FK592" s="322"/>
      <c r="FL592" s="322"/>
      <c r="FM592" s="322"/>
      <c r="FN592" s="322"/>
      <c r="FO592" s="322"/>
      <c r="FP592" s="322"/>
      <c r="FQ592" s="322"/>
      <c r="FR592" s="322"/>
      <c r="FS592" s="322"/>
      <c r="FT592" s="322"/>
      <c r="FU592" s="322"/>
      <c r="FV592" s="322"/>
      <c r="FW592" s="322"/>
      <c r="FX592" s="322"/>
      <c r="FY592" s="322"/>
      <c r="FZ592" s="322"/>
      <c r="GA592" s="322"/>
      <c r="GB592" s="322"/>
      <c r="GC592" s="322"/>
      <c r="GD592" s="322"/>
      <c r="GE592" s="322"/>
      <c r="GF592" s="30"/>
      <c r="GG592" s="30"/>
      <c r="GH592" s="30"/>
      <c r="GI592" s="30"/>
      <c r="GJ592" s="30"/>
      <c r="GK592" s="30"/>
      <c r="GL592" s="30"/>
      <c r="GM592" s="30"/>
    </row>
    <row r="593" spans="1:195" ht="12.75">
      <c r="A593" s="70">
        <v>14</v>
      </c>
      <c r="B593" s="70"/>
      <c r="C593" s="70"/>
      <c r="D593" s="70"/>
      <c r="E593" s="70"/>
      <c r="F593" s="67"/>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c r="BG593" s="68"/>
      <c r="BH593" s="68"/>
      <c r="BI593" s="68"/>
      <c r="BJ593" s="68"/>
      <c r="BK593" s="68"/>
      <c r="BL593" s="68"/>
      <c r="BM593" s="68"/>
      <c r="BN593" s="68"/>
      <c r="BO593" s="68"/>
      <c r="BP593" s="68"/>
      <c r="BQ593" s="68"/>
      <c r="BR593" s="68"/>
      <c r="BS593" s="68"/>
      <c r="BT593" s="68"/>
      <c r="BU593" s="68"/>
      <c r="BV593" s="68"/>
      <c r="BW593" s="68"/>
      <c r="BX593" s="68"/>
      <c r="BY593" s="68"/>
      <c r="BZ593" s="68"/>
      <c r="CA593" s="69"/>
      <c r="CB593" s="70"/>
      <c r="CC593" s="70"/>
      <c r="CD593" s="70"/>
      <c r="CE593" s="70"/>
      <c r="CF593" s="70"/>
      <c r="CG593" s="70"/>
      <c r="CH593" s="70"/>
      <c r="CI593" s="70"/>
      <c r="CJ593" s="70"/>
      <c r="CK593" s="70"/>
      <c r="CL593" s="70"/>
      <c r="CM593" s="70"/>
      <c r="CN593" s="70"/>
      <c r="CO593" s="70"/>
      <c r="CP593" s="70"/>
      <c r="CQ593" s="70"/>
      <c r="CR593" s="70"/>
      <c r="CS593" s="70"/>
      <c r="CT593" s="70"/>
      <c r="CU593" s="70"/>
      <c r="CV593" s="70"/>
      <c r="CW593" s="70"/>
      <c r="CX593" s="70"/>
      <c r="CY593" s="70"/>
      <c r="CZ593" s="70"/>
      <c r="DA593" s="70"/>
      <c r="DB593" s="70"/>
      <c r="DC593" s="70"/>
      <c r="DD593" s="70"/>
      <c r="DE593" s="70"/>
      <c r="DF593" s="70"/>
      <c r="DG593" s="70"/>
      <c r="DH593" s="70"/>
      <c r="DI593" s="70"/>
      <c r="DJ593" s="70"/>
      <c r="DK593" s="70"/>
      <c r="DL593" s="70"/>
      <c r="DM593" s="70"/>
      <c r="DN593" s="70"/>
      <c r="DO593" s="70"/>
      <c r="DP593" s="70"/>
      <c r="DQ593" s="70"/>
      <c r="DR593" s="70"/>
      <c r="DS593" s="70"/>
      <c r="DT593" s="70"/>
      <c r="DU593" s="70"/>
      <c r="DV593" s="70"/>
      <c r="DW593" s="70"/>
      <c r="DX593" s="70"/>
      <c r="DY593" s="70"/>
      <c r="DZ593" s="70"/>
      <c r="EA593" s="70"/>
      <c r="EB593" s="70"/>
      <c r="EC593" s="70"/>
      <c r="ED593" s="70"/>
      <c r="EE593" s="70"/>
      <c r="EF593" s="70"/>
      <c r="EG593" s="70"/>
      <c r="EH593" s="70"/>
      <c r="EI593" s="70"/>
      <c r="EJ593" s="70"/>
      <c r="EK593" s="70"/>
      <c r="EL593" s="70"/>
      <c r="EM593" s="70"/>
      <c r="EN593" s="70"/>
      <c r="EO593" s="70"/>
      <c r="EP593" s="70"/>
      <c r="EQ593" s="70"/>
      <c r="ER593" s="70"/>
      <c r="ES593" s="70"/>
      <c r="ET593" s="70"/>
      <c r="EU593" s="70"/>
      <c r="EV593" s="70"/>
      <c r="EW593" s="70"/>
      <c r="EX593" s="70"/>
      <c r="EY593" s="70"/>
      <c r="EZ593" s="70"/>
      <c r="FA593" s="70"/>
      <c r="FB593" s="70"/>
      <c r="FC593" s="70"/>
      <c r="FD593" s="70"/>
      <c r="FE593" s="70"/>
      <c r="FF593" s="70"/>
      <c r="FG593" s="70"/>
      <c r="FH593" s="70"/>
      <c r="FI593" s="70"/>
      <c r="FJ593" s="70"/>
      <c r="FK593" s="70"/>
      <c r="FL593" s="70"/>
      <c r="FM593" s="70"/>
      <c r="FN593" s="70"/>
      <c r="FO593" s="70"/>
      <c r="FP593" s="70"/>
      <c r="FQ593" s="70"/>
      <c r="FR593" s="70"/>
      <c r="FS593" s="70"/>
      <c r="FT593" s="70"/>
      <c r="FU593" s="70"/>
      <c r="FV593" s="70"/>
      <c r="FW593" s="70"/>
      <c r="FX593" s="70"/>
      <c r="FY593" s="70"/>
      <c r="FZ593" s="70"/>
      <c r="GA593" s="70"/>
      <c r="GB593" s="70"/>
      <c r="GC593" s="70"/>
      <c r="GD593" s="70"/>
      <c r="GE593" s="70"/>
      <c r="GF593" s="30"/>
      <c r="GG593" s="30"/>
      <c r="GH593" s="30"/>
      <c r="GI593" s="30"/>
      <c r="GJ593" s="30"/>
      <c r="GK593" s="30"/>
      <c r="GL593" s="30"/>
      <c r="GM593" s="30"/>
    </row>
    <row r="594" spans="1:195" ht="12.75">
      <c r="A594" s="70">
        <v>15</v>
      </c>
      <c r="B594" s="70"/>
      <c r="C594" s="70"/>
      <c r="D594" s="70"/>
      <c r="E594" s="70"/>
      <c r="F594" s="67"/>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c r="BG594" s="68"/>
      <c r="BH594" s="68"/>
      <c r="BI594" s="68"/>
      <c r="BJ594" s="68"/>
      <c r="BK594" s="68"/>
      <c r="BL594" s="68"/>
      <c r="BM594" s="68"/>
      <c r="BN594" s="68"/>
      <c r="BO594" s="68"/>
      <c r="BP594" s="68"/>
      <c r="BQ594" s="68"/>
      <c r="BR594" s="68"/>
      <c r="BS594" s="68"/>
      <c r="BT594" s="68"/>
      <c r="BU594" s="68"/>
      <c r="BV594" s="68"/>
      <c r="BW594" s="68"/>
      <c r="BX594" s="68"/>
      <c r="BY594" s="68"/>
      <c r="BZ594" s="68"/>
      <c r="CA594" s="69"/>
      <c r="CB594" s="70"/>
      <c r="CC594" s="70"/>
      <c r="CD594" s="70"/>
      <c r="CE594" s="70"/>
      <c r="CF594" s="70"/>
      <c r="CG594" s="70"/>
      <c r="CH594" s="70"/>
      <c r="CI594" s="70"/>
      <c r="CJ594" s="70"/>
      <c r="CK594" s="70"/>
      <c r="CL594" s="70"/>
      <c r="CM594" s="70"/>
      <c r="CN594" s="70"/>
      <c r="CO594" s="70"/>
      <c r="CP594" s="70"/>
      <c r="CQ594" s="70"/>
      <c r="CR594" s="70"/>
      <c r="CS594" s="70"/>
      <c r="CT594" s="70"/>
      <c r="CU594" s="70"/>
      <c r="CV594" s="70"/>
      <c r="CW594" s="70"/>
      <c r="CX594" s="70"/>
      <c r="CY594" s="70"/>
      <c r="CZ594" s="70"/>
      <c r="DA594" s="70"/>
      <c r="DB594" s="70"/>
      <c r="DC594" s="70"/>
      <c r="DD594" s="70"/>
      <c r="DE594" s="70"/>
      <c r="DF594" s="70"/>
      <c r="DG594" s="70"/>
      <c r="DH594" s="70"/>
      <c r="DI594" s="70"/>
      <c r="DJ594" s="70"/>
      <c r="DK594" s="70"/>
      <c r="DL594" s="70"/>
      <c r="DM594" s="70"/>
      <c r="DN594" s="70"/>
      <c r="DO594" s="70"/>
      <c r="DP594" s="70"/>
      <c r="DQ594" s="70"/>
      <c r="DR594" s="70"/>
      <c r="DS594" s="70"/>
      <c r="DT594" s="70"/>
      <c r="DU594" s="70"/>
      <c r="DV594" s="70"/>
      <c r="DW594" s="70"/>
      <c r="DX594" s="70"/>
      <c r="DY594" s="70"/>
      <c r="DZ594" s="70"/>
      <c r="EA594" s="70"/>
      <c r="EB594" s="70"/>
      <c r="EC594" s="70"/>
      <c r="ED594" s="70"/>
      <c r="EE594" s="70"/>
      <c r="EF594" s="70"/>
      <c r="EG594" s="70"/>
      <c r="EH594" s="70"/>
      <c r="EI594" s="70"/>
      <c r="EJ594" s="70"/>
      <c r="EK594" s="70"/>
      <c r="EL594" s="70"/>
      <c r="EM594" s="70"/>
      <c r="EN594" s="70"/>
      <c r="EO594" s="70"/>
      <c r="EP594" s="70"/>
      <c r="EQ594" s="70"/>
      <c r="ER594" s="70"/>
      <c r="ES594" s="70"/>
      <c r="ET594" s="70"/>
      <c r="EU594" s="70"/>
      <c r="EV594" s="70"/>
      <c r="EW594" s="70"/>
      <c r="EX594" s="70"/>
      <c r="EY594" s="70"/>
      <c r="EZ594" s="70"/>
      <c r="FA594" s="70"/>
      <c r="FB594" s="70"/>
      <c r="FC594" s="70"/>
      <c r="FD594" s="70"/>
      <c r="FE594" s="70"/>
      <c r="FF594" s="70"/>
      <c r="FG594" s="70"/>
      <c r="FH594" s="70"/>
      <c r="FI594" s="70"/>
      <c r="FJ594" s="70"/>
      <c r="FK594" s="70"/>
      <c r="FL594" s="70"/>
      <c r="FM594" s="70"/>
      <c r="FN594" s="70"/>
      <c r="FO594" s="70"/>
      <c r="FP594" s="70"/>
      <c r="FQ594" s="70"/>
      <c r="FR594" s="70"/>
      <c r="FS594" s="70"/>
      <c r="FT594" s="70"/>
      <c r="FU594" s="70"/>
      <c r="FV594" s="70"/>
      <c r="FW594" s="70"/>
      <c r="FX594" s="70"/>
      <c r="FY594" s="70"/>
      <c r="FZ594" s="70"/>
      <c r="GA594" s="70"/>
      <c r="GB594" s="70"/>
      <c r="GC594" s="70"/>
      <c r="GD594" s="70"/>
      <c r="GE594" s="70"/>
      <c r="GF594" s="30"/>
      <c r="GG594" s="30"/>
      <c r="GH594" s="30"/>
      <c r="GI594" s="30"/>
      <c r="GJ594" s="30"/>
      <c r="GK594" s="30"/>
      <c r="GL594" s="30"/>
      <c r="GM594" s="30"/>
    </row>
    <row r="595" spans="1:195" ht="12.75">
      <c r="A595" s="327" t="s">
        <v>579</v>
      </c>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c r="EW595" s="74"/>
      <c r="EX595" s="72">
        <f>EX584+EX589</f>
        <v>525999.998</v>
      </c>
      <c r="EY595" s="322"/>
      <c r="EZ595" s="322"/>
      <c r="FA595" s="322"/>
      <c r="FB595" s="322"/>
      <c r="FC595" s="322"/>
      <c r="FD595" s="322"/>
      <c r="FE595" s="322"/>
      <c r="FF595" s="322"/>
      <c r="FG595" s="322"/>
      <c r="FH595" s="322"/>
      <c r="FI595" s="322"/>
      <c r="FJ595" s="322"/>
      <c r="FK595" s="322"/>
      <c r="FL595" s="322"/>
      <c r="FM595" s="322"/>
      <c r="FN595" s="322"/>
      <c r="FO595" s="322"/>
      <c r="FP595" s="322"/>
      <c r="FQ595" s="322"/>
      <c r="FR595" s="322"/>
      <c r="FS595" s="322"/>
      <c r="FT595" s="322"/>
      <c r="FU595" s="322"/>
      <c r="FV595" s="322"/>
      <c r="FW595" s="322"/>
      <c r="FX595" s="322"/>
      <c r="FY595" s="322"/>
      <c r="FZ595" s="322"/>
      <c r="GA595" s="322"/>
      <c r="GB595" s="322"/>
      <c r="GC595" s="322"/>
      <c r="GD595" s="322"/>
      <c r="GE595" s="322"/>
      <c r="GF595" s="30"/>
      <c r="GG595" s="30"/>
      <c r="GH595" s="30"/>
      <c r="GI595" s="30"/>
      <c r="GJ595" s="30"/>
      <c r="GK595" s="30"/>
      <c r="GL595" s="30"/>
      <c r="GM595" s="30"/>
    </row>
    <row r="596" spans="1:195" ht="12.75">
      <c r="A596" s="70">
        <v>17</v>
      </c>
      <c r="B596" s="70"/>
      <c r="C596" s="70"/>
      <c r="D596" s="70"/>
      <c r="E596" s="70"/>
      <c r="F596" s="67"/>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c r="BG596" s="68"/>
      <c r="BH596" s="68"/>
      <c r="BI596" s="68"/>
      <c r="BJ596" s="68"/>
      <c r="BK596" s="68"/>
      <c r="BL596" s="68"/>
      <c r="BM596" s="68"/>
      <c r="BN596" s="68"/>
      <c r="BO596" s="68"/>
      <c r="BP596" s="68"/>
      <c r="BQ596" s="68"/>
      <c r="BR596" s="68"/>
      <c r="BS596" s="68"/>
      <c r="BT596" s="68"/>
      <c r="BU596" s="68"/>
      <c r="BV596" s="68"/>
      <c r="BW596" s="68"/>
      <c r="BX596" s="68"/>
      <c r="BY596" s="68"/>
      <c r="BZ596" s="68"/>
      <c r="CA596" s="69"/>
      <c r="CB596" s="70"/>
      <c r="CC596" s="70"/>
      <c r="CD596" s="70"/>
      <c r="CE596" s="70"/>
      <c r="CF596" s="70"/>
      <c r="CG596" s="70"/>
      <c r="CH596" s="70"/>
      <c r="CI596" s="70"/>
      <c r="CJ596" s="70"/>
      <c r="CK596" s="70"/>
      <c r="CL596" s="70"/>
      <c r="CM596" s="70"/>
      <c r="CN596" s="70"/>
      <c r="CO596" s="70"/>
      <c r="CP596" s="70"/>
      <c r="CQ596" s="70"/>
      <c r="CR596" s="70"/>
      <c r="CS596" s="70"/>
      <c r="CT596" s="70"/>
      <c r="CU596" s="70"/>
      <c r="CV596" s="70"/>
      <c r="CW596" s="70"/>
      <c r="CX596" s="70"/>
      <c r="CY596" s="70"/>
      <c r="CZ596" s="70"/>
      <c r="DA596" s="70"/>
      <c r="DB596" s="70"/>
      <c r="DC596" s="70"/>
      <c r="DD596" s="70"/>
      <c r="DE596" s="70"/>
      <c r="DF596" s="70"/>
      <c r="DG596" s="70"/>
      <c r="DH596" s="70"/>
      <c r="DI596" s="70"/>
      <c r="DJ596" s="70"/>
      <c r="DK596" s="70"/>
      <c r="DL596" s="70"/>
      <c r="DM596" s="70"/>
      <c r="DN596" s="70"/>
      <c r="DO596" s="70"/>
      <c r="DP596" s="70"/>
      <c r="DQ596" s="70"/>
      <c r="DR596" s="70"/>
      <c r="DS596" s="70"/>
      <c r="DT596" s="70"/>
      <c r="DU596" s="70"/>
      <c r="DV596" s="70"/>
      <c r="DW596" s="70"/>
      <c r="DX596" s="70"/>
      <c r="DY596" s="70"/>
      <c r="DZ596" s="70"/>
      <c r="EA596" s="70"/>
      <c r="EB596" s="70"/>
      <c r="EC596" s="70"/>
      <c r="ED596" s="70"/>
      <c r="EE596" s="70"/>
      <c r="EF596" s="70"/>
      <c r="EG596" s="70"/>
      <c r="EH596" s="70"/>
      <c r="EI596" s="70"/>
      <c r="EJ596" s="70"/>
      <c r="EK596" s="70"/>
      <c r="EL596" s="70"/>
      <c r="EM596" s="70"/>
      <c r="EN596" s="70"/>
      <c r="EO596" s="70"/>
      <c r="EP596" s="70"/>
      <c r="EQ596" s="70"/>
      <c r="ER596" s="70"/>
      <c r="ES596" s="70"/>
      <c r="ET596" s="70"/>
      <c r="EU596" s="70"/>
      <c r="EV596" s="70"/>
      <c r="EW596" s="70"/>
      <c r="EX596" s="70"/>
      <c r="EY596" s="70"/>
      <c r="EZ596" s="70"/>
      <c r="FA596" s="70"/>
      <c r="FB596" s="70"/>
      <c r="FC596" s="70"/>
      <c r="FD596" s="70"/>
      <c r="FE596" s="70"/>
      <c r="FF596" s="70"/>
      <c r="FG596" s="70"/>
      <c r="FH596" s="70"/>
      <c r="FI596" s="70"/>
      <c r="FJ596" s="70"/>
      <c r="FK596" s="70"/>
      <c r="FL596" s="70"/>
      <c r="FM596" s="70"/>
      <c r="FN596" s="70"/>
      <c r="FO596" s="70"/>
      <c r="FP596" s="70"/>
      <c r="FQ596" s="70"/>
      <c r="FR596" s="70"/>
      <c r="FS596" s="70"/>
      <c r="FT596" s="70"/>
      <c r="FU596" s="70"/>
      <c r="FV596" s="70"/>
      <c r="FW596" s="70"/>
      <c r="FX596" s="70"/>
      <c r="FY596" s="70"/>
      <c r="FZ596" s="70"/>
      <c r="GA596" s="70"/>
      <c r="GB596" s="70"/>
      <c r="GC596" s="70"/>
      <c r="GD596" s="70"/>
      <c r="GE596" s="70"/>
      <c r="GF596" s="30"/>
      <c r="GG596" s="30"/>
      <c r="GH596" s="30"/>
      <c r="GI596" s="30"/>
      <c r="GJ596" s="30"/>
      <c r="GK596" s="30"/>
      <c r="GL596" s="30"/>
      <c r="GM596" s="30"/>
    </row>
    <row r="597" spans="1:195" ht="12.75">
      <c r="A597" s="70">
        <v>18</v>
      </c>
      <c r="B597" s="70"/>
      <c r="C597" s="70"/>
      <c r="D597" s="70"/>
      <c r="E597" s="70"/>
      <c r="F597" s="67"/>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c r="BG597" s="68"/>
      <c r="BH597" s="68"/>
      <c r="BI597" s="68"/>
      <c r="BJ597" s="68"/>
      <c r="BK597" s="68"/>
      <c r="BL597" s="68"/>
      <c r="BM597" s="68"/>
      <c r="BN597" s="68"/>
      <c r="BO597" s="68"/>
      <c r="BP597" s="68"/>
      <c r="BQ597" s="68"/>
      <c r="BR597" s="68"/>
      <c r="BS597" s="68"/>
      <c r="BT597" s="68"/>
      <c r="BU597" s="68"/>
      <c r="BV597" s="68"/>
      <c r="BW597" s="68"/>
      <c r="BX597" s="68"/>
      <c r="BY597" s="68"/>
      <c r="BZ597" s="68"/>
      <c r="CA597" s="69"/>
      <c r="CB597" s="70"/>
      <c r="CC597" s="70"/>
      <c r="CD597" s="70"/>
      <c r="CE597" s="70"/>
      <c r="CF597" s="70"/>
      <c r="CG597" s="70"/>
      <c r="CH597" s="70"/>
      <c r="CI597" s="70"/>
      <c r="CJ597" s="70"/>
      <c r="CK597" s="70"/>
      <c r="CL597" s="70"/>
      <c r="CM597" s="70"/>
      <c r="CN597" s="70"/>
      <c r="CO597" s="70"/>
      <c r="CP597" s="70"/>
      <c r="CQ597" s="70"/>
      <c r="CR597" s="70"/>
      <c r="CS597" s="70"/>
      <c r="CT597" s="70"/>
      <c r="CU597" s="70"/>
      <c r="CV597" s="70"/>
      <c r="CW597" s="70"/>
      <c r="CX597" s="70"/>
      <c r="CY597" s="70"/>
      <c r="CZ597" s="70"/>
      <c r="DA597" s="70"/>
      <c r="DB597" s="70"/>
      <c r="DC597" s="70"/>
      <c r="DD597" s="70"/>
      <c r="DE597" s="70"/>
      <c r="DF597" s="70"/>
      <c r="DG597" s="70"/>
      <c r="DH597" s="70"/>
      <c r="DI597" s="70"/>
      <c r="DJ597" s="70"/>
      <c r="DK597" s="70"/>
      <c r="DL597" s="70"/>
      <c r="DM597" s="70"/>
      <c r="DN597" s="70"/>
      <c r="DO597" s="70"/>
      <c r="DP597" s="70"/>
      <c r="DQ597" s="70"/>
      <c r="DR597" s="70"/>
      <c r="DS597" s="70"/>
      <c r="DT597" s="70"/>
      <c r="DU597" s="70"/>
      <c r="DV597" s="70"/>
      <c r="DW597" s="70"/>
      <c r="DX597" s="70"/>
      <c r="DY597" s="70"/>
      <c r="DZ597" s="70"/>
      <c r="EA597" s="70"/>
      <c r="EB597" s="70"/>
      <c r="EC597" s="70"/>
      <c r="ED597" s="70"/>
      <c r="EE597" s="70"/>
      <c r="EF597" s="70"/>
      <c r="EG597" s="70"/>
      <c r="EH597" s="70"/>
      <c r="EI597" s="70"/>
      <c r="EJ597" s="70"/>
      <c r="EK597" s="70"/>
      <c r="EL597" s="70"/>
      <c r="EM597" s="70"/>
      <c r="EN597" s="70"/>
      <c r="EO597" s="70"/>
      <c r="EP597" s="70"/>
      <c r="EQ597" s="70"/>
      <c r="ER597" s="70"/>
      <c r="ES597" s="70"/>
      <c r="ET597" s="70"/>
      <c r="EU597" s="70"/>
      <c r="EV597" s="70"/>
      <c r="EW597" s="70"/>
      <c r="EX597" s="70"/>
      <c r="EY597" s="70"/>
      <c r="EZ597" s="70"/>
      <c r="FA597" s="70"/>
      <c r="FB597" s="70"/>
      <c r="FC597" s="70"/>
      <c r="FD597" s="70"/>
      <c r="FE597" s="70"/>
      <c r="FF597" s="70"/>
      <c r="FG597" s="70"/>
      <c r="FH597" s="70"/>
      <c r="FI597" s="70"/>
      <c r="FJ597" s="70"/>
      <c r="FK597" s="70"/>
      <c r="FL597" s="70"/>
      <c r="FM597" s="70"/>
      <c r="FN597" s="70"/>
      <c r="FO597" s="70"/>
      <c r="FP597" s="70"/>
      <c r="FQ597" s="70"/>
      <c r="FR597" s="70"/>
      <c r="FS597" s="70"/>
      <c r="FT597" s="70"/>
      <c r="FU597" s="70"/>
      <c r="FV597" s="70"/>
      <c r="FW597" s="70"/>
      <c r="FX597" s="70"/>
      <c r="FY597" s="70"/>
      <c r="FZ597" s="70"/>
      <c r="GA597" s="70"/>
      <c r="GB597" s="70"/>
      <c r="GC597" s="70"/>
      <c r="GD597" s="70"/>
      <c r="GE597" s="70"/>
      <c r="GF597" s="30"/>
      <c r="GG597" s="30"/>
      <c r="GH597" s="30"/>
      <c r="GI597" s="30"/>
      <c r="GJ597" s="30"/>
      <c r="GK597" s="30"/>
      <c r="GL597" s="30"/>
      <c r="GM597" s="30"/>
    </row>
    <row r="598" spans="1:195" ht="12.75">
      <c r="A598" s="70">
        <v>19</v>
      </c>
      <c r="B598" s="70"/>
      <c r="C598" s="70"/>
      <c r="D598" s="70"/>
      <c r="E598" s="70"/>
      <c r="F598" s="67"/>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c r="BG598" s="68"/>
      <c r="BH598" s="68"/>
      <c r="BI598" s="68"/>
      <c r="BJ598" s="68"/>
      <c r="BK598" s="68"/>
      <c r="BL598" s="68"/>
      <c r="BM598" s="68"/>
      <c r="BN598" s="68"/>
      <c r="BO598" s="68"/>
      <c r="BP598" s="68"/>
      <c r="BQ598" s="68"/>
      <c r="BR598" s="68"/>
      <c r="BS598" s="68"/>
      <c r="BT598" s="68"/>
      <c r="BU598" s="68"/>
      <c r="BV598" s="68"/>
      <c r="BW598" s="68"/>
      <c r="BX598" s="68"/>
      <c r="BY598" s="68"/>
      <c r="BZ598" s="68"/>
      <c r="CA598" s="69"/>
      <c r="CB598" s="70"/>
      <c r="CC598" s="70"/>
      <c r="CD598" s="70"/>
      <c r="CE598" s="70"/>
      <c r="CF598" s="70"/>
      <c r="CG598" s="70"/>
      <c r="CH598" s="70"/>
      <c r="CI598" s="70"/>
      <c r="CJ598" s="70"/>
      <c r="CK598" s="70"/>
      <c r="CL598" s="70"/>
      <c r="CM598" s="70"/>
      <c r="CN598" s="70"/>
      <c r="CO598" s="70"/>
      <c r="CP598" s="70"/>
      <c r="CQ598" s="70"/>
      <c r="CR598" s="70"/>
      <c r="CS598" s="70"/>
      <c r="CT598" s="70"/>
      <c r="CU598" s="70"/>
      <c r="CV598" s="70"/>
      <c r="CW598" s="70"/>
      <c r="CX598" s="70"/>
      <c r="CY598" s="70"/>
      <c r="CZ598" s="70"/>
      <c r="DA598" s="70"/>
      <c r="DB598" s="70"/>
      <c r="DC598" s="70"/>
      <c r="DD598" s="70"/>
      <c r="DE598" s="70"/>
      <c r="DF598" s="70"/>
      <c r="DG598" s="70"/>
      <c r="DH598" s="70"/>
      <c r="DI598" s="70"/>
      <c r="DJ598" s="70"/>
      <c r="DK598" s="70"/>
      <c r="DL598" s="70"/>
      <c r="DM598" s="70"/>
      <c r="DN598" s="70"/>
      <c r="DO598" s="70"/>
      <c r="DP598" s="70"/>
      <c r="DQ598" s="70"/>
      <c r="DR598" s="70"/>
      <c r="DS598" s="70"/>
      <c r="DT598" s="70"/>
      <c r="DU598" s="70"/>
      <c r="DV598" s="70"/>
      <c r="DW598" s="70"/>
      <c r="DX598" s="70"/>
      <c r="DY598" s="70"/>
      <c r="DZ598" s="70"/>
      <c r="EA598" s="70"/>
      <c r="EB598" s="70"/>
      <c r="EC598" s="70"/>
      <c r="ED598" s="70"/>
      <c r="EE598" s="70"/>
      <c r="EF598" s="70"/>
      <c r="EG598" s="70"/>
      <c r="EH598" s="70"/>
      <c r="EI598" s="70"/>
      <c r="EJ598" s="70"/>
      <c r="EK598" s="70"/>
      <c r="EL598" s="70"/>
      <c r="EM598" s="70"/>
      <c r="EN598" s="70"/>
      <c r="EO598" s="70"/>
      <c r="EP598" s="70"/>
      <c r="EQ598" s="70"/>
      <c r="ER598" s="70"/>
      <c r="ES598" s="70"/>
      <c r="ET598" s="70"/>
      <c r="EU598" s="70"/>
      <c r="EV598" s="70"/>
      <c r="EW598" s="70"/>
      <c r="EX598" s="70"/>
      <c r="EY598" s="70"/>
      <c r="EZ598" s="70"/>
      <c r="FA598" s="70"/>
      <c r="FB598" s="70"/>
      <c r="FC598" s="70"/>
      <c r="FD598" s="70"/>
      <c r="FE598" s="70"/>
      <c r="FF598" s="70"/>
      <c r="FG598" s="70"/>
      <c r="FH598" s="70"/>
      <c r="FI598" s="70"/>
      <c r="FJ598" s="70"/>
      <c r="FK598" s="70"/>
      <c r="FL598" s="70"/>
      <c r="FM598" s="70"/>
      <c r="FN598" s="70"/>
      <c r="FO598" s="70"/>
      <c r="FP598" s="70"/>
      <c r="FQ598" s="70"/>
      <c r="FR598" s="70"/>
      <c r="FS598" s="70"/>
      <c r="FT598" s="70"/>
      <c r="FU598" s="70"/>
      <c r="FV598" s="70"/>
      <c r="FW598" s="70"/>
      <c r="FX598" s="70"/>
      <c r="FY598" s="70"/>
      <c r="FZ598" s="70"/>
      <c r="GA598" s="70"/>
      <c r="GB598" s="70"/>
      <c r="GC598" s="70"/>
      <c r="GD598" s="70"/>
      <c r="GE598" s="70"/>
      <c r="GF598" s="30"/>
      <c r="GG598" s="30"/>
      <c r="GH598" s="30"/>
      <c r="GI598" s="30"/>
      <c r="GJ598" s="30"/>
      <c r="GK598" s="30"/>
      <c r="GL598" s="30"/>
      <c r="GM598" s="30"/>
    </row>
    <row r="599" spans="1:195" ht="12.75">
      <c r="A599" s="70">
        <v>20</v>
      </c>
      <c r="B599" s="70"/>
      <c r="C599" s="70"/>
      <c r="D599" s="70"/>
      <c r="E599" s="70"/>
      <c r="F599" s="67"/>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c r="BG599" s="68"/>
      <c r="BH599" s="68"/>
      <c r="BI599" s="68"/>
      <c r="BJ599" s="68"/>
      <c r="BK599" s="68"/>
      <c r="BL599" s="68"/>
      <c r="BM599" s="68"/>
      <c r="BN599" s="68"/>
      <c r="BO599" s="68"/>
      <c r="BP599" s="68"/>
      <c r="BQ599" s="68"/>
      <c r="BR599" s="68"/>
      <c r="BS599" s="68"/>
      <c r="BT599" s="68"/>
      <c r="BU599" s="68"/>
      <c r="BV599" s="68"/>
      <c r="BW599" s="68"/>
      <c r="BX599" s="68"/>
      <c r="BY599" s="68"/>
      <c r="BZ599" s="68"/>
      <c r="CA599" s="69"/>
      <c r="CB599" s="70"/>
      <c r="CC599" s="70"/>
      <c r="CD599" s="70"/>
      <c r="CE599" s="70"/>
      <c r="CF599" s="70"/>
      <c r="CG599" s="70"/>
      <c r="CH599" s="70"/>
      <c r="CI599" s="70"/>
      <c r="CJ599" s="70"/>
      <c r="CK599" s="70"/>
      <c r="CL599" s="70"/>
      <c r="CM599" s="70"/>
      <c r="CN599" s="70"/>
      <c r="CO599" s="70"/>
      <c r="CP599" s="70"/>
      <c r="CQ599" s="70"/>
      <c r="CR599" s="70"/>
      <c r="CS599" s="70"/>
      <c r="CT599" s="70"/>
      <c r="CU599" s="70"/>
      <c r="CV599" s="70"/>
      <c r="CW599" s="70"/>
      <c r="CX599" s="70"/>
      <c r="CY599" s="70"/>
      <c r="CZ599" s="70"/>
      <c r="DA599" s="70"/>
      <c r="DB599" s="70"/>
      <c r="DC599" s="70"/>
      <c r="DD599" s="70"/>
      <c r="DE599" s="70"/>
      <c r="DF599" s="70"/>
      <c r="DG599" s="70"/>
      <c r="DH599" s="70"/>
      <c r="DI599" s="70"/>
      <c r="DJ599" s="70"/>
      <c r="DK599" s="70"/>
      <c r="DL599" s="70"/>
      <c r="DM599" s="70"/>
      <c r="DN599" s="70"/>
      <c r="DO599" s="70"/>
      <c r="DP599" s="70"/>
      <c r="DQ599" s="70"/>
      <c r="DR599" s="70"/>
      <c r="DS599" s="70"/>
      <c r="DT599" s="70"/>
      <c r="DU599" s="70"/>
      <c r="DV599" s="70"/>
      <c r="DW599" s="70"/>
      <c r="DX599" s="70"/>
      <c r="DY599" s="70"/>
      <c r="DZ599" s="70"/>
      <c r="EA599" s="70"/>
      <c r="EB599" s="70"/>
      <c r="EC599" s="70"/>
      <c r="ED599" s="70"/>
      <c r="EE599" s="70"/>
      <c r="EF599" s="70"/>
      <c r="EG599" s="70"/>
      <c r="EH599" s="70"/>
      <c r="EI599" s="70"/>
      <c r="EJ599" s="70"/>
      <c r="EK599" s="70"/>
      <c r="EL599" s="70"/>
      <c r="EM599" s="70"/>
      <c r="EN599" s="70"/>
      <c r="EO599" s="70"/>
      <c r="EP599" s="70"/>
      <c r="EQ599" s="70"/>
      <c r="ER599" s="70"/>
      <c r="ES599" s="70"/>
      <c r="ET599" s="70"/>
      <c r="EU599" s="70"/>
      <c r="EV599" s="70"/>
      <c r="EW599" s="70"/>
      <c r="EX599" s="70"/>
      <c r="EY599" s="70"/>
      <c r="EZ599" s="70"/>
      <c r="FA599" s="70"/>
      <c r="FB599" s="70"/>
      <c r="FC599" s="70"/>
      <c r="FD599" s="70"/>
      <c r="FE599" s="70"/>
      <c r="FF599" s="70"/>
      <c r="FG599" s="70"/>
      <c r="FH599" s="70"/>
      <c r="FI599" s="70"/>
      <c r="FJ599" s="70"/>
      <c r="FK599" s="70"/>
      <c r="FL599" s="70"/>
      <c r="FM599" s="70"/>
      <c r="FN599" s="70"/>
      <c r="FO599" s="70"/>
      <c r="FP599" s="70"/>
      <c r="FQ599" s="70"/>
      <c r="FR599" s="70"/>
      <c r="FS599" s="70"/>
      <c r="FT599" s="70"/>
      <c r="FU599" s="70"/>
      <c r="FV599" s="70"/>
      <c r="FW599" s="70"/>
      <c r="FX599" s="70"/>
      <c r="FY599" s="70"/>
      <c r="FZ599" s="70"/>
      <c r="GA599" s="70"/>
      <c r="GB599" s="70"/>
      <c r="GC599" s="70"/>
      <c r="GD599" s="70"/>
      <c r="GE599" s="70"/>
      <c r="GF599" s="30"/>
      <c r="GG599" s="30"/>
      <c r="GH599" s="30"/>
      <c r="GI599" s="30"/>
      <c r="GJ599" s="30"/>
      <c r="GK599" s="30"/>
      <c r="GL599" s="30"/>
      <c r="GM599" s="30"/>
    </row>
    <row r="600" spans="1:195" ht="12.75">
      <c r="A600" s="70">
        <v>21</v>
      </c>
      <c r="B600" s="70"/>
      <c r="C600" s="70"/>
      <c r="D600" s="70"/>
      <c r="E600" s="70"/>
      <c r="F600" s="67"/>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c r="BG600" s="68"/>
      <c r="BH600" s="68"/>
      <c r="BI600" s="68"/>
      <c r="BJ600" s="68"/>
      <c r="BK600" s="68"/>
      <c r="BL600" s="68"/>
      <c r="BM600" s="68"/>
      <c r="BN600" s="68"/>
      <c r="BO600" s="68"/>
      <c r="BP600" s="68"/>
      <c r="BQ600" s="68"/>
      <c r="BR600" s="68"/>
      <c r="BS600" s="68"/>
      <c r="BT600" s="68"/>
      <c r="BU600" s="68"/>
      <c r="BV600" s="68"/>
      <c r="BW600" s="68"/>
      <c r="BX600" s="68"/>
      <c r="BY600" s="68"/>
      <c r="BZ600" s="68"/>
      <c r="CA600" s="69"/>
      <c r="CB600" s="70"/>
      <c r="CC600" s="70"/>
      <c r="CD600" s="70"/>
      <c r="CE600" s="70"/>
      <c r="CF600" s="70"/>
      <c r="CG600" s="70"/>
      <c r="CH600" s="70"/>
      <c r="CI600" s="70"/>
      <c r="CJ600" s="70"/>
      <c r="CK600" s="70"/>
      <c r="CL600" s="70"/>
      <c r="CM600" s="70"/>
      <c r="CN600" s="70"/>
      <c r="CO600" s="70"/>
      <c r="CP600" s="70"/>
      <c r="CQ600" s="70"/>
      <c r="CR600" s="70"/>
      <c r="CS600" s="70"/>
      <c r="CT600" s="70"/>
      <c r="CU600" s="70"/>
      <c r="CV600" s="70"/>
      <c r="CW600" s="70"/>
      <c r="CX600" s="70"/>
      <c r="CY600" s="70"/>
      <c r="CZ600" s="70"/>
      <c r="DA600" s="70"/>
      <c r="DB600" s="70"/>
      <c r="DC600" s="70"/>
      <c r="DD600" s="70"/>
      <c r="DE600" s="70"/>
      <c r="DF600" s="70"/>
      <c r="DG600" s="70"/>
      <c r="DH600" s="70"/>
      <c r="DI600" s="70"/>
      <c r="DJ600" s="70"/>
      <c r="DK600" s="70"/>
      <c r="DL600" s="70"/>
      <c r="DM600" s="70"/>
      <c r="DN600" s="70"/>
      <c r="DO600" s="70"/>
      <c r="DP600" s="70"/>
      <c r="DQ600" s="70"/>
      <c r="DR600" s="70"/>
      <c r="DS600" s="70"/>
      <c r="DT600" s="70"/>
      <c r="DU600" s="70"/>
      <c r="DV600" s="70"/>
      <c r="DW600" s="70"/>
      <c r="DX600" s="70"/>
      <c r="DY600" s="70"/>
      <c r="DZ600" s="70"/>
      <c r="EA600" s="70"/>
      <c r="EB600" s="70"/>
      <c r="EC600" s="70"/>
      <c r="ED600" s="70"/>
      <c r="EE600" s="70"/>
      <c r="EF600" s="70"/>
      <c r="EG600" s="70"/>
      <c r="EH600" s="70"/>
      <c r="EI600" s="70"/>
      <c r="EJ600" s="70"/>
      <c r="EK600" s="70"/>
      <c r="EL600" s="70"/>
      <c r="EM600" s="70"/>
      <c r="EN600" s="70"/>
      <c r="EO600" s="70"/>
      <c r="EP600" s="70"/>
      <c r="EQ600" s="70"/>
      <c r="ER600" s="70"/>
      <c r="ES600" s="70"/>
      <c r="ET600" s="70"/>
      <c r="EU600" s="70"/>
      <c r="EV600" s="70"/>
      <c r="EW600" s="70"/>
      <c r="EX600" s="70"/>
      <c r="EY600" s="70"/>
      <c r="EZ600" s="70"/>
      <c r="FA600" s="70"/>
      <c r="FB600" s="70"/>
      <c r="FC600" s="70"/>
      <c r="FD600" s="70"/>
      <c r="FE600" s="70"/>
      <c r="FF600" s="70"/>
      <c r="FG600" s="70"/>
      <c r="FH600" s="70"/>
      <c r="FI600" s="70"/>
      <c r="FJ600" s="70"/>
      <c r="FK600" s="70"/>
      <c r="FL600" s="70"/>
      <c r="FM600" s="70"/>
      <c r="FN600" s="70"/>
      <c r="FO600" s="70"/>
      <c r="FP600" s="70"/>
      <c r="FQ600" s="70"/>
      <c r="FR600" s="70"/>
      <c r="FS600" s="70"/>
      <c r="FT600" s="70"/>
      <c r="FU600" s="70"/>
      <c r="FV600" s="70"/>
      <c r="FW600" s="70"/>
      <c r="FX600" s="70"/>
      <c r="FY600" s="70"/>
      <c r="FZ600" s="70"/>
      <c r="GA600" s="70"/>
      <c r="GB600" s="70"/>
      <c r="GC600" s="70"/>
      <c r="GD600" s="70"/>
      <c r="GE600" s="70"/>
      <c r="GF600" s="30"/>
      <c r="GG600" s="30"/>
      <c r="GH600" s="30"/>
      <c r="GI600" s="30"/>
      <c r="GJ600" s="30"/>
      <c r="GK600" s="30"/>
      <c r="GL600" s="30"/>
      <c r="GM600" s="30"/>
    </row>
    <row r="601" spans="1:195" ht="12.75">
      <c r="A601" s="327" t="s">
        <v>580</v>
      </c>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c r="EW601" s="74"/>
      <c r="EX601" s="70"/>
      <c r="EY601" s="70"/>
      <c r="EZ601" s="70"/>
      <c r="FA601" s="70"/>
      <c r="FB601" s="70"/>
      <c r="FC601" s="70"/>
      <c r="FD601" s="70"/>
      <c r="FE601" s="70"/>
      <c r="FF601" s="70"/>
      <c r="FG601" s="70"/>
      <c r="FH601" s="70"/>
      <c r="FI601" s="70"/>
      <c r="FJ601" s="70"/>
      <c r="FK601" s="70"/>
      <c r="FL601" s="70"/>
      <c r="FM601" s="70"/>
      <c r="FN601" s="70"/>
      <c r="FO601" s="70"/>
      <c r="FP601" s="70"/>
      <c r="FQ601" s="70"/>
      <c r="FR601" s="70"/>
      <c r="FS601" s="70"/>
      <c r="FT601" s="70"/>
      <c r="FU601" s="70"/>
      <c r="FV601" s="70"/>
      <c r="FW601" s="70"/>
      <c r="FX601" s="70"/>
      <c r="FY601" s="70"/>
      <c r="FZ601" s="70"/>
      <c r="GA601" s="70"/>
      <c r="GB601" s="70"/>
      <c r="GC601" s="70"/>
      <c r="GD601" s="70"/>
      <c r="GE601" s="70"/>
      <c r="GF601" s="30"/>
      <c r="GG601" s="30"/>
      <c r="GH601" s="30"/>
      <c r="GI601" s="30"/>
      <c r="GJ601" s="30"/>
      <c r="GK601" s="30"/>
      <c r="GL601" s="30"/>
      <c r="GM601" s="30"/>
    </row>
    <row r="602" spans="1:195" ht="12.75">
      <c r="A602" s="70">
        <v>22</v>
      </c>
      <c r="B602" s="70"/>
      <c r="C602" s="70"/>
      <c r="D602" s="70"/>
      <c r="E602" s="70"/>
      <c r="F602" s="67" t="s">
        <v>581</v>
      </c>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c r="BG602" s="68"/>
      <c r="BH602" s="68"/>
      <c r="BI602" s="68"/>
      <c r="BJ602" s="68"/>
      <c r="BK602" s="68"/>
      <c r="BL602" s="68"/>
      <c r="BM602" s="68"/>
      <c r="BN602" s="68"/>
      <c r="BO602" s="68"/>
      <c r="BP602" s="68"/>
      <c r="BQ602" s="68"/>
      <c r="BR602" s="68"/>
      <c r="BS602" s="68"/>
      <c r="BT602" s="68"/>
      <c r="BU602" s="68"/>
      <c r="BV602" s="68"/>
      <c r="BW602" s="68"/>
      <c r="BX602" s="68"/>
      <c r="BY602" s="68"/>
      <c r="BZ602" s="68"/>
      <c r="CA602" s="69"/>
      <c r="CB602" s="70">
        <v>200</v>
      </c>
      <c r="CC602" s="70"/>
      <c r="CD602" s="70"/>
      <c r="CE602" s="70"/>
      <c r="CF602" s="70"/>
      <c r="CG602" s="70"/>
      <c r="CH602" s="70"/>
      <c r="CI602" s="70"/>
      <c r="CJ602" s="70"/>
      <c r="CK602" s="70"/>
      <c r="CL602" s="70"/>
      <c r="CM602" s="70"/>
      <c r="CN602" s="70"/>
      <c r="CO602" s="70"/>
      <c r="CP602" s="70"/>
      <c r="CQ602" s="70"/>
      <c r="CR602" s="70"/>
      <c r="CS602" s="70"/>
      <c r="CT602" s="70"/>
      <c r="CU602" s="70"/>
      <c r="CV602" s="70"/>
      <c r="CW602" s="70"/>
      <c r="CX602" s="70"/>
      <c r="CY602" s="70"/>
      <c r="CZ602" s="70"/>
      <c r="DA602" s="70"/>
      <c r="DB602" s="70"/>
      <c r="DC602" s="70"/>
      <c r="DD602" s="70"/>
      <c r="DE602" s="70"/>
      <c r="DF602" s="70"/>
      <c r="DG602" s="70"/>
      <c r="DH602" s="70"/>
      <c r="DI602" s="70"/>
      <c r="DJ602" s="70"/>
      <c r="DK602" s="70"/>
      <c r="DL602" s="70"/>
      <c r="DM602" s="70">
        <v>40</v>
      </c>
      <c r="DN602" s="70"/>
      <c r="DO602" s="70"/>
      <c r="DP602" s="70"/>
      <c r="DQ602" s="70"/>
      <c r="DR602" s="70"/>
      <c r="DS602" s="70"/>
      <c r="DT602" s="70"/>
      <c r="DU602" s="70"/>
      <c r="DV602" s="70"/>
      <c r="DW602" s="70"/>
      <c r="DX602" s="70"/>
      <c r="DY602" s="70"/>
      <c r="DZ602" s="70"/>
      <c r="EA602" s="70"/>
      <c r="EB602" s="70"/>
      <c r="EC602" s="70"/>
      <c r="ED602" s="70"/>
      <c r="EE602" s="70"/>
      <c r="EF602" s="70"/>
      <c r="EG602" s="70"/>
      <c r="EH602" s="70"/>
      <c r="EI602" s="70"/>
      <c r="EJ602" s="70"/>
      <c r="EK602" s="70"/>
      <c r="EL602" s="70"/>
      <c r="EM602" s="70"/>
      <c r="EN602" s="70"/>
      <c r="EO602" s="70"/>
      <c r="EP602" s="70"/>
      <c r="EQ602" s="70"/>
      <c r="ER602" s="70"/>
      <c r="ES602" s="70"/>
      <c r="ET602" s="70"/>
      <c r="EU602" s="70"/>
      <c r="EV602" s="70"/>
      <c r="EW602" s="70"/>
      <c r="EX602" s="70">
        <f>CB602*DM602</f>
        <v>8000</v>
      </c>
      <c r="EY602" s="70"/>
      <c r="EZ602" s="70"/>
      <c r="FA602" s="70"/>
      <c r="FB602" s="70"/>
      <c r="FC602" s="70"/>
      <c r="FD602" s="70"/>
      <c r="FE602" s="70"/>
      <c r="FF602" s="70"/>
      <c r="FG602" s="70"/>
      <c r="FH602" s="70"/>
      <c r="FI602" s="70"/>
      <c r="FJ602" s="70"/>
      <c r="FK602" s="70"/>
      <c r="FL602" s="70"/>
      <c r="FM602" s="70"/>
      <c r="FN602" s="70"/>
      <c r="FO602" s="70"/>
      <c r="FP602" s="70"/>
      <c r="FQ602" s="70"/>
      <c r="FR602" s="70"/>
      <c r="FS602" s="70"/>
      <c r="FT602" s="70"/>
      <c r="FU602" s="70"/>
      <c r="FV602" s="70"/>
      <c r="FW602" s="70"/>
      <c r="FX602" s="70"/>
      <c r="FY602" s="70"/>
      <c r="FZ602" s="70"/>
      <c r="GA602" s="70"/>
      <c r="GB602" s="70"/>
      <c r="GC602" s="70"/>
      <c r="GD602" s="70"/>
      <c r="GE602" s="70"/>
      <c r="GF602" s="30"/>
      <c r="GG602" s="30"/>
      <c r="GH602" s="30"/>
      <c r="GI602" s="30"/>
      <c r="GJ602" s="30"/>
      <c r="GK602" s="30"/>
      <c r="GL602" s="30"/>
      <c r="GM602" s="30"/>
    </row>
    <row r="603" spans="1:195" ht="12.75">
      <c r="A603" s="70">
        <v>24</v>
      </c>
      <c r="B603" s="70"/>
      <c r="C603" s="70"/>
      <c r="D603" s="70"/>
      <c r="E603" s="70"/>
      <c r="F603" s="67" t="s">
        <v>582</v>
      </c>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c r="BG603" s="68"/>
      <c r="BH603" s="68"/>
      <c r="BI603" s="68"/>
      <c r="BJ603" s="68"/>
      <c r="BK603" s="68"/>
      <c r="BL603" s="68"/>
      <c r="BM603" s="68"/>
      <c r="BN603" s="68"/>
      <c r="BO603" s="68"/>
      <c r="BP603" s="68"/>
      <c r="BQ603" s="68"/>
      <c r="BR603" s="68"/>
      <c r="BS603" s="68"/>
      <c r="BT603" s="68"/>
      <c r="BU603" s="68"/>
      <c r="BV603" s="68"/>
      <c r="BW603" s="68"/>
      <c r="BX603" s="68"/>
      <c r="BY603" s="68"/>
      <c r="BZ603" s="68"/>
      <c r="CA603" s="69"/>
      <c r="CB603" s="70">
        <v>1000</v>
      </c>
      <c r="CC603" s="70"/>
      <c r="CD603" s="70"/>
      <c r="CE603" s="70"/>
      <c r="CF603" s="70"/>
      <c r="CG603" s="70"/>
      <c r="CH603" s="70"/>
      <c r="CI603" s="70"/>
      <c r="CJ603" s="70"/>
      <c r="CK603" s="70"/>
      <c r="CL603" s="70"/>
      <c r="CM603" s="70"/>
      <c r="CN603" s="70"/>
      <c r="CO603" s="70"/>
      <c r="CP603" s="70"/>
      <c r="CQ603" s="70"/>
      <c r="CR603" s="70"/>
      <c r="CS603" s="70"/>
      <c r="CT603" s="70"/>
      <c r="CU603" s="70"/>
      <c r="CV603" s="70"/>
      <c r="CW603" s="70"/>
      <c r="CX603" s="70"/>
      <c r="CY603" s="70"/>
      <c r="CZ603" s="70"/>
      <c r="DA603" s="70"/>
      <c r="DB603" s="70"/>
      <c r="DC603" s="70"/>
      <c r="DD603" s="70"/>
      <c r="DE603" s="70"/>
      <c r="DF603" s="70"/>
      <c r="DG603" s="70"/>
      <c r="DH603" s="70"/>
      <c r="DI603" s="70"/>
      <c r="DJ603" s="70"/>
      <c r="DK603" s="70"/>
      <c r="DL603" s="70"/>
      <c r="DM603" s="70">
        <v>30</v>
      </c>
      <c r="DN603" s="70"/>
      <c r="DO603" s="70"/>
      <c r="DP603" s="70"/>
      <c r="DQ603" s="70"/>
      <c r="DR603" s="70"/>
      <c r="DS603" s="70"/>
      <c r="DT603" s="70"/>
      <c r="DU603" s="70"/>
      <c r="DV603" s="70"/>
      <c r="DW603" s="70"/>
      <c r="DX603" s="70"/>
      <c r="DY603" s="70"/>
      <c r="DZ603" s="70"/>
      <c r="EA603" s="70"/>
      <c r="EB603" s="70"/>
      <c r="EC603" s="70"/>
      <c r="ED603" s="70"/>
      <c r="EE603" s="70"/>
      <c r="EF603" s="70"/>
      <c r="EG603" s="70"/>
      <c r="EH603" s="70"/>
      <c r="EI603" s="70"/>
      <c r="EJ603" s="70"/>
      <c r="EK603" s="70"/>
      <c r="EL603" s="70"/>
      <c r="EM603" s="70"/>
      <c r="EN603" s="70"/>
      <c r="EO603" s="70"/>
      <c r="EP603" s="70"/>
      <c r="EQ603" s="70"/>
      <c r="ER603" s="70"/>
      <c r="ES603" s="70"/>
      <c r="ET603" s="70"/>
      <c r="EU603" s="70"/>
      <c r="EV603" s="70"/>
      <c r="EW603" s="70"/>
      <c r="EX603" s="70">
        <f>CB603*DM603</f>
        <v>30000</v>
      </c>
      <c r="EY603" s="70"/>
      <c r="EZ603" s="70"/>
      <c r="FA603" s="70"/>
      <c r="FB603" s="70"/>
      <c r="FC603" s="70"/>
      <c r="FD603" s="70"/>
      <c r="FE603" s="70"/>
      <c r="FF603" s="70"/>
      <c r="FG603" s="70"/>
      <c r="FH603" s="70"/>
      <c r="FI603" s="70"/>
      <c r="FJ603" s="70"/>
      <c r="FK603" s="70"/>
      <c r="FL603" s="70"/>
      <c r="FM603" s="70"/>
      <c r="FN603" s="70"/>
      <c r="FO603" s="70"/>
      <c r="FP603" s="70"/>
      <c r="FQ603" s="70"/>
      <c r="FR603" s="70"/>
      <c r="FS603" s="70"/>
      <c r="FT603" s="70"/>
      <c r="FU603" s="70"/>
      <c r="FV603" s="70"/>
      <c r="FW603" s="70"/>
      <c r="FX603" s="70"/>
      <c r="FY603" s="70"/>
      <c r="FZ603" s="70"/>
      <c r="GA603" s="70"/>
      <c r="GB603" s="70"/>
      <c r="GC603" s="70"/>
      <c r="GD603" s="70"/>
      <c r="GE603" s="70"/>
      <c r="GF603" s="30"/>
      <c r="GG603" s="30"/>
      <c r="GH603" s="30"/>
      <c r="GI603" s="30"/>
      <c r="GJ603" s="30"/>
      <c r="GK603" s="30"/>
      <c r="GL603" s="30"/>
      <c r="GM603" s="30"/>
    </row>
    <row r="604" spans="1:195" ht="12.75">
      <c r="A604" s="67">
        <v>25</v>
      </c>
      <c r="B604" s="68"/>
      <c r="C604" s="68"/>
      <c r="D604" s="68"/>
      <c r="E604" s="69"/>
      <c r="F604" s="67" t="s">
        <v>583</v>
      </c>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9"/>
      <c r="CB604" s="70">
        <v>100</v>
      </c>
      <c r="CC604" s="70"/>
      <c r="CD604" s="70"/>
      <c r="CE604" s="70"/>
      <c r="CF604" s="70"/>
      <c r="CG604" s="70"/>
      <c r="CH604" s="70"/>
      <c r="CI604" s="70"/>
      <c r="CJ604" s="70"/>
      <c r="CK604" s="70"/>
      <c r="CL604" s="70"/>
      <c r="CM604" s="70"/>
      <c r="CN604" s="70"/>
      <c r="CO604" s="70"/>
      <c r="CP604" s="70"/>
      <c r="CQ604" s="70"/>
      <c r="CR604" s="70"/>
      <c r="CS604" s="70"/>
      <c r="CT604" s="70"/>
      <c r="CU604" s="70"/>
      <c r="CV604" s="70"/>
      <c r="CW604" s="70"/>
      <c r="CX604" s="70"/>
      <c r="CY604" s="70"/>
      <c r="CZ604" s="70"/>
      <c r="DA604" s="70"/>
      <c r="DB604" s="70"/>
      <c r="DC604" s="70"/>
      <c r="DD604" s="70"/>
      <c r="DE604" s="70"/>
      <c r="DF604" s="70"/>
      <c r="DG604" s="70"/>
      <c r="DH604" s="70"/>
      <c r="DI604" s="70"/>
      <c r="DJ604" s="70"/>
      <c r="DK604" s="70"/>
      <c r="DL604" s="70"/>
      <c r="DM604" s="70">
        <v>161.3</v>
      </c>
      <c r="DN604" s="70"/>
      <c r="DO604" s="70"/>
      <c r="DP604" s="70"/>
      <c r="DQ604" s="70"/>
      <c r="DR604" s="70"/>
      <c r="DS604" s="70"/>
      <c r="DT604" s="70"/>
      <c r="DU604" s="70"/>
      <c r="DV604" s="70"/>
      <c r="DW604" s="70"/>
      <c r="DX604" s="70"/>
      <c r="DY604" s="70"/>
      <c r="DZ604" s="70"/>
      <c r="EA604" s="70"/>
      <c r="EB604" s="70"/>
      <c r="EC604" s="70"/>
      <c r="ED604" s="70"/>
      <c r="EE604" s="70"/>
      <c r="EF604" s="70"/>
      <c r="EG604" s="70"/>
      <c r="EH604" s="70"/>
      <c r="EI604" s="70"/>
      <c r="EJ604" s="70"/>
      <c r="EK604" s="70"/>
      <c r="EL604" s="70"/>
      <c r="EM604" s="70"/>
      <c r="EN604" s="70"/>
      <c r="EO604" s="70"/>
      <c r="EP604" s="70"/>
      <c r="EQ604" s="70"/>
      <c r="ER604" s="70"/>
      <c r="ES604" s="70"/>
      <c r="ET604" s="70"/>
      <c r="EU604" s="70"/>
      <c r="EV604" s="70"/>
      <c r="EW604" s="70"/>
      <c r="EX604" s="70">
        <f>CB604*DM604</f>
        <v>16130.000000000002</v>
      </c>
      <c r="EY604" s="70"/>
      <c r="EZ604" s="70"/>
      <c r="FA604" s="70"/>
      <c r="FB604" s="70"/>
      <c r="FC604" s="70"/>
      <c r="FD604" s="70"/>
      <c r="FE604" s="70"/>
      <c r="FF604" s="70"/>
      <c r="FG604" s="70"/>
      <c r="FH604" s="70"/>
      <c r="FI604" s="70"/>
      <c r="FJ604" s="70"/>
      <c r="FK604" s="70"/>
      <c r="FL604" s="70"/>
      <c r="FM604" s="70"/>
      <c r="FN604" s="70"/>
      <c r="FO604" s="70"/>
      <c r="FP604" s="70"/>
      <c r="FQ604" s="70"/>
      <c r="FR604" s="70"/>
      <c r="FS604" s="70"/>
      <c r="FT604" s="70"/>
      <c r="FU604" s="70"/>
      <c r="FV604" s="70"/>
      <c r="FW604" s="70"/>
      <c r="FX604" s="70"/>
      <c r="FY604" s="70"/>
      <c r="FZ604" s="70"/>
      <c r="GA604" s="70"/>
      <c r="GB604" s="70"/>
      <c r="GC604" s="70"/>
      <c r="GD604" s="70"/>
      <c r="GE604" s="70"/>
      <c r="GF604" s="30"/>
      <c r="GG604" s="30"/>
      <c r="GH604" s="30"/>
      <c r="GI604" s="30"/>
      <c r="GJ604" s="30"/>
      <c r="GK604" s="30"/>
      <c r="GL604" s="30"/>
      <c r="GM604" s="30"/>
    </row>
    <row r="605" spans="1:195" ht="12.75">
      <c r="A605" s="327" t="s">
        <v>569</v>
      </c>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c r="EW605" s="74"/>
      <c r="EX605" s="322">
        <f>SUM(EX602:EX604)</f>
        <v>54130</v>
      </c>
      <c r="EY605" s="322"/>
      <c r="EZ605" s="322"/>
      <c r="FA605" s="322"/>
      <c r="FB605" s="322"/>
      <c r="FC605" s="322"/>
      <c r="FD605" s="322"/>
      <c r="FE605" s="322"/>
      <c r="FF605" s="322"/>
      <c r="FG605" s="322"/>
      <c r="FH605" s="322"/>
      <c r="FI605" s="322"/>
      <c r="FJ605" s="322"/>
      <c r="FK605" s="322"/>
      <c r="FL605" s="322"/>
      <c r="FM605" s="322"/>
      <c r="FN605" s="322"/>
      <c r="FO605" s="322"/>
      <c r="FP605" s="322"/>
      <c r="FQ605" s="322"/>
      <c r="FR605" s="322"/>
      <c r="FS605" s="322"/>
      <c r="FT605" s="322"/>
      <c r="FU605" s="322"/>
      <c r="FV605" s="322"/>
      <c r="FW605" s="322"/>
      <c r="FX605" s="322"/>
      <c r="FY605" s="322"/>
      <c r="FZ605" s="322"/>
      <c r="GA605" s="322"/>
      <c r="GB605" s="322"/>
      <c r="GC605" s="322"/>
      <c r="GD605" s="322"/>
      <c r="GE605" s="322"/>
      <c r="GF605" s="30"/>
      <c r="GG605" s="30"/>
      <c r="GH605" s="30"/>
      <c r="GI605" s="30"/>
      <c r="GJ605" s="30"/>
      <c r="GK605" s="30"/>
      <c r="GL605" s="30"/>
      <c r="GM605" s="30"/>
    </row>
    <row r="606" spans="1:195" ht="12.75">
      <c r="A606" s="327" t="s">
        <v>549</v>
      </c>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c r="EW606" s="74"/>
      <c r="EX606" s="70"/>
      <c r="EY606" s="70"/>
      <c r="EZ606" s="70"/>
      <c r="FA606" s="70"/>
      <c r="FB606" s="70"/>
      <c r="FC606" s="70"/>
      <c r="FD606" s="70"/>
      <c r="FE606" s="70"/>
      <c r="FF606" s="70"/>
      <c r="FG606" s="70"/>
      <c r="FH606" s="70"/>
      <c r="FI606" s="70"/>
      <c r="FJ606" s="70"/>
      <c r="FK606" s="70"/>
      <c r="FL606" s="70"/>
      <c r="FM606" s="70"/>
      <c r="FN606" s="70"/>
      <c r="FO606" s="70"/>
      <c r="FP606" s="70"/>
      <c r="FQ606" s="70"/>
      <c r="FR606" s="70"/>
      <c r="FS606" s="70"/>
      <c r="FT606" s="70"/>
      <c r="FU606" s="70"/>
      <c r="FV606" s="70"/>
      <c r="FW606" s="70"/>
      <c r="FX606" s="70"/>
      <c r="FY606" s="70"/>
      <c r="FZ606" s="70"/>
      <c r="GA606" s="70"/>
      <c r="GB606" s="70"/>
      <c r="GC606" s="70"/>
      <c r="GD606" s="70"/>
      <c r="GE606" s="70"/>
      <c r="GF606" s="30"/>
      <c r="GG606" s="30"/>
      <c r="GH606" s="30"/>
      <c r="GI606" s="30"/>
      <c r="GJ606" s="30"/>
      <c r="GK606" s="30"/>
      <c r="GL606" s="30"/>
      <c r="GM606" s="30"/>
    </row>
    <row r="607" spans="1:195" ht="12.75">
      <c r="A607" s="67"/>
      <c r="B607" s="68"/>
      <c r="C607" s="68"/>
      <c r="D607" s="68"/>
      <c r="E607" s="69"/>
      <c r="F607" s="67" t="s">
        <v>584</v>
      </c>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c r="BG607" s="68"/>
      <c r="BH607" s="68"/>
      <c r="BI607" s="68"/>
      <c r="BJ607" s="68"/>
      <c r="BK607" s="68"/>
      <c r="BL607" s="68"/>
      <c r="BM607" s="68"/>
      <c r="BN607" s="68"/>
      <c r="BO607" s="68"/>
      <c r="BP607" s="68"/>
      <c r="BQ607" s="68"/>
      <c r="BR607" s="68"/>
      <c r="BS607" s="68"/>
      <c r="BT607" s="68"/>
      <c r="BU607" s="68"/>
      <c r="BV607" s="68"/>
      <c r="BW607" s="68"/>
      <c r="BX607" s="68"/>
      <c r="BY607" s="68"/>
      <c r="BZ607" s="68"/>
      <c r="CA607" s="69"/>
      <c r="CB607" s="70">
        <v>100</v>
      </c>
      <c r="CC607" s="70"/>
      <c r="CD607" s="70"/>
      <c r="CE607" s="70"/>
      <c r="CF607" s="70"/>
      <c r="CG607" s="70"/>
      <c r="CH607" s="70"/>
      <c r="CI607" s="70"/>
      <c r="CJ607" s="70"/>
      <c r="CK607" s="70"/>
      <c r="CL607" s="70"/>
      <c r="CM607" s="70"/>
      <c r="CN607" s="70"/>
      <c r="CO607" s="70"/>
      <c r="CP607" s="70"/>
      <c r="CQ607" s="70"/>
      <c r="CR607" s="70"/>
      <c r="CS607" s="70"/>
      <c r="CT607" s="70"/>
      <c r="CU607" s="70"/>
      <c r="CV607" s="70"/>
      <c r="CW607" s="70"/>
      <c r="CX607" s="70"/>
      <c r="CY607" s="70"/>
      <c r="CZ607" s="70"/>
      <c r="DA607" s="70"/>
      <c r="DB607" s="70"/>
      <c r="DC607" s="70"/>
      <c r="DD607" s="70"/>
      <c r="DE607" s="70"/>
      <c r="DF607" s="70"/>
      <c r="DG607" s="70"/>
      <c r="DH607" s="70"/>
      <c r="DI607" s="70"/>
      <c r="DJ607" s="70"/>
      <c r="DK607" s="70"/>
      <c r="DL607" s="70"/>
      <c r="DM607" s="70">
        <v>1000</v>
      </c>
      <c r="DN607" s="70"/>
      <c r="DO607" s="70"/>
      <c r="DP607" s="70"/>
      <c r="DQ607" s="70"/>
      <c r="DR607" s="70"/>
      <c r="DS607" s="70"/>
      <c r="DT607" s="70"/>
      <c r="DU607" s="70"/>
      <c r="DV607" s="70"/>
      <c r="DW607" s="70"/>
      <c r="DX607" s="70"/>
      <c r="DY607" s="70"/>
      <c r="DZ607" s="70"/>
      <c r="EA607" s="70"/>
      <c r="EB607" s="70"/>
      <c r="EC607" s="70"/>
      <c r="ED607" s="70"/>
      <c r="EE607" s="70"/>
      <c r="EF607" s="70"/>
      <c r="EG607" s="70"/>
      <c r="EH607" s="70"/>
      <c r="EI607" s="70"/>
      <c r="EJ607" s="70"/>
      <c r="EK607" s="70"/>
      <c r="EL607" s="70"/>
      <c r="EM607" s="70"/>
      <c r="EN607" s="70"/>
      <c r="EO607" s="70"/>
      <c r="EP607" s="70"/>
      <c r="EQ607" s="70"/>
      <c r="ER607" s="70"/>
      <c r="ES607" s="70"/>
      <c r="ET607" s="70"/>
      <c r="EU607" s="70"/>
      <c r="EV607" s="70"/>
      <c r="EW607" s="70"/>
      <c r="EX607" s="70">
        <f>CB607*DM607</f>
        <v>100000</v>
      </c>
      <c r="EY607" s="70"/>
      <c r="EZ607" s="70"/>
      <c r="FA607" s="70"/>
      <c r="FB607" s="70"/>
      <c r="FC607" s="70"/>
      <c r="FD607" s="70"/>
      <c r="FE607" s="70"/>
      <c r="FF607" s="70"/>
      <c r="FG607" s="70"/>
      <c r="FH607" s="70"/>
      <c r="FI607" s="70"/>
      <c r="FJ607" s="70"/>
      <c r="FK607" s="70"/>
      <c r="FL607" s="70"/>
      <c r="FM607" s="70"/>
      <c r="FN607" s="70"/>
      <c r="FO607" s="70"/>
      <c r="FP607" s="70"/>
      <c r="FQ607" s="70"/>
      <c r="FR607" s="70"/>
      <c r="FS607" s="70"/>
      <c r="FT607" s="70"/>
      <c r="FU607" s="70"/>
      <c r="FV607" s="70"/>
      <c r="FW607" s="70"/>
      <c r="FX607" s="70"/>
      <c r="FY607" s="70"/>
      <c r="FZ607" s="70"/>
      <c r="GA607" s="70"/>
      <c r="GB607" s="70"/>
      <c r="GC607" s="70"/>
      <c r="GD607" s="70"/>
      <c r="GE607" s="70"/>
      <c r="GF607" s="30"/>
      <c r="GG607" s="30"/>
      <c r="GH607" s="30"/>
      <c r="GI607" s="30"/>
      <c r="GJ607" s="30"/>
      <c r="GK607" s="30"/>
      <c r="GL607" s="30"/>
      <c r="GM607" s="30"/>
    </row>
    <row r="608" spans="1:195" ht="12.75">
      <c r="A608" s="67"/>
      <c r="B608" s="68"/>
      <c r="C608" s="68"/>
      <c r="D608" s="68"/>
      <c r="E608" s="69"/>
      <c r="F608" s="67" t="s">
        <v>585</v>
      </c>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c r="BG608" s="68"/>
      <c r="BH608" s="68"/>
      <c r="BI608" s="68"/>
      <c r="BJ608" s="68"/>
      <c r="BK608" s="68"/>
      <c r="BL608" s="68"/>
      <c r="BM608" s="68"/>
      <c r="BN608" s="68"/>
      <c r="BO608" s="68"/>
      <c r="BP608" s="68"/>
      <c r="BQ608" s="68"/>
      <c r="BR608" s="68"/>
      <c r="BS608" s="68"/>
      <c r="BT608" s="68"/>
      <c r="BU608" s="68"/>
      <c r="BV608" s="68"/>
      <c r="BW608" s="68"/>
      <c r="BX608" s="68"/>
      <c r="BY608" s="68"/>
      <c r="BZ608" s="68"/>
      <c r="CA608" s="69"/>
      <c r="CB608" s="70">
        <v>100</v>
      </c>
      <c r="CC608" s="70"/>
      <c r="CD608" s="70"/>
      <c r="CE608" s="70"/>
      <c r="CF608" s="70"/>
      <c r="CG608" s="70"/>
      <c r="CH608" s="70"/>
      <c r="CI608" s="70"/>
      <c r="CJ608" s="70"/>
      <c r="CK608" s="70"/>
      <c r="CL608" s="70"/>
      <c r="CM608" s="70"/>
      <c r="CN608" s="70"/>
      <c r="CO608" s="70"/>
      <c r="CP608" s="70"/>
      <c r="CQ608" s="70"/>
      <c r="CR608" s="70"/>
      <c r="CS608" s="70"/>
      <c r="CT608" s="70"/>
      <c r="CU608" s="70"/>
      <c r="CV608" s="70"/>
      <c r="CW608" s="70"/>
      <c r="CX608" s="70"/>
      <c r="CY608" s="70"/>
      <c r="CZ608" s="70"/>
      <c r="DA608" s="70"/>
      <c r="DB608" s="70"/>
      <c r="DC608" s="70"/>
      <c r="DD608" s="70"/>
      <c r="DE608" s="70"/>
      <c r="DF608" s="70"/>
      <c r="DG608" s="70"/>
      <c r="DH608" s="70"/>
      <c r="DI608" s="70"/>
      <c r="DJ608" s="70"/>
      <c r="DK608" s="70"/>
      <c r="DL608" s="70"/>
      <c r="DM608" s="70">
        <f>1000+1399.15</f>
        <v>2399.15</v>
      </c>
      <c r="DN608" s="70"/>
      <c r="DO608" s="70"/>
      <c r="DP608" s="70"/>
      <c r="DQ608" s="70"/>
      <c r="DR608" s="70"/>
      <c r="DS608" s="70"/>
      <c r="DT608" s="70"/>
      <c r="DU608" s="70"/>
      <c r="DV608" s="70"/>
      <c r="DW608" s="70"/>
      <c r="DX608" s="70"/>
      <c r="DY608" s="70"/>
      <c r="DZ608" s="70"/>
      <c r="EA608" s="70"/>
      <c r="EB608" s="70"/>
      <c r="EC608" s="70"/>
      <c r="ED608" s="70"/>
      <c r="EE608" s="70"/>
      <c r="EF608" s="70"/>
      <c r="EG608" s="70"/>
      <c r="EH608" s="70"/>
      <c r="EI608" s="70"/>
      <c r="EJ608" s="70"/>
      <c r="EK608" s="70"/>
      <c r="EL608" s="70"/>
      <c r="EM608" s="70"/>
      <c r="EN608" s="70"/>
      <c r="EO608" s="70"/>
      <c r="EP608" s="70"/>
      <c r="EQ608" s="70"/>
      <c r="ER608" s="70"/>
      <c r="ES608" s="70"/>
      <c r="ET608" s="70"/>
      <c r="EU608" s="70"/>
      <c r="EV608" s="70"/>
      <c r="EW608" s="70"/>
      <c r="EX608" s="70">
        <f>CB608*DM608</f>
        <v>239915</v>
      </c>
      <c r="EY608" s="70"/>
      <c r="EZ608" s="70"/>
      <c r="FA608" s="70"/>
      <c r="FB608" s="70"/>
      <c r="FC608" s="70"/>
      <c r="FD608" s="70"/>
      <c r="FE608" s="70"/>
      <c r="FF608" s="70"/>
      <c r="FG608" s="70"/>
      <c r="FH608" s="70"/>
      <c r="FI608" s="70"/>
      <c r="FJ608" s="70"/>
      <c r="FK608" s="70"/>
      <c r="FL608" s="70"/>
      <c r="FM608" s="70"/>
      <c r="FN608" s="70"/>
      <c r="FO608" s="70"/>
      <c r="FP608" s="70"/>
      <c r="FQ608" s="70"/>
      <c r="FR608" s="70"/>
      <c r="FS608" s="70"/>
      <c r="FT608" s="70"/>
      <c r="FU608" s="70"/>
      <c r="FV608" s="70"/>
      <c r="FW608" s="70"/>
      <c r="FX608" s="70"/>
      <c r="FY608" s="70"/>
      <c r="FZ608" s="70"/>
      <c r="GA608" s="70"/>
      <c r="GB608" s="70"/>
      <c r="GC608" s="70"/>
      <c r="GD608" s="70"/>
      <c r="GE608" s="70"/>
      <c r="GF608" s="30"/>
      <c r="GG608" s="30"/>
      <c r="GH608" s="30"/>
      <c r="GI608" s="30"/>
      <c r="GJ608" s="30"/>
      <c r="GK608" s="30"/>
      <c r="GL608" s="30"/>
      <c r="GM608" s="30"/>
    </row>
    <row r="609" spans="1:195" ht="12.75">
      <c r="A609" s="67"/>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c r="BG609" s="68"/>
      <c r="BH609" s="68"/>
      <c r="BI609" s="68"/>
      <c r="BJ609" s="68"/>
      <c r="BK609" s="68"/>
      <c r="BL609" s="68"/>
      <c r="BM609" s="68"/>
      <c r="BN609" s="68"/>
      <c r="BO609" s="68"/>
      <c r="BP609" s="68"/>
      <c r="BQ609" s="68"/>
      <c r="BR609" s="68"/>
      <c r="BS609" s="68"/>
      <c r="BT609" s="68"/>
      <c r="BU609" s="68"/>
      <c r="BV609" s="68"/>
      <c r="BW609" s="68"/>
      <c r="BX609" s="68"/>
      <c r="BY609" s="68"/>
      <c r="BZ609" s="68"/>
      <c r="CA609" s="68"/>
      <c r="CB609" s="68"/>
      <c r="CC609" s="68"/>
      <c r="CD609" s="68"/>
      <c r="CE609" s="68"/>
      <c r="CF609" s="68"/>
      <c r="CG609" s="68"/>
      <c r="CH609" s="68"/>
      <c r="CI609" s="68"/>
      <c r="CJ609" s="68"/>
      <c r="CK609" s="68"/>
      <c r="CL609" s="68"/>
      <c r="CM609" s="68"/>
      <c r="CN609" s="68"/>
      <c r="CO609" s="68"/>
      <c r="CP609" s="68"/>
      <c r="CQ609" s="68"/>
      <c r="CR609" s="68"/>
      <c r="CS609" s="68"/>
      <c r="CT609" s="68"/>
      <c r="CU609" s="68"/>
      <c r="CV609" s="68"/>
      <c r="CW609" s="68"/>
      <c r="CX609" s="68"/>
      <c r="CY609" s="68"/>
      <c r="CZ609" s="68"/>
      <c r="DA609" s="68"/>
      <c r="DB609" s="68"/>
      <c r="DC609" s="68"/>
      <c r="DD609" s="68"/>
      <c r="DE609" s="68"/>
      <c r="DF609" s="68"/>
      <c r="DG609" s="68"/>
      <c r="DH609" s="68"/>
      <c r="DI609" s="68"/>
      <c r="DJ609" s="68"/>
      <c r="DK609" s="68"/>
      <c r="DL609" s="68"/>
      <c r="DM609" s="68"/>
      <c r="DN609" s="68"/>
      <c r="DO609" s="68"/>
      <c r="DP609" s="68"/>
      <c r="DQ609" s="68"/>
      <c r="DR609" s="68"/>
      <c r="DS609" s="68"/>
      <c r="DT609" s="68"/>
      <c r="DU609" s="68"/>
      <c r="DV609" s="68"/>
      <c r="DW609" s="68"/>
      <c r="DX609" s="68"/>
      <c r="DY609" s="68"/>
      <c r="DZ609" s="68"/>
      <c r="EA609" s="68"/>
      <c r="EB609" s="68"/>
      <c r="EC609" s="68"/>
      <c r="ED609" s="68"/>
      <c r="EE609" s="68"/>
      <c r="EF609" s="68"/>
      <c r="EG609" s="68"/>
      <c r="EH609" s="68"/>
      <c r="EI609" s="68"/>
      <c r="EJ609" s="68"/>
      <c r="EK609" s="68"/>
      <c r="EL609" s="68"/>
      <c r="EM609" s="68"/>
      <c r="EN609" s="68"/>
      <c r="EO609" s="68"/>
      <c r="EP609" s="68"/>
      <c r="EQ609" s="68"/>
      <c r="ER609" s="68"/>
      <c r="ES609" s="68"/>
      <c r="ET609" s="68"/>
      <c r="EU609" s="68"/>
      <c r="EV609" s="68"/>
      <c r="EW609" s="69"/>
      <c r="EX609" s="322">
        <f>SUM(EX607:EX608)-0.35</f>
        <v>339914.65</v>
      </c>
      <c r="EY609" s="322"/>
      <c r="EZ609" s="322"/>
      <c r="FA609" s="322"/>
      <c r="FB609" s="322"/>
      <c r="FC609" s="322"/>
      <c r="FD609" s="322"/>
      <c r="FE609" s="322"/>
      <c r="FF609" s="322"/>
      <c r="FG609" s="322"/>
      <c r="FH609" s="322"/>
      <c r="FI609" s="322"/>
      <c r="FJ609" s="322"/>
      <c r="FK609" s="322"/>
      <c r="FL609" s="322"/>
      <c r="FM609" s="322"/>
      <c r="FN609" s="322"/>
      <c r="FO609" s="322"/>
      <c r="FP609" s="322"/>
      <c r="FQ609" s="322"/>
      <c r="FR609" s="322"/>
      <c r="FS609" s="322"/>
      <c r="FT609" s="322"/>
      <c r="FU609" s="322"/>
      <c r="FV609" s="322"/>
      <c r="FW609" s="322"/>
      <c r="FX609" s="322"/>
      <c r="FY609" s="322"/>
      <c r="FZ609" s="322"/>
      <c r="GA609" s="322"/>
      <c r="GB609" s="322"/>
      <c r="GC609" s="322"/>
      <c r="GD609" s="322"/>
      <c r="GE609" s="322"/>
      <c r="GF609" s="30"/>
      <c r="GG609" s="30"/>
      <c r="GH609" s="30"/>
      <c r="GI609" s="30"/>
      <c r="GJ609" s="30"/>
      <c r="GK609" s="30"/>
      <c r="GL609" s="30"/>
      <c r="GM609" s="30"/>
    </row>
    <row r="610" spans="1:195" ht="12.75">
      <c r="A610" s="67"/>
      <c r="B610" s="68"/>
      <c r="C610" s="68"/>
      <c r="D610" s="68"/>
      <c r="E610" s="69"/>
      <c r="F610" s="67"/>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c r="BG610" s="68"/>
      <c r="BH610" s="68"/>
      <c r="BI610" s="68"/>
      <c r="BJ610" s="68"/>
      <c r="BK610" s="68"/>
      <c r="BL610" s="68"/>
      <c r="BM610" s="68"/>
      <c r="BN610" s="68"/>
      <c r="BO610" s="68"/>
      <c r="BP610" s="68"/>
      <c r="BQ610" s="68"/>
      <c r="BR610" s="68"/>
      <c r="BS610" s="68"/>
      <c r="BT610" s="68"/>
      <c r="BU610" s="68"/>
      <c r="BV610" s="68"/>
      <c r="BW610" s="68"/>
      <c r="BX610" s="68"/>
      <c r="BY610" s="68"/>
      <c r="BZ610" s="68"/>
      <c r="CA610" s="69"/>
      <c r="CB610" s="70"/>
      <c r="CC610" s="70"/>
      <c r="CD610" s="70"/>
      <c r="CE610" s="70"/>
      <c r="CF610" s="70"/>
      <c r="CG610" s="70"/>
      <c r="CH610" s="70"/>
      <c r="CI610" s="70"/>
      <c r="CJ610" s="70"/>
      <c r="CK610" s="70"/>
      <c r="CL610" s="70"/>
      <c r="CM610" s="70"/>
      <c r="CN610" s="70"/>
      <c r="CO610" s="70"/>
      <c r="CP610" s="70"/>
      <c r="CQ610" s="70"/>
      <c r="CR610" s="70"/>
      <c r="CS610" s="70"/>
      <c r="CT610" s="70"/>
      <c r="CU610" s="70"/>
      <c r="CV610" s="70"/>
      <c r="CW610" s="70"/>
      <c r="CX610" s="70"/>
      <c r="CY610" s="70"/>
      <c r="CZ610" s="70"/>
      <c r="DA610" s="70"/>
      <c r="DB610" s="70"/>
      <c r="DC610" s="70"/>
      <c r="DD610" s="70"/>
      <c r="DE610" s="70"/>
      <c r="DF610" s="70"/>
      <c r="DG610" s="70"/>
      <c r="DH610" s="70"/>
      <c r="DI610" s="70"/>
      <c r="DJ610" s="70"/>
      <c r="DK610" s="70"/>
      <c r="DL610" s="70"/>
      <c r="DM610" s="70"/>
      <c r="DN610" s="70"/>
      <c r="DO610" s="70"/>
      <c r="DP610" s="70"/>
      <c r="DQ610" s="70"/>
      <c r="DR610" s="70"/>
      <c r="DS610" s="70"/>
      <c r="DT610" s="70"/>
      <c r="DU610" s="70"/>
      <c r="DV610" s="70"/>
      <c r="DW610" s="70"/>
      <c r="DX610" s="70"/>
      <c r="DY610" s="70"/>
      <c r="DZ610" s="70"/>
      <c r="EA610" s="70"/>
      <c r="EB610" s="70"/>
      <c r="EC610" s="70"/>
      <c r="ED610" s="70"/>
      <c r="EE610" s="70"/>
      <c r="EF610" s="70"/>
      <c r="EG610" s="70"/>
      <c r="EH610" s="70"/>
      <c r="EI610" s="70"/>
      <c r="EJ610" s="70"/>
      <c r="EK610" s="70"/>
      <c r="EL610" s="70"/>
      <c r="EM610" s="70"/>
      <c r="EN610" s="70"/>
      <c r="EO610" s="70"/>
      <c r="EP610" s="70"/>
      <c r="EQ610" s="70"/>
      <c r="ER610" s="70"/>
      <c r="ES610" s="70"/>
      <c r="ET610" s="70"/>
      <c r="EU610" s="70"/>
      <c r="EV610" s="70"/>
      <c r="EW610" s="70"/>
      <c r="EX610" s="70"/>
      <c r="EY610" s="70"/>
      <c r="EZ610" s="70"/>
      <c r="FA610" s="70"/>
      <c r="FB610" s="70"/>
      <c r="FC610" s="70"/>
      <c r="FD610" s="70"/>
      <c r="FE610" s="70"/>
      <c r="FF610" s="70"/>
      <c r="FG610" s="70"/>
      <c r="FH610" s="70"/>
      <c r="FI610" s="70"/>
      <c r="FJ610" s="70"/>
      <c r="FK610" s="70"/>
      <c r="FL610" s="70"/>
      <c r="FM610" s="70"/>
      <c r="FN610" s="70"/>
      <c r="FO610" s="70"/>
      <c r="FP610" s="70"/>
      <c r="FQ610" s="70"/>
      <c r="FR610" s="70"/>
      <c r="FS610" s="70"/>
      <c r="FT610" s="70"/>
      <c r="FU610" s="70"/>
      <c r="FV610" s="70"/>
      <c r="FW610" s="70"/>
      <c r="FX610" s="70"/>
      <c r="FY610" s="70"/>
      <c r="FZ610" s="70"/>
      <c r="GA610" s="70"/>
      <c r="GB610" s="70"/>
      <c r="GC610" s="70"/>
      <c r="GD610" s="70"/>
      <c r="GE610" s="70"/>
      <c r="GF610" s="30"/>
      <c r="GG610" s="30"/>
      <c r="GH610" s="30"/>
      <c r="GI610" s="30"/>
      <c r="GJ610" s="30"/>
      <c r="GK610" s="30"/>
      <c r="GL610" s="30"/>
      <c r="GM610" s="30"/>
    </row>
    <row r="611" spans="1:195" ht="12.75">
      <c r="A611" s="67"/>
      <c r="B611" s="68"/>
      <c r="C611" s="68"/>
      <c r="D611" s="68"/>
      <c r="E611" s="69"/>
      <c r="F611" s="67"/>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9"/>
      <c r="CB611" s="70"/>
      <c r="CC611" s="70"/>
      <c r="CD611" s="70"/>
      <c r="CE611" s="70"/>
      <c r="CF611" s="70"/>
      <c r="CG611" s="70"/>
      <c r="CH611" s="70"/>
      <c r="CI611" s="70"/>
      <c r="CJ611" s="70"/>
      <c r="CK611" s="70"/>
      <c r="CL611" s="70"/>
      <c r="CM611" s="70"/>
      <c r="CN611" s="70"/>
      <c r="CO611" s="70"/>
      <c r="CP611" s="70"/>
      <c r="CQ611" s="70"/>
      <c r="CR611" s="70"/>
      <c r="CS611" s="70"/>
      <c r="CT611" s="70"/>
      <c r="CU611" s="70"/>
      <c r="CV611" s="70"/>
      <c r="CW611" s="70"/>
      <c r="CX611" s="70"/>
      <c r="CY611" s="70"/>
      <c r="CZ611" s="70"/>
      <c r="DA611" s="70"/>
      <c r="DB611" s="70"/>
      <c r="DC611" s="70"/>
      <c r="DD611" s="70"/>
      <c r="DE611" s="70"/>
      <c r="DF611" s="70"/>
      <c r="DG611" s="70"/>
      <c r="DH611" s="70"/>
      <c r="DI611" s="70"/>
      <c r="DJ611" s="70"/>
      <c r="DK611" s="70"/>
      <c r="DL611" s="70"/>
      <c r="DM611" s="70"/>
      <c r="DN611" s="70"/>
      <c r="DO611" s="70"/>
      <c r="DP611" s="70"/>
      <c r="DQ611" s="70"/>
      <c r="DR611" s="70"/>
      <c r="DS611" s="70"/>
      <c r="DT611" s="70"/>
      <c r="DU611" s="70"/>
      <c r="DV611" s="70"/>
      <c r="DW611" s="70"/>
      <c r="DX611" s="70"/>
      <c r="DY611" s="70"/>
      <c r="DZ611" s="70"/>
      <c r="EA611" s="70"/>
      <c r="EB611" s="70"/>
      <c r="EC611" s="70"/>
      <c r="ED611" s="70"/>
      <c r="EE611" s="70"/>
      <c r="EF611" s="70"/>
      <c r="EG611" s="70"/>
      <c r="EH611" s="70"/>
      <c r="EI611" s="70"/>
      <c r="EJ611" s="70"/>
      <c r="EK611" s="70"/>
      <c r="EL611" s="70"/>
      <c r="EM611" s="70"/>
      <c r="EN611" s="70"/>
      <c r="EO611" s="70"/>
      <c r="EP611" s="70"/>
      <c r="EQ611" s="70"/>
      <c r="ER611" s="70"/>
      <c r="ES611" s="70"/>
      <c r="ET611" s="70"/>
      <c r="EU611" s="70"/>
      <c r="EV611" s="70"/>
      <c r="EW611" s="70"/>
      <c r="EX611" s="70"/>
      <c r="EY611" s="70"/>
      <c r="EZ611" s="70"/>
      <c r="FA611" s="70"/>
      <c r="FB611" s="70"/>
      <c r="FC611" s="70"/>
      <c r="FD611" s="70"/>
      <c r="FE611" s="70"/>
      <c r="FF611" s="70"/>
      <c r="FG611" s="70"/>
      <c r="FH611" s="70"/>
      <c r="FI611" s="70"/>
      <c r="FJ611" s="70"/>
      <c r="FK611" s="70"/>
      <c r="FL611" s="70"/>
      <c r="FM611" s="70"/>
      <c r="FN611" s="70"/>
      <c r="FO611" s="70"/>
      <c r="FP611" s="70"/>
      <c r="FQ611" s="70"/>
      <c r="FR611" s="70"/>
      <c r="FS611" s="70"/>
      <c r="FT611" s="70"/>
      <c r="FU611" s="70"/>
      <c r="FV611" s="70"/>
      <c r="FW611" s="70"/>
      <c r="FX611" s="70"/>
      <c r="FY611" s="70"/>
      <c r="FZ611" s="70"/>
      <c r="GA611" s="70"/>
      <c r="GB611" s="70"/>
      <c r="GC611" s="70"/>
      <c r="GD611" s="70"/>
      <c r="GE611" s="70"/>
      <c r="GF611" s="30"/>
      <c r="GG611" s="30"/>
      <c r="GH611" s="30"/>
      <c r="GI611" s="30"/>
      <c r="GJ611" s="30"/>
      <c r="GK611" s="30"/>
      <c r="GL611" s="30"/>
      <c r="GM611" s="30"/>
    </row>
    <row r="612" spans="1:195" ht="12.75">
      <c r="A612" s="67"/>
      <c r="B612" s="68"/>
      <c r="C612" s="68"/>
      <c r="D612" s="68"/>
      <c r="E612" s="69"/>
      <c r="F612" s="67"/>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c r="BG612" s="68"/>
      <c r="BH612" s="68"/>
      <c r="BI612" s="68"/>
      <c r="BJ612" s="68"/>
      <c r="BK612" s="68"/>
      <c r="BL612" s="68"/>
      <c r="BM612" s="68"/>
      <c r="BN612" s="68"/>
      <c r="BO612" s="68"/>
      <c r="BP612" s="68"/>
      <c r="BQ612" s="68"/>
      <c r="BR612" s="68"/>
      <c r="BS612" s="68"/>
      <c r="BT612" s="68"/>
      <c r="BU612" s="68"/>
      <c r="BV612" s="68"/>
      <c r="BW612" s="68"/>
      <c r="BX612" s="68"/>
      <c r="BY612" s="68"/>
      <c r="BZ612" s="68"/>
      <c r="CA612" s="69"/>
      <c r="CB612" s="70"/>
      <c r="CC612" s="70"/>
      <c r="CD612" s="70"/>
      <c r="CE612" s="70"/>
      <c r="CF612" s="70"/>
      <c r="CG612" s="70"/>
      <c r="CH612" s="70"/>
      <c r="CI612" s="70"/>
      <c r="CJ612" s="70"/>
      <c r="CK612" s="70"/>
      <c r="CL612" s="70"/>
      <c r="CM612" s="70"/>
      <c r="CN612" s="70"/>
      <c r="CO612" s="70"/>
      <c r="CP612" s="70"/>
      <c r="CQ612" s="70"/>
      <c r="CR612" s="70"/>
      <c r="CS612" s="70"/>
      <c r="CT612" s="70"/>
      <c r="CU612" s="70"/>
      <c r="CV612" s="70"/>
      <c r="CW612" s="70"/>
      <c r="CX612" s="70"/>
      <c r="CY612" s="70"/>
      <c r="CZ612" s="70"/>
      <c r="DA612" s="70"/>
      <c r="DB612" s="70"/>
      <c r="DC612" s="70"/>
      <c r="DD612" s="70"/>
      <c r="DE612" s="70"/>
      <c r="DF612" s="70"/>
      <c r="DG612" s="70"/>
      <c r="DH612" s="70"/>
      <c r="DI612" s="70"/>
      <c r="DJ612" s="70"/>
      <c r="DK612" s="70"/>
      <c r="DL612" s="70"/>
      <c r="DM612" s="70"/>
      <c r="DN612" s="70"/>
      <c r="DO612" s="70"/>
      <c r="DP612" s="70"/>
      <c r="DQ612" s="70"/>
      <c r="DR612" s="70"/>
      <c r="DS612" s="70"/>
      <c r="DT612" s="70"/>
      <c r="DU612" s="70"/>
      <c r="DV612" s="70"/>
      <c r="DW612" s="70"/>
      <c r="DX612" s="70"/>
      <c r="DY612" s="70"/>
      <c r="DZ612" s="70"/>
      <c r="EA612" s="70"/>
      <c r="EB612" s="70"/>
      <c r="EC612" s="70"/>
      <c r="ED612" s="70"/>
      <c r="EE612" s="70"/>
      <c r="EF612" s="70"/>
      <c r="EG612" s="70"/>
      <c r="EH612" s="70"/>
      <c r="EI612" s="70"/>
      <c r="EJ612" s="70"/>
      <c r="EK612" s="70"/>
      <c r="EL612" s="70"/>
      <c r="EM612" s="70"/>
      <c r="EN612" s="70"/>
      <c r="EO612" s="70"/>
      <c r="EP612" s="70"/>
      <c r="EQ612" s="70"/>
      <c r="ER612" s="70"/>
      <c r="ES612" s="70"/>
      <c r="ET612" s="70"/>
      <c r="EU612" s="70"/>
      <c r="EV612" s="70"/>
      <c r="EW612" s="70"/>
      <c r="EX612" s="70"/>
      <c r="EY612" s="70"/>
      <c r="EZ612" s="70"/>
      <c r="FA612" s="70"/>
      <c r="FB612" s="70"/>
      <c r="FC612" s="70"/>
      <c r="FD612" s="70"/>
      <c r="FE612" s="70"/>
      <c r="FF612" s="70"/>
      <c r="FG612" s="70"/>
      <c r="FH612" s="70"/>
      <c r="FI612" s="70"/>
      <c r="FJ612" s="70"/>
      <c r="FK612" s="70"/>
      <c r="FL612" s="70"/>
      <c r="FM612" s="70"/>
      <c r="FN612" s="70"/>
      <c r="FO612" s="70"/>
      <c r="FP612" s="70"/>
      <c r="FQ612" s="70"/>
      <c r="FR612" s="70"/>
      <c r="FS612" s="70"/>
      <c r="FT612" s="70"/>
      <c r="FU612" s="70"/>
      <c r="FV612" s="70"/>
      <c r="FW612" s="70"/>
      <c r="FX612" s="70"/>
      <c r="FY612" s="70"/>
      <c r="FZ612" s="70"/>
      <c r="GA612" s="70"/>
      <c r="GB612" s="70"/>
      <c r="GC612" s="70"/>
      <c r="GD612" s="70"/>
      <c r="GE612" s="70"/>
      <c r="GF612" s="30"/>
      <c r="GG612" s="30"/>
      <c r="GH612" s="30"/>
      <c r="GI612" s="30"/>
      <c r="GJ612" s="30"/>
      <c r="GK612" s="30"/>
      <c r="GL612" s="30"/>
      <c r="GM612" s="30"/>
    </row>
    <row r="613" spans="1:195" ht="12.75">
      <c r="A613" s="67"/>
      <c r="B613" s="68"/>
      <c r="C613" s="68"/>
      <c r="D613" s="68"/>
      <c r="E613" s="69"/>
      <c r="F613" s="67"/>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c r="BG613" s="68"/>
      <c r="BH613" s="68"/>
      <c r="BI613" s="68"/>
      <c r="BJ613" s="68"/>
      <c r="BK613" s="68"/>
      <c r="BL613" s="68"/>
      <c r="BM613" s="68"/>
      <c r="BN613" s="68"/>
      <c r="BO613" s="68"/>
      <c r="BP613" s="68"/>
      <c r="BQ613" s="68"/>
      <c r="BR613" s="68"/>
      <c r="BS613" s="68"/>
      <c r="BT613" s="68"/>
      <c r="BU613" s="68"/>
      <c r="BV613" s="68"/>
      <c r="BW613" s="68"/>
      <c r="BX613" s="68"/>
      <c r="BY613" s="68"/>
      <c r="BZ613" s="68"/>
      <c r="CA613" s="69"/>
      <c r="CB613" s="70"/>
      <c r="CC613" s="70"/>
      <c r="CD613" s="70"/>
      <c r="CE613" s="70"/>
      <c r="CF613" s="70"/>
      <c r="CG613" s="70"/>
      <c r="CH613" s="70"/>
      <c r="CI613" s="70"/>
      <c r="CJ613" s="70"/>
      <c r="CK613" s="70"/>
      <c r="CL613" s="70"/>
      <c r="CM613" s="70"/>
      <c r="CN613" s="70"/>
      <c r="CO613" s="70"/>
      <c r="CP613" s="70"/>
      <c r="CQ613" s="70"/>
      <c r="CR613" s="70"/>
      <c r="CS613" s="70"/>
      <c r="CT613" s="70"/>
      <c r="CU613" s="70"/>
      <c r="CV613" s="70"/>
      <c r="CW613" s="70"/>
      <c r="CX613" s="70"/>
      <c r="CY613" s="70"/>
      <c r="CZ613" s="70"/>
      <c r="DA613" s="70"/>
      <c r="DB613" s="70"/>
      <c r="DC613" s="70"/>
      <c r="DD613" s="70"/>
      <c r="DE613" s="70"/>
      <c r="DF613" s="70"/>
      <c r="DG613" s="70"/>
      <c r="DH613" s="70"/>
      <c r="DI613" s="70"/>
      <c r="DJ613" s="70"/>
      <c r="DK613" s="70"/>
      <c r="DL613" s="70"/>
      <c r="DM613" s="70"/>
      <c r="DN613" s="70"/>
      <c r="DO613" s="70"/>
      <c r="DP613" s="70"/>
      <c r="DQ613" s="70"/>
      <c r="DR613" s="70"/>
      <c r="DS613" s="70"/>
      <c r="DT613" s="70"/>
      <c r="DU613" s="70"/>
      <c r="DV613" s="70"/>
      <c r="DW613" s="70"/>
      <c r="DX613" s="70"/>
      <c r="DY613" s="70"/>
      <c r="DZ613" s="70"/>
      <c r="EA613" s="70"/>
      <c r="EB613" s="70"/>
      <c r="EC613" s="70"/>
      <c r="ED613" s="70"/>
      <c r="EE613" s="70"/>
      <c r="EF613" s="70"/>
      <c r="EG613" s="70"/>
      <c r="EH613" s="70"/>
      <c r="EI613" s="70"/>
      <c r="EJ613" s="70"/>
      <c r="EK613" s="70"/>
      <c r="EL613" s="70"/>
      <c r="EM613" s="70"/>
      <c r="EN613" s="70"/>
      <c r="EO613" s="70"/>
      <c r="EP613" s="70"/>
      <c r="EQ613" s="70"/>
      <c r="ER613" s="70"/>
      <c r="ES613" s="70"/>
      <c r="ET613" s="70"/>
      <c r="EU613" s="70"/>
      <c r="EV613" s="70"/>
      <c r="EW613" s="70"/>
      <c r="EX613" s="70"/>
      <c r="EY613" s="70"/>
      <c r="EZ613" s="70"/>
      <c r="FA613" s="70"/>
      <c r="FB613" s="70"/>
      <c r="FC613" s="70"/>
      <c r="FD613" s="70"/>
      <c r="FE613" s="70"/>
      <c r="FF613" s="70"/>
      <c r="FG613" s="70"/>
      <c r="FH613" s="70"/>
      <c r="FI613" s="70"/>
      <c r="FJ613" s="70"/>
      <c r="FK613" s="70"/>
      <c r="FL613" s="70"/>
      <c r="FM613" s="70"/>
      <c r="FN613" s="70"/>
      <c r="FO613" s="70"/>
      <c r="FP613" s="70"/>
      <c r="FQ613" s="70"/>
      <c r="FR613" s="70"/>
      <c r="FS613" s="70"/>
      <c r="FT613" s="70"/>
      <c r="FU613" s="70"/>
      <c r="FV613" s="70"/>
      <c r="FW613" s="70"/>
      <c r="FX613" s="70"/>
      <c r="FY613" s="70"/>
      <c r="FZ613" s="70"/>
      <c r="GA613" s="70"/>
      <c r="GB613" s="70"/>
      <c r="GC613" s="70"/>
      <c r="GD613" s="70"/>
      <c r="GE613" s="70"/>
      <c r="GF613" s="30"/>
      <c r="GG613" s="30"/>
      <c r="GH613" s="30"/>
      <c r="GI613" s="30"/>
      <c r="GJ613" s="30"/>
      <c r="GK613" s="30"/>
      <c r="GL613" s="30"/>
      <c r="GM613" s="30"/>
    </row>
    <row r="614" spans="1:195" ht="12.75">
      <c r="A614" s="67"/>
      <c r="B614" s="68"/>
      <c r="C614" s="68"/>
      <c r="D614" s="68"/>
      <c r="E614" s="69"/>
      <c r="F614" s="67"/>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c r="BG614" s="68"/>
      <c r="BH614" s="68"/>
      <c r="BI614" s="68"/>
      <c r="BJ614" s="68"/>
      <c r="BK614" s="68"/>
      <c r="BL614" s="68"/>
      <c r="BM614" s="68"/>
      <c r="BN614" s="68"/>
      <c r="BO614" s="68"/>
      <c r="BP614" s="68"/>
      <c r="BQ614" s="68"/>
      <c r="BR614" s="68"/>
      <c r="BS614" s="68"/>
      <c r="BT614" s="68"/>
      <c r="BU614" s="68"/>
      <c r="BV614" s="68"/>
      <c r="BW614" s="68"/>
      <c r="BX614" s="68"/>
      <c r="BY614" s="68"/>
      <c r="BZ614" s="68"/>
      <c r="CA614" s="69"/>
      <c r="CB614" s="70"/>
      <c r="CC614" s="70"/>
      <c r="CD614" s="70"/>
      <c r="CE614" s="70"/>
      <c r="CF614" s="70"/>
      <c r="CG614" s="70"/>
      <c r="CH614" s="70"/>
      <c r="CI614" s="70"/>
      <c r="CJ614" s="70"/>
      <c r="CK614" s="70"/>
      <c r="CL614" s="70"/>
      <c r="CM614" s="70"/>
      <c r="CN614" s="70"/>
      <c r="CO614" s="70"/>
      <c r="CP614" s="70"/>
      <c r="CQ614" s="70"/>
      <c r="CR614" s="70"/>
      <c r="CS614" s="70"/>
      <c r="CT614" s="70"/>
      <c r="CU614" s="70"/>
      <c r="CV614" s="70"/>
      <c r="CW614" s="70"/>
      <c r="CX614" s="70"/>
      <c r="CY614" s="70"/>
      <c r="CZ614" s="70"/>
      <c r="DA614" s="70"/>
      <c r="DB614" s="70"/>
      <c r="DC614" s="70"/>
      <c r="DD614" s="70"/>
      <c r="DE614" s="70"/>
      <c r="DF614" s="70"/>
      <c r="DG614" s="70"/>
      <c r="DH614" s="70"/>
      <c r="DI614" s="70"/>
      <c r="DJ614" s="70"/>
      <c r="DK614" s="70"/>
      <c r="DL614" s="70"/>
      <c r="DM614" s="70"/>
      <c r="DN614" s="70"/>
      <c r="DO614" s="70"/>
      <c r="DP614" s="70"/>
      <c r="DQ614" s="70"/>
      <c r="DR614" s="70"/>
      <c r="DS614" s="70"/>
      <c r="DT614" s="70"/>
      <c r="DU614" s="70"/>
      <c r="DV614" s="70"/>
      <c r="DW614" s="70"/>
      <c r="DX614" s="70"/>
      <c r="DY614" s="70"/>
      <c r="DZ614" s="70"/>
      <c r="EA614" s="70"/>
      <c r="EB614" s="70"/>
      <c r="EC614" s="70"/>
      <c r="ED614" s="70"/>
      <c r="EE614" s="70"/>
      <c r="EF614" s="70"/>
      <c r="EG614" s="70"/>
      <c r="EH614" s="70"/>
      <c r="EI614" s="70"/>
      <c r="EJ614" s="70"/>
      <c r="EK614" s="70"/>
      <c r="EL614" s="70"/>
      <c r="EM614" s="70"/>
      <c r="EN614" s="70"/>
      <c r="EO614" s="70"/>
      <c r="EP614" s="70"/>
      <c r="EQ614" s="70"/>
      <c r="ER614" s="70"/>
      <c r="ES614" s="70"/>
      <c r="ET614" s="70"/>
      <c r="EU614" s="70"/>
      <c r="EV614" s="70"/>
      <c r="EW614" s="70"/>
      <c r="EX614" s="70"/>
      <c r="EY614" s="70"/>
      <c r="EZ614" s="70"/>
      <c r="FA614" s="70"/>
      <c r="FB614" s="70"/>
      <c r="FC614" s="70"/>
      <c r="FD614" s="70"/>
      <c r="FE614" s="70"/>
      <c r="FF614" s="70"/>
      <c r="FG614" s="70"/>
      <c r="FH614" s="70"/>
      <c r="FI614" s="70"/>
      <c r="FJ614" s="70"/>
      <c r="FK614" s="70"/>
      <c r="FL614" s="70"/>
      <c r="FM614" s="70"/>
      <c r="FN614" s="70"/>
      <c r="FO614" s="70"/>
      <c r="FP614" s="70"/>
      <c r="FQ614" s="70"/>
      <c r="FR614" s="70"/>
      <c r="FS614" s="70"/>
      <c r="FT614" s="70"/>
      <c r="FU614" s="70"/>
      <c r="FV614" s="70"/>
      <c r="FW614" s="70"/>
      <c r="FX614" s="70"/>
      <c r="FY614" s="70"/>
      <c r="FZ614" s="70"/>
      <c r="GA614" s="70"/>
      <c r="GB614" s="70"/>
      <c r="GC614" s="70"/>
      <c r="GD614" s="70"/>
      <c r="GE614" s="70"/>
      <c r="GF614" s="30"/>
      <c r="GG614" s="30"/>
      <c r="GH614" s="30"/>
      <c r="GI614" s="30"/>
      <c r="GJ614" s="30"/>
      <c r="GK614" s="30"/>
      <c r="GL614" s="30"/>
      <c r="GM614" s="30"/>
    </row>
    <row r="615" spans="1:195" ht="12.75">
      <c r="A615" s="67"/>
      <c r="B615" s="68"/>
      <c r="C615" s="68"/>
      <c r="D615" s="68"/>
      <c r="E615" s="69"/>
      <c r="F615" s="67"/>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c r="BG615" s="68"/>
      <c r="BH615" s="68"/>
      <c r="BI615" s="68"/>
      <c r="BJ615" s="68"/>
      <c r="BK615" s="68"/>
      <c r="BL615" s="68"/>
      <c r="BM615" s="68"/>
      <c r="BN615" s="68"/>
      <c r="BO615" s="68"/>
      <c r="BP615" s="68"/>
      <c r="BQ615" s="68"/>
      <c r="BR615" s="68"/>
      <c r="BS615" s="68"/>
      <c r="BT615" s="68"/>
      <c r="BU615" s="68"/>
      <c r="BV615" s="68"/>
      <c r="BW615" s="68"/>
      <c r="BX615" s="68"/>
      <c r="BY615" s="68"/>
      <c r="BZ615" s="68"/>
      <c r="CA615" s="69"/>
      <c r="CB615" s="70"/>
      <c r="CC615" s="70"/>
      <c r="CD615" s="70"/>
      <c r="CE615" s="70"/>
      <c r="CF615" s="70"/>
      <c r="CG615" s="70"/>
      <c r="CH615" s="70"/>
      <c r="CI615" s="70"/>
      <c r="CJ615" s="70"/>
      <c r="CK615" s="70"/>
      <c r="CL615" s="70"/>
      <c r="CM615" s="70"/>
      <c r="CN615" s="70"/>
      <c r="CO615" s="70"/>
      <c r="CP615" s="70"/>
      <c r="CQ615" s="70"/>
      <c r="CR615" s="70"/>
      <c r="CS615" s="70"/>
      <c r="CT615" s="70"/>
      <c r="CU615" s="70"/>
      <c r="CV615" s="70"/>
      <c r="CW615" s="70"/>
      <c r="CX615" s="70"/>
      <c r="CY615" s="70"/>
      <c r="CZ615" s="70"/>
      <c r="DA615" s="70"/>
      <c r="DB615" s="70"/>
      <c r="DC615" s="70"/>
      <c r="DD615" s="70"/>
      <c r="DE615" s="70"/>
      <c r="DF615" s="70"/>
      <c r="DG615" s="70"/>
      <c r="DH615" s="70"/>
      <c r="DI615" s="70"/>
      <c r="DJ615" s="70"/>
      <c r="DK615" s="70"/>
      <c r="DL615" s="70"/>
      <c r="DM615" s="70"/>
      <c r="DN615" s="70"/>
      <c r="DO615" s="70"/>
      <c r="DP615" s="70"/>
      <c r="DQ615" s="70"/>
      <c r="DR615" s="70"/>
      <c r="DS615" s="70"/>
      <c r="DT615" s="70"/>
      <c r="DU615" s="70"/>
      <c r="DV615" s="70"/>
      <c r="DW615" s="70"/>
      <c r="DX615" s="70"/>
      <c r="DY615" s="70"/>
      <c r="DZ615" s="70"/>
      <c r="EA615" s="70"/>
      <c r="EB615" s="70"/>
      <c r="EC615" s="70"/>
      <c r="ED615" s="70"/>
      <c r="EE615" s="70"/>
      <c r="EF615" s="70"/>
      <c r="EG615" s="70"/>
      <c r="EH615" s="70"/>
      <c r="EI615" s="70"/>
      <c r="EJ615" s="70"/>
      <c r="EK615" s="70"/>
      <c r="EL615" s="70"/>
      <c r="EM615" s="70"/>
      <c r="EN615" s="70"/>
      <c r="EO615" s="70"/>
      <c r="EP615" s="70"/>
      <c r="EQ615" s="70"/>
      <c r="ER615" s="70"/>
      <c r="ES615" s="70"/>
      <c r="ET615" s="70"/>
      <c r="EU615" s="70"/>
      <c r="EV615" s="70"/>
      <c r="EW615" s="70"/>
      <c r="EX615" s="70"/>
      <c r="EY615" s="70"/>
      <c r="EZ615" s="70"/>
      <c r="FA615" s="70"/>
      <c r="FB615" s="70"/>
      <c r="FC615" s="70"/>
      <c r="FD615" s="70"/>
      <c r="FE615" s="70"/>
      <c r="FF615" s="70"/>
      <c r="FG615" s="70"/>
      <c r="FH615" s="70"/>
      <c r="FI615" s="70"/>
      <c r="FJ615" s="70"/>
      <c r="FK615" s="70"/>
      <c r="FL615" s="70"/>
      <c r="FM615" s="70"/>
      <c r="FN615" s="70"/>
      <c r="FO615" s="70"/>
      <c r="FP615" s="70"/>
      <c r="FQ615" s="70"/>
      <c r="FR615" s="70"/>
      <c r="FS615" s="70"/>
      <c r="FT615" s="70"/>
      <c r="FU615" s="70"/>
      <c r="FV615" s="70"/>
      <c r="FW615" s="70"/>
      <c r="FX615" s="70"/>
      <c r="FY615" s="70"/>
      <c r="FZ615" s="70"/>
      <c r="GA615" s="70"/>
      <c r="GB615" s="70"/>
      <c r="GC615" s="70"/>
      <c r="GD615" s="70"/>
      <c r="GE615" s="70"/>
      <c r="GF615" s="30"/>
      <c r="GG615" s="30"/>
      <c r="GH615" s="30"/>
      <c r="GI615" s="30"/>
      <c r="GJ615" s="30"/>
      <c r="GK615" s="30"/>
      <c r="GL615" s="30"/>
      <c r="GM615" s="30"/>
    </row>
    <row r="616" spans="1:195" ht="12.75">
      <c r="A616" s="67"/>
      <c r="B616" s="68"/>
      <c r="C616" s="68"/>
      <c r="D616" s="68"/>
      <c r="E616" s="69"/>
      <c r="F616" s="67"/>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c r="BG616" s="68"/>
      <c r="BH616" s="68"/>
      <c r="BI616" s="68"/>
      <c r="BJ616" s="68"/>
      <c r="BK616" s="68"/>
      <c r="BL616" s="68"/>
      <c r="BM616" s="68"/>
      <c r="BN616" s="68"/>
      <c r="BO616" s="68"/>
      <c r="BP616" s="68"/>
      <c r="BQ616" s="68"/>
      <c r="BR616" s="68"/>
      <c r="BS616" s="68"/>
      <c r="BT616" s="68"/>
      <c r="BU616" s="68"/>
      <c r="BV616" s="68"/>
      <c r="BW616" s="68"/>
      <c r="BX616" s="68"/>
      <c r="BY616" s="68"/>
      <c r="BZ616" s="68"/>
      <c r="CA616" s="69"/>
      <c r="CB616" s="70"/>
      <c r="CC616" s="70"/>
      <c r="CD616" s="70"/>
      <c r="CE616" s="70"/>
      <c r="CF616" s="70"/>
      <c r="CG616" s="70"/>
      <c r="CH616" s="70"/>
      <c r="CI616" s="70"/>
      <c r="CJ616" s="70"/>
      <c r="CK616" s="70"/>
      <c r="CL616" s="70"/>
      <c r="CM616" s="70"/>
      <c r="CN616" s="70"/>
      <c r="CO616" s="70"/>
      <c r="CP616" s="70"/>
      <c r="CQ616" s="70"/>
      <c r="CR616" s="70"/>
      <c r="CS616" s="70"/>
      <c r="CT616" s="70"/>
      <c r="CU616" s="70"/>
      <c r="CV616" s="70"/>
      <c r="CW616" s="70"/>
      <c r="CX616" s="70"/>
      <c r="CY616" s="70"/>
      <c r="CZ616" s="70"/>
      <c r="DA616" s="70"/>
      <c r="DB616" s="70"/>
      <c r="DC616" s="70"/>
      <c r="DD616" s="70"/>
      <c r="DE616" s="70"/>
      <c r="DF616" s="70"/>
      <c r="DG616" s="70"/>
      <c r="DH616" s="70"/>
      <c r="DI616" s="70"/>
      <c r="DJ616" s="70"/>
      <c r="DK616" s="70"/>
      <c r="DL616" s="70"/>
      <c r="DM616" s="70"/>
      <c r="DN616" s="70"/>
      <c r="DO616" s="70"/>
      <c r="DP616" s="70"/>
      <c r="DQ616" s="70"/>
      <c r="DR616" s="70"/>
      <c r="DS616" s="70"/>
      <c r="DT616" s="70"/>
      <c r="DU616" s="70"/>
      <c r="DV616" s="70"/>
      <c r="DW616" s="70"/>
      <c r="DX616" s="70"/>
      <c r="DY616" s="70"/>
      <c r="DZ616" s="70"/>
      <c r="EA616" s="70"/>
      <c r="EB616" s="70"/>
      <c r="EC616" s="70"/>
      <c r="ED616" s="70"/>
      <c r="EE616" s="70"/>
      <c r="EF616" s="70"/>
      <c r="EG616" s="70"/>
      <c r="EH616" s="70"/>
      <c r="EI616" s="70"/>
      <c r="EJ616" s="70"/>
      <c r="EK616" s="70"/>
      <c r="EL616" s="70"/>
      <c r="EM616" s="70"/>
      <c r="EN616" s="70"/>
      <c r="EO616" s="70"/>
      <c r="EP616" s="70"/>
      <c r="EQ616" s="70"/>
      <c r="ER616" s="70"/>
      <c r="ES616" s="70"/>
      <c r="ET616" s="70"/>
      <c r="EU616" s="70"/>
      <c r="EV616" s="70"/>
      <c r="EW616" s="70"/>
      <c r="EX616" s="70"/>
      <c r="EY616" s="70"/>
      <c r="EZ616" s="70"/>
      <c r="FA616" s="70"/>
      <c r="FB616" s="70"/>
      <c r="FC616" s="70"/>
      <c r="FD616" s="70"/>
      <c r="FE616" s="70"/>
      <c r="FF616" s="70"/>
      <c r="FG616" s="70"/>
      <c r="FH616" s="70"/>
      <c r="FI616" s="70"/>
      <c r="FJ616" s="70"/>
      <c r="FK616" s="70"/>
      <c r="FL616" s="70"/>
      <c r="FM616" s="70"/>
      <c r="FN616" s="70"/>
      <c r="FO616" s="70"/>
      <c r="FP616" s="70"/>
      <c r="FQ616" s="70"/>
      <c r="FR616" s="70"/>
      <c r="FS616" s="70"/>
      <c r="FT616" s="70"/>
      <c r="FU616" s="70"/>
      <c r="FV616" s="70"/>
      <c r="FW616" s="70"/>
      <c r="FX616" s="70"/>
      <c r="FY616" s="70"/>
      <c r="FZ616" s="70"/>
      <c r="GA616" s="70"/>
      <c r="GB616" s="70"/>
      <c r="GC616" s="70"/>
      <c r="GD616" s="70"/>
      <c r="GE616" s="70"/>
      <c r="GF616" s="30"/>
      <c r="GG616" s="30"/>
      <c r="GH616" s="30"/>
      <c r="GI616" s="30"/>
      <c r="GJ616" s="30"/>
      <c r="GK616" s="30"/>
      <c r="GL616" s="30"/>
      <c r="GM616" s="30"/>
    </row>
    <row r="617" spans="1:195" ht="12.75">
      <c r="A617" s="67"/>
      <c r="B617" s="68"/>
      <c r="C617" s="68"/>
      <c r="D617" s="68"/>
      <c r="E617" s="69"/>
      <c r="F617" s="67"/>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c r="BG617" s="68"/>
      <c r="BH617" s="68"/>
      <c r="BI617" s="68"/>
      <c r="BJ617" s="68"/>
      <c r="BK617" s="68"/>
      <c r="BL617" s="68"/>
      <c r="BM617" s="68"/>
      <c r="BN617" s="68"/>
      <c r="BO617" s="68"/>
      <c r="BP617" s="68"/>
      <c r="BQ617" s="68"/>
      <c r="BR617" s="68"/>
      <c r="BS617" s="68"/>
      <c r="BT617" s="68"/>
      <c r="BU617" s="68"/>
      <c r="BV617" s="68"/>
      <c r="BW617" s="68"/>
      <c r="BX617" s="68"/>
      <c r="BY617" s="68"/>
      <c r="BZ617" s="68"/>
      <c r="CA617" s="69"/>
      <c r="CB617" s="70"/>
      <c r="CC617" s="70"/>
      <c r="CD617" s="70"/>
      <c r="CE617" s="70"/>
      <c r="CF617" s="70"/>
      <c r="CG617" s="70"/>
      <c r="CH617" s="70"/>
      <c r="CI617" s="70"/>
      <c r="CJ617" s="70"/>
      <c r="CK617" s="70"/>
      <c r="CL617" s="70"/>
      <c r="CM617" s="70"/>
      <c r="CN617" s="70"/>
      <c r="CO617" s="70"/>
      <c r="CP617" s="70"/>
      <c r="CQ617" s="70"/>
      <c r="CR617" s="70"/>
      <c r="CS617" s="70"/>
      <c r="CT617" s="70"/>
      <c r="CU617" s="70"/>
      <c r="CV617" s="70"/>
      <c r="CW617" s="70"/>
      <c r="CX617" s="70"/>
      <c r="CY617" s="70"/>
      <c r="CZ617" s="70"/>
      <c r="DA617" s="70"/>
      <c r="DB617" s="70"/>
      <c r="DC617" s="70"/>
      <c r="DD617" s="70"/>
      <c r="DE617" s="70"/>
      <c r="DF617" s="70"/>
      <c r="DG617" s="70"/>
      <c r="DH617" s="70"/>
      <c r="DI617" s="70"/>
      <c r="DJ617" s="70"/>
      <c r="DK617" s="70"/>
      <c r="DL617" s="70"/>
      <c r="DM617" s="70"/>
      <c r="DN617" s="70"/>
      <c r="DO617" s="70"/>
      <c r="DP617" s="70"/>
      <c r="DQ617" s="70"/>
      <c r="DR617" s="70"/>
      <c r="DS617" s="70"/>
      <c r="DT617" s="70"/>
      <c r="DU617" s="70"/>
      <c r="DV617" s="70"/>
      <c r="DW617" s="70"/>
      <c r="DX617" s="70"/>
      <c r="DY617" s="70"/>
      <c r="DZ617" s="70"/>
      <c r="EA617" s="70"/>
      <c r="EB617" s="70"/>
      <c r="EC617" s="70"/>
      <c r="ED617" s="70"/>
      <c r="EE617" s="70"/>
      <c r="EF617" s="70"/>
      <c r="EG617" s="70"/>
      <c r="EH617" s="70"/>
      <c r="EI617" s="70"/>
      <c r="EJ617" s="70"/>
      <c r="EK617" s="70"/>
      <c r="EL617" s="70"/>
      <c r="EM617" s="70"/>
      <c r="EN617" s="70"/>
      <c r="EO617" s="70"/>
      <c r="EP617" s="70"/>
      <c r="EQ617" s="70"/>
      <c r="ER617" s="70"/>
      <c r="ES617" s="70"/>
      <c r="ET617" s="70"/>
      <c r="EU617" s="70"/>
      <c r="EV617" s="70"/>
      <c r="EW617" s="70"/>
      <c r="EX617" s="70"/>
      <c r="EY617" s="70"/>
      <c r="EZ617" s="70"/>
      <c r="FA617" s="70"/>
      <c r="FB617" s="70"/>
      <c r="FC617" s="70"/>
      <c r="FD617" s="70"/>
      <c r="FE617" s="70"/>
      <c r="FF617" s="70"/>
      <c r="FG617" s="70"/>
      <c r="FH617" s="70"/>
      <c r="FI617" s="70"/>
      <c r="FJ617" s="70"/>
      <c r="FK617" s="70"/>
      <c r="FL617" s="70"/>
      <c r="FM617" s="70"/>
      <c r="FN617" s="70"/>
      <c r="FO617" s="70"/>
      <c r="FP617" s="70"/>
      <c r="FQ617" s="70"/>
      <c r="FR617" s="70"/>
      <c r="FS617" s="70"/>
      <c r="FT617" s="70"/>
      <c r="FU617" s="70"/>
      <c r="FV617" s="70"/>
      <c r="FW617" s="70"/>
      <c r="FX617" s="70"/>
      <c r="FY617" s="70"/>
      <c r="FZ617" s="70"/>
      <c r="GA617" s="70"/>
      <c r="GB617" s="70"/>
      <c r="GC617" s="70"/>
      <c r="GD617" s="70"/>
      <c r="GE617" s="70"/>
      <c r="GF617" s="30"/>
      <c r="GG617" s="30"/>
      <c r="GH617" s="30"/>
      <c r="GI617" s="30"/>
      <c r="GJ617" s="30"/>
      <c r="GK617" s="30"/>
      <c r="GL617" s="30"/>
      <c r="GM617" s="30"/>
    </row>
    <row r="618" spans="1:195" ht="12.75">
      <c r="A618" s="67">
        <v>2</v>
      </c>
      <c r="B618" s="68"/>
      <c r="C618" s="68"/>
      <c r="D618" s="68"/>
      <c r="E618" s="69"/>
      <c r="F618" s="67"/>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68"/>
      <c r="BY618" s="68"/>
      <c r="BZ618" s="68"/>
      <c r="CA618" s="69"/>
      <c r="CB618" s="67"/>
      <c r="CC618" s="68"/>
      <c r="CD618" s="68"/>
      <c r="CE618" s="68"/>
      <c r="CF618" s="68"/>
      <c r="CG618" s="68"/>
      <c r="CH618" s="68"/>
      <c r="CI618" s="68"/>
      <c r="CJ618" s="68"/>
      <c r="CK618" s="68"/>
      <c r="CL618" s="68"/>
      <c r="CM618" s="68"/>
      <c r="CN618" s="68"/>
      <c r="CO618" s="68"/>
      <c r="CP618" s="68"/>
      <c r="CQ618" s="68"/>
      <c r="CR618" s="68"/>
      <c r="CS618" s="68"/>
      <c r="CT618" s="68"/>
      <c r="CU618" s="68"/>
      <c r="CV618" s="68"/>
      <c r="CW618" s="68"/>
      <c r="CX618" s="68"/>
      <c r="CY618" s="68"/>
      <c r="CZ618" s="68"/>
      <c r="DA618" s="68"/>
      <c r="DB618" s="68"/>
      <c r="DC618" s="68"/>
      <c r="DD618" s="68"/>
      <c r="DE618" s="68"/>
      <c r="DF618" s="68"/>
      <c r="DG618" s="68"/>
      <c r="DH618" s="68"/>
      <c r="DI618" s="68"/>
      <c r="DJ618" s="68"/>
      <c r="DK618" s="68"/>
      <c r="DL618" s="69"/>
      <c r="DM618" s="67"/>
      <c r="DN618" s="68"/>
      <c r="DO618" s="68"/>
      <c r="DP618" s="68"/>
      <c r="DQ618" s="68"/>
      <c r="DR618" s="68"/>
      <c r="DS618" s="68"/>
      <c r="DT618" s="68"/>
      <c r="DU618" s="68"/>
      <c r="DV618" s="68"/>
      <c r="DW618" s="68"/>
      <c r="DX618" s="68"/>
      <c r="DY618" s="68"/>
      <c r="DZ618" s="68"/>
      <c r="EA618" s="68"/>
      <c r="EB618" s="68"/>
      <c r="EC618" s="68"/>
      <c r="ED618" s="68"/>
      <c r="EE618" s="68"/>
      <c r="EF618" s="68"/>
      <c r="EG618" s="68"/>
      <c r="EH618" s="68"/>
      <c r="EI618" s="68"/>
      <c r="EJ618" s="68"/>
      <c r="EK618" s="68"/>
      <c r="EL618" s="68"/>
      <c r="EM618" s="68"/>
      <c r="EN618" s="68"/>
      <c r="EO618" s="68"/>
      <c r="EP618" s="68"/>
      <c r="EQ618" s="68"/>
      <c r="ER618" s="68"/>
      <c r="ES618" s="68"/>
      <c r="ET618" s="68"/>
      <c r="EU618" s="68"/>
      <c r="EV618" s="68"/>
      <c r="EW618" s="69"/>
      <c r="EX618" s="67"/>
      <c r="EY618" s="68"/>
      <c r="EZ618" s="68"/>
      <c r="FA618" s="68"/>
      <c r="FB618" s="68"/>
      <c r="FC618" s="68"/>
      <c r="FD618" s="68"/>
      <c r="FE618" s="68"/>
      <c r="FF618" s="68"/>
      <c r="FG618" s="68"/>
      <c r="FH618" s="68"/>
      <c r="FI618" s="68"/>
      <c r="FJ618" s="68"/>
      <c r="FK618" s="68"/>
      <c r="FL618" s="68"/>
      <c r="FM618" s="68"/>
      <c r="FN618" s="68"/>
      <c r="FO618" s="68"/>
      <c r="FP618" s="68"/>
      <c r="FQ618" s="68"/>
      <c r="FR618" s="68"/>
      <c r="FS618" s="68"/>
      <c r="FT618" s="68"/>
      <c r="FU618" s="68"/>
      <c r="FV618" s="68"/>
      <c r="FW618" s="68"/>
      <c r="FX618" s="68"/>
      <c r="FY618" s="68"/>
      <c r="FZ618" s="68"/>
      <c r="GA618" s="68"/>
      <c r="GB618" s="68"/>
      <c r="GC618" s="68"/>
      <c r="GD618" s="68"/>
      <c r="GE618" s="69"/>
      <c r="GF618" s="30"/>
      <c r="GG618" s="30"/>
      <c r="GH618" s="30"/>
      <c r="GI618" s="30"/>
      <c r="GJ618" s="30"/>
      <c r="GK618" s="30"/>
      <c r="GL618" s="30"/>
      <c r="GM618" s="30"/>
    </row>
    <row r="619" spans="1:195" ht="12.75">
      <c r="A619" s="67" t="s">
        <v>317</v>
      </c>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9"/>
      <c r="CB619" s="70"/>
      <c r="CC619" s="70"/>
      <c r="CD619" s="70"/>
      <c r="CE619" s="70"/>
      <c r="CF619" s="70"/>
      <c r="CG619" s="70"/>
      <c r="CH619" s="70"/>
      <c r="CI619" s="70"/>
      <c r="CJ619" s="70"/>
      <c r="CK619" s="70"/>
      <c r="CL619" s="70"/>
      <c r="CM619" s="70"/>
      <c r="CN619" s="70"/>
      <c r="CO619" s="70"/>
      <c r="CP619" s="70"/>
      <c r="CQ619" s="70"/>
      <c r="CR619" s="70"/>
      <c r="CS619" s="70"/>
      <c r="CT619" s="70"/>
      <c r="CU619" s="70"/>
      <c r="CV619" s="70"/>
      <c r="CW619" s="70"/>
      <c r="CX619" s="70"/>
      <c r="CY619" s="70"/>
      <c r="CZ619" s="70"/>
      <c r="DA619" s="70"/>
      <c r="DB619" s="70"/>
      <c r="DC619" s="70"/>
      <c r="DD619" s="70"/>
      <c r="DE619" s="70"/>
      <c r="DF619" s="70"/>
      <c r="DG619" s="70"/>
      <c r="DH619" s="70"/>
      <c r="DI619" s="70"/>
      <c r="DJ619" s="70"/>
      <c r="DK619" s="70"/>
      <c r="DL619" s="70"/>
      <c r="DM619" s="70" t="s">
        <v>45</v>
      </c>
      <c r="DN619" s="70"/>
      <c r="DO619" s="70"/>
      <c r="DP619" s="70"/>
      <c r="DQ619" s="70"/>
      <c r="DR619" s="70"/>
      <c r="DS619" s="70"/>
      <c r="DT619" s="70"/>
      <c r="DU619" s="70"/>
      <c r="DV619" s="70"/>
      <c r="DW619" s="70"/>
      <c r="DX619" s="70"/>
      <c r="DY619" s="70"/>
      <c r="DZ619" s="70"/>
      <c r="EA619" s="70"/>
      <c r="EB619" s="70"/>
      <c r="EC619" s="70"/>
      <c r="ED619" s="70"/>
      <c r="EE619" s="70"/>
      <c r="EF619" s="70"/>
      <c r="EG619" s="70"/>
      <c r="EH619" s="70"/>
      <c r="EI619" s="70"/>
      <c r="EJ619" s="70"/>
      <c r="EK619" s="70"/>
      <c r="EL619" s="70"/>
      <c r="EM619" s="70"/>
      <c r="EN619" s="70"/>
      <c r="EO619" s="70"/>
      <c r="EP619" s="70"/>
      <c r="EQ619" s="70"/>
      <c r="ER619" s="70"/>
      <c r="ES619" s="70"/>
      <c r="ET619" s="70"/>
      <c r="EU619" s="70"/>
      <c r="EV619" s="70"/>
      <c r="EW619" s="70"/>
      <c r="EX619" s="71">
        <f>EX584+EX589+EX595+EX605+EX609</f>
        <v>1446044.6460000002</v>
      </c>
      <c r="EY619" s="70"/>
      <c r="EZ619" s="70"/>
      <c r="FA619" s="70"/>
      <c r="FB619" s="70"/>
      <c r="FC619" s="70"/>
      <c r="FD619" s="70"/>
      <c r="FE619" s="70"/>
      <c r="FF619" s="70"/>
      <c r="FG619" s="70"/>
      <c r="FH619" s="70"/>
      <c r="FI619" s="70"/>
      <c r="FJ619" s="70"/>
      <c r="FK619" s="70"/>
      <c r="FL619" s="70"/>
      <c r="FM619" s="70"/>
      <c r="FN619" s="70"/>
      <c r="FO619" s="70"/>
      <c r="FP619" s="70"/>
      <c r="FQ619" s="70"/>
      <c r="FR619" s="70"/>
      <c r="FS619" s="70"/>
      <c r="FT619" s="70"/>
      <c r="FU619" s="70"/>
      <c r="FV619" s="70"/>
      <c r="FW619" s="70"/>
      <c r="FX619" s="70"/>
      <c r="FY619" s="70"/>
      <c r="FZ619" s="70"/>
      <c r="GA619" s="70"/>
      <c r="GB619" s="70"/>
      <c r="GC619" s="70"/>
      <c r="GD619" s="70"/>
      <c r="GE619" s="70"/>
      <c r="GF619" s="30"/>
      <c r="GG619" s="30"/>
      <c r="GH619" s="30"/>
      <c r="GI619" s="30"/>
      <c r="GJ619" s="30"/>
      <c r="GK619" s="30"/>
      <c r="GL619" s="30"/>
      <c r="GM619" s="30"/>
    </row>
    <row r="620" spans="1:195" ht="12.7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row>
    <row r="621" spans="1:195" ht="12.7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row>
    <row r="622" spans="1:195" ht="11.25" customHeight="1">
      <c r="A622" s="343" t="s">
        <v>248</v>
      </c>
      <c r="B622" s="343"/>
      <c r="C622" s="343"/>
      <c r="D622" s="343"/>
      <c r="E622" s="343"/>
      <c r="F622" s="343"/>
      <c r="G622" s="343"/>
      <c r="H622" s="343"/>
      <c r="I622" s="343"/>
      <c r="J622" s="343"/>
      <c r="K622" s="343"/>
      <c r="L622" s="343"/>
      <c r="M622" s="343"/>
      <c r="N622" s="343"/>
      <c r="O622" s="343"/>
      <c r="P622" s="343"/>
      <c r="Q622" s="343"/>
      <c r="R622" s="343"/>
      <c r="S622" s="343"/>
      <c r="T622" s="343"/>
      <c r="U622" s="343"/>
      <c r="V622" s="343"/>
      <c r="W622" s="343"/>
      <c r="X622" s="343"/>
      <c r="Y622" s="343"/>
      <c r="Z622" s="343"/>
      <c r="AA622" s="343"/>
      <c r="AB622" s="343"/>
      <c r="AC622" s="343"/>
      <c r="AD622" s="343"/>
      <c r="AE622" s="343"/>
      <c r="AF622" s="343"/>
      <c r="AG622" s="343"/>
      <c r="AH622" s="343"/>
      <c r="AI622" s="343"/>
      <c r="AJ622" s="343"/>
      <c r="AK622" s="343"/>
      <c r="AL622" s="343"/>
      <c r="AM622" s="343"/>
      <c r="AN622" s="343"/>
      <c r="AO622" s="343"/>
      <c r="AP622" s="343"/>
      <c r="AQ622" s="343"/>
      <c r="AR622" s="343"/>
      <c r="AS622" s="343"/>
      <c r="AT622" s="343"/>
      <c r="AU622" s="343"/>
      <c r="AV622" s="343"/>
      <c r="AW622" s="132" t="s">
        <v>476</v>
      </c>
      <c r="AX622" s="132"/>
      <c r="AY622" s="132"/>
      <c r="AZ622" s="132"/>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c r="BY622" s="132"/>
      <c r="BZ622" s="132"/>
      <c r="CA622" s="132"/>
      <c r="CB622" s="132"/>
      <c r="CC622" s="132"/>
      <c r="CD622" s="30"/>
      <c r="CE622" s="30"/>
      <c r="CF622" s="132"/>
      <c r="CG622" s="132"/>
      <c r="CH622" s="132"/>
      <c r="CI622" s="132"/>
      <c r="CJ622" s="132"/>
      <c r="CK622" s="132"/>
      <c r="CL622" s="132"/>
      <c r="CM622" s="132"/>
      <c r="CN622" s="132"/>
      <c r="CO622" s="132"/>
      <c r="CP622" s="132"/>
      <c r="CQ622" s="132"/>
      <c r="CR622" s="132"/>
      <c r="CS622" s="132"/>
      <c r="CT622" s="132"/>
      <c r="CU622" s="132"/>
      <c r="CV622" s="132"/>
      <c r="CW622" s="132"/>
      <c r="CX622" s="132"/>
      <c r="CY622" s="132"/>
      <c r="CZ622" s="132"/>
      <c r="DA622" s="132"/>
      <c r="DB622" s="132"/>
      <c r="DC622" s="132"/>
      <c r="DD622" s="132"/>
      <c r="DE622" s="132"/>
      <c r="DF622" s="132"/>
      <c r="DG622" s="132"/>
      <c r="DH622" s="132"/>
      <c r="DI622" s="132"/>
      <c r="DJ622" s="132"/>
      <c r="DK622" s="132"/>
      <c r="DL622" s="30"/>
      <c r="DM622" s="30"/>
      <c r="DN622" s="132" t="s">
        <v>477</v>
      </c>
      <c r="DO622" s="132"/>
      <c r="DP622" s="132"/>
      <c r="DQ622" s="132"/>
      <c r="DR622" s="132"/>
      <c r="DS622" s="132"/>
      <c r="DT622" s="132"/>
      <c r="DU622" s="132"/>
      <c r="DV622" s="132"/>
      <c r="DW622" s="132"/>
      <c r="DX622" s="132"/>
      <c r="DY622" s="132"/>
      <c r="DZ622" s="132"/>
      <c r="EA622" s="132"/>
      <c r="EB622" s="132"/>
      <c r="EC622" s="132"/>
      <c r="ED622" s="132"/>
      <c r="EE622" s="132"/>
      <c r="EF622" s="132"/>
      <c r="EG622" s="132"/>
      <c r="EH622" s="132"/>
      <c r="EI622" s="132"/>
      <c r="EJ622" s="132"/>
      <c r="EK622" s="132"/>
      <c r="EL622" s="132"/>
      <c r="EM622" s="132"/>
      <c r="EN622" s="132"/>
      <c r="EO622" s="132"/>
      <c r="EP622" s="132"/>
      <c r="EQ622" s="132"/>
      <c r="ER622" s="132"/>
      <c r="ES622" s="132"/>
      <c r="ET622" s="132"/>
      <c r="EU622" s="132"/>
      <c r="EV622" s="132"/>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row>
    <row r="623" spans="1:195" ht="11.25" customHeight="1">
      <c r="A623" s="343" t="s">
        <v>249</v>
      </c>
      <c r="B623" s="343"/>
      <c r="C623" s="343"/>
      <c r="D623" s="343"/>
      <c r="E623" s="343"/>
      <c r="F623" s="343"/>
      <c r="G623" s="343"/>
      <c r="H623" s="343"/>
      <c r="I623" s="343"/>
      <c r="J623" s="343"/>
      <c r="K623" s="343"/>
      <c r="L623" s="343"/>
      <c r="M623" s="343"/>
      <c r="N623" s="343"/>
      <c r="O623" s="343"/>
      <c r="P623" s="343"/>
      <c r="Q623" s="343"/>
      <c r="R623" s="343"/>
      <c r="S623" s="343"/>
      <c r="T623" s="343"/>
      <c r="U623" s="343"/>
      <c r="V623" s="343"/>
      <c r="W623" s="343"/>
      <c r="X623" s="343"/>
      <c r="Y623" s="343"/>
      <c r="Z623" s="343"/>
      <c r="AA623" s="343"/>
      <c r="AB623" s="343"/>
      <c r="AC623" s="343"/>
      <c r="AD623" s="343"/>
      <c r="AE623" s="343"/>
      <c r="AF623" s="343"/>
      <c r="AG623" s="343"/>
      <c r="AH623" s="343"/>
      <c r="AI623" s="343"/>
      <c r="AJ623" s="343"/>
      <c r="AK623" s="343"/>
      <c r="AL623" s="343"/>
      <c r="AM623" s="343"/>
      <c r="AN623" s="343"/>
      <c r="AO623" s="343"/>
      <c r="AP623" s="343"/>
      <c r="AQ623" s="343"/>
      <c r="AR623" s="343"/>
      <c r="AS623" s="343"/>
      <c r="AT623" s="343"/>
      <c r="AU623" s="343"/>
      <c r="AV623" s="343"/>
      <c r="AW623" s="135"/>
      <c r="AX623" s="135"/>
      <c r="AY623" s="135"/>
      <c r="AZ623" s="135"/>
      <c r="BA623" s="135"/>
      <c r="BB623" s="135"/>
      <c r="BC623" s="135"/>
      <c r="BD623" s="135"/>
      <c r="BE623" s="135"/>
      <c r="BF623" s="135"/>
      <c r="BG623" s="135"/>
      <c r="BH623" s="135"/>
      <c r="BI623" s="135"/>
      <c r="BJ623" s="135"/>
      <c r="BK623" s="135"/>
      <c r="BL623" s="135"/>
      <c r="BM623" s="135"/>
      <c r="BN623" s="135"/>
      <c r="BO623" s="135"/>
      <c r="BP623" s="135"/>
      <c r="BQ623" s="135"/>
      <c r="BR623" s="135"/>
      <c r="BS623" s="135"/>
      <c r="BT623" s="135"/>
      <c r="BU623" s="135"/>
      <c r="BV623" s="135"/>
      <c r="BW623" s="135"/>
      <c r="BX623" s="135"/>
      <c r="BY623" s="135"/>
      <c r="BZ623" s="135"/>
      <c r="CA623" s="135"/>
      <c r="CB623" s="135"/>
      <c r="CC623" s="135"/>
      <c r="CD623" s="30"/>
      <c r="CE623" s="30"/>
      <c r="CF623" s="135"/>
      <c r="CG623" s="135"/>
      <c r="CH623" s="135"/>
      <c r="CI623" s="135"/>
      <c r="CJ623" s="135"/>
      <c r="CK623" s="135"/>
      <c r="CL623" s="135"/>
      <c r="CM623" s="135"/>
      <c r="CN623" s="135"/>
      <c r="CO623" s="135"/>
      <c r="CP623" s="135"/>
      <c r="CQ623" s="135"/>
      <c r="CR623" s="135"/>
      <c r="CS623" s="135"/>
      <c r="CT623" s="135"/>
      <c r="CU623" s="135"/>
      <c r="CV623" s="135"/>
      <c r="CW623" s="135"/>
      <c r="CX623" s="135"/>
      <c r="CY623" s="135"/>
      <c r="CZ623" s="135"/>
      <c r="DA623" s="135"/>
      <c r="DB623" s="135"/>
      <c r="DC623" s="135"/>
      <c r="DD623" s="135"/>
      <c r="DE623" s="135"/>
      <c r="DF623" s="135"/>
      <c r="DG623" s="135"/>
      <c r="DH623" s="135"/>
      <c r="DI623" s="135"/>
      <c r="DJ623" s="135"/>
      <c r="DK623" s="135"/>
      <c r="DL623" s="30"/>
      <c r="DM623" s="30"/>
      <c r="DN623" s="135"/>
      <c r="DO623" s="135"/>
      <c r="DP623" s="135"/>
      <c r="DQ623" s="135"/>
      <c r="DR623" s="135"/>
      <c r="DS623" s="135"/>
      <c r="DT623" s="135"/>
      <c r="DU623" s="135"/>
      <c r="DV623" s="135"/>
      <c r="DW623" s="135"/>
      <c r="DX623" s="135"/>
      <c r="DY623" s="135"/>
      <c r="DZ623" s="135"/>
      <c r="EA623" s="135"/>
      <c r="EB623" s="135"/>
      <c r="EC623" s="135"/>
      <c r="ED623" s="135"/>
      <c r="EE623" s="135"/>
      <c r="EF623" s="135"/>
      <c r="EG623" s="135"/>
      <c r="EH623" s="135"/>
      <c r="EI623" s="135"/>
      <c r="EJ623" s="135"/>
      <c r="EK623" s="135"/>
      <c r="EL623" s="135"/>
      <c r="EM623" s="135"/>
      <c r="EN623" s="135"/>
      <c r="EO623" s="135"/>
      <c r="EP623" s="135"/>
      <c r="EQ623" s="135"/>
      <c r="ER623" s="135"/>
      <c r="ES623" s="135"/>
      <c r="ET623" s="135"/>
      <c r="EU623" s="135"/>
      <c r="EV623" s="135"/>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row>
    <row r="624" spans="1:195" ht="17.2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45" t="s">
        <v>250</v>
      </c>
      <c r="AX624" s="345"/>
      <c r="AY624" s="345"/>
      <c r="AZ624" s="345"/>
      <c r="BA624" s="345"/>
      <c r="BB624" s="345"/>
      <c r="BC624" s="345"/>
      <c r="BD624" s="345"/>
      <c r="BE624" s="345"/>
      <c r="BF624" s="345"/>
      <c r="BG624" s="345"/>
      <c r="BH624" s="345"/>
      <c r="BI624" s="345"/>
      <c r="BJ624" s="345"/>
      <c r="BK624" s="345"/>
      <c r="BL624" s="345"/>
      <c r="BM624" s="345"/>
      <c r="BN624" s="345"/>
      <c r="BO624" s="345"/>
      <c r="BP624" s="345"/>
      <c r="BQ624" s="345"/>
      <c r="BR624" s="345"/>
      <c r="BS624" s="345"/>
      <c r="BT624" s="345"/>
      <c r="BU624" s="345"/>
      <c r="BV624" s="345"/>
      <c r="BW624" s="345"/>
      <c r="BX624" s="345"/>
      <c r="BY624" s="345"/>
      <c r="BZ624" s="345"/>
      <c r="CA624" s="345"/>
      <c r="CB624" s="345"/>
      <c r="CC624" s="345"/>
      <c r="CD624" s="31"/>
      <c r="CE624" s="31"/>
      <c r="CF624" s="345" t="s">
        <v>19</v>
      </c>
      <c r="CG624" s="345"/>
      <c r="CH624" s="345"/>
      <c r="CI624" s="345"/>
      <c r="CJ624" s="345"/>
      <c r="CK624" s="345"/>
      <c r="CL624" s="345"/>
      <c r="CM624" s="345"/>
      <c r="CN624" s="345"/>
      <c r="CO624" s="345"/>
      <c r="CP624" s="345"/>
      <c r="CQ624" s="345"/>
      <c r="CR624" s="345"/>
      <c r="CS624" s="345"/>
      <c r="CT624" s="345"/>
      <c r="CU624" s="345"/>
      <c r="CV624" s="345"/>
      <c r="CW624" s="345"/>
      <c r="CX624" s="345"/>
      <c r="CY624" s="345"/>
      <c r="CZ624" s="345"/>
      <c r="DA624" s="345"/>
      <c r="DB624" s="345"/>
      <c r="DC624" s="345"/>
      <c r="DD624" s="345"/>
      <c r="DE624" s="345"/>
      <c r="DF624" s="345"/>
      <c r="DG624" s="345"/>
      <c r="DH624" s="345"/>
      <c r="DI624" s="345"/>
      <c r="DJ624" s="345"/>
      <c r="DK624" s="345"/>
      <c r="DL624" s="31"/>
      <c r="DM624" s="31"/>
      <c r="DN624" s="345" t="s">
        <v>20</v>
      </c>
      <c r="DO624" s="345"/>
      <c r="DP624" s="345"/>
      <c r="DQ624" s="345"/>
      <c r="DR624" s="345"/>
      <c r="DS624" s="345"/>
      <c r="DT624" s="345"/>
      <c r="DU624" s="345"/>
      <c r="DV624" s="345"/>
      <c r="DW624" s="345"/>
      <c r="DX624" s="345"/>
      <c r="DY624" s="345"/>
      <c r="DZ624" s="345"/>
      <c r="EA624" s="345"/>
      <c r="EB624" s="345"/>
      <c r="EC624" s="345"/>
      <c r="ED624" s="345"/>
      <c r="EE624" s="345"/>
      <c r="EF624" s="345"/>
      <c r="EG624" s="345"/>
      <c r="EH624" s="345"/>
      <c r="EI624" s="345"/>
      <c r="EJ624" s="345"/>
      <c r="EK624" s="345"/>
      <c r="EL624" s="345"/>
      <c r="EM624" s="345"/>
      <c r="EN624" s="345"/>
      <c r="EO624" s="345"/>
      <c r="EP624" s="345"/>
      <c r="EQ624" s="345"/>
      <c r="ER624" s="345"/>
      <c r="ES624" s="345"/>
      <c r="ET624" s="345"/>
      <c r="EU624" s="345"/>
      <c r="EV624" s="345"/>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row>
    <row r="625" spans="1:195" ht="12.7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row>
    <row r="626" spans="1:195" ht="15.75" customHeight="1">
      <c r="A626" s="343" t="s">
        <v>251</v>
      </c>
      <c r="B626" s="343"/>
      <c r="C626" s="343"/>
      <c r="D626" s="343"/>
      <c r="E626" s="343"/>
      <c r="F626" s="343"/>
      <c r="G626" s="343"/>
      <c r="H626" s="343"/>
      <c r="I626" s="343"/>
      <c r="J626" s="343"/>
      <c r="K626" s="343"/>
      <c r="L626" s="343"/>
      <c r="M626" s="343"/>
      <c r="N626" s="343"/>
      <c r="O626" s="343"/>
      <c r="P626" s="343"/>
      <c r="Q626" s="343"/>
      <c r="R626" s="343"/>
      <c r="S626" s="343"/>
      <c r="T626" s="343"/>
      <c r="U626" s="343"/>
      <c r="V626" s="343"/>
      <c r="W626" s="343"/>
      <c r="X626" s="343"/>
      <c r="Y626" s="343"/>
      <c r="Z626" s="343"/>
      <c r="AA626" s="343"/>
      <c r="AB626" s="343"/>
      <c r="AC626" s="343"/>
      <c r="AD626" s="343"/>
      <c r="AE626" s="343"/>
      <c r="AF626" s="343"/>
      <c r="AG626" s="343"/>
      <c r="AH626" s="343"/>
      <c r="AI626" s="343"/>
      <c r="AJ626" s="343"/>
      <c r="AK626" s="343"/>
      <c r="AL626" s="343"/>
      <c r="AM626" s="343"/>
      <c r="AN626" s="343"/>
      <c r="AO626" s="343"/>
      <c r="AP626" s="343"/>
      <c r="AQ626" s="343"/>
      <c r="AR626" s="343"/>
      <c r="AS626" s="343"/>
      <c r="AT626" s="343"/>
      <c r="AU626" s="343"/>
      <c r="AV626" s="343"/>
      <c r="AW626" s="132" t="s">
        <v>479</v>
      </c>
      <c r="AX626" s="132"/>
      <c r="AY626" s="132"/>
      <c r="AZ626" s="132"/>
      <c r="BA626" s="132"/>
      <c r="BB626" s="132"/>
      <c r="BC626" s="132"/>
      <c r="BD626" s="132"/>
      <c r="BE626" s="132"/>
      <c r="BF626" s="132"/>
      <c r="BG626" s="132"/>
      <c r="BH626" s="132"/>
      <c r="BI626" s="132"/>
      <c r="BJ626" s="132"/>
      <c r="BK626" s="132"/>
      <c r="BL626" s="132"/>
      <c r="BM626" s="132"/>
      <c r="BN626" s="132"/>
      <c r="BO626" s="132"/>
      <c r="BP626" s="132"/>
      <c r="BQ626" s="132"/>
      <c r="BR626" s="132"/>
      <c r="BS626" s="132"/>
      <c r="BT626" s="132"/>
      <c r="BU626" s="132"/>
      <c r="BV626" s="132"/>
      <c r="BW626" s="132"/>
      <c r="BX626" s="132"/>
      <c r="BY626" s="132"/>
      <c r="BZ626" s="132"/>
      <c r="CA626" s="132"/>
      <c r="CB626" s="132"/>
      <c r="CC626" s="132"/>
      <c r="CD626" s="30"/>
      <c r="CE626" s="30"/>
      <c r="CF626" s="132"/>
      <c r="CG626" s="132"/>
      <c r="CH626" s="132"/>
      <c r="CI626" s="132"/>
      <c r="CJ626" s="132"/>
      <c r="CK626" s="132"/>
      <c r="CL626" s="132"/>
      <c r="CM626" s="132"/>
      <c r="CN626" s="132"/>
      <c r="CO626" s="132"/>
      <c r="CP626" s="132"/>
      <c r="CQ626" s="132"/>
      <c r="CR626" s="132"/>
      <c r="CS626" s="132"/>
      <c r="CT626" s="132"/>
      <c r="CU626" s="132"/>
      <c r="CV626" s="132"/>
      <c r="CW626" s="132"/>
      <c r="CX626" s="132"/>
      <c r="CY626" s="132"/>
      <c r="CZ626" s="132"/>
      <c r="DA626" s="132"/>
      <c r="DB626" s="132"/>
      <c r="DC626" s="132"/>
      <c r="DD626" s="132"/>
      <c r="DE626" s="132"/>
      <c r="DF626" s="132"/>
      <c r="DG626" s="132"/>
      <c r="DH626" s="132"/>
      <c r="DI626" s="132"/>
      <c r="DJ626" s="132"/>
      <c r="DK626" s="132"/>
      <c r="DL626" s="30"/>
      <c r="DM626" s="30"/>
      <c r="DN626" s="132" t="s">
        <v>478</v>
      </c>
      <c r="DO626" s="132"/>
      <c r="DP626" s="132"/>
      <c r="DQ626" s="132"/>
      <c r="DR626" s="132"/>
      <c r="DS626" s="132"/>
      <c r="DT626" s="132"/>
      <c r="DU626" s="132"/>
      <c r="DV626" s="132"/>
      <c r="DW626" s="132"/>
      <c r="DX626" s="132"/>
      <c r="DY626" s="132"/>
      <c r="DZ626" s="132"/>
      <c r="EA626" s="132"/>
      <c r="EB626" s="132"/>
      <c r="EC626" s="132"/>
      <c r="ED626" s="132"/>
      <c r="EE626" s="132"/>
      <c r="EF626" s="132"/>
      <c r="EG626" s="132"/>
      <c r="EH626" s="132"/>
      <c r="EI626" s="132"/>
      <c r="EJ626" s="132"/>
      <c r="EK626" s="132"/>
      <c r="EL626" s="132"/>
      <c r="EM626" s="132"/>
      <c r="EN626" s="132"/>
      <c r="EO626" s="132"/>
      <c r="EP626" s="132"/>
      <c r="EQ626" s="132"/>
      <c r="ER626" s="132"/>
      <c r="ES626" s="132"/>
      <c r="ET626" s="132"/>
      <c r="EU626" s="132"/>
      <c r="EV626" s="132"/>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row>
    <row r="627" spans="1:195" ht="18.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45" t="s">
        <v>250</v>
      </c>
      <c r="AX627" s="345"/>
      <c r="AY627" s="345"/>
      <c r="AZ627" s="345"/>
      <c r="BA627" s="345"/>
      <c r="BB627" s="345"/>
      <c r="BC627" s="345"/>
      <c r="BD627" s="345"/>
      <c r="BE627" s="345"/>
      <c r="BF627" s="345"/>
      <c r="BG627" s="345"/>
      <c r="BH627" s="345"/>
      <c r="BI627" s="345"/>
      <c r="BJ627" s="345"/>
      <c r="BK627" s="345"/>
      <c r="BL627" s="345"/>
      <c r="BM627" s="345"/>
      <c r="BN627" s="345"/>
      <c r="BO627" s="345"/>
      <c r="BP627" s="345"/>
      <c r="BQ627" s="345"/>
      <c r="BR627" s="345"/>
      <c r="BS627" s="345"/>
      <c r="BT627" s="345"/>
      <c r="BU627" s="345"/>
      <c r="BV627" s="345"/>
      <c r="BW627" s="345"/>
      <c r="BX627" s="345"/>
      <c r="BY627" s="345"/>
      <c r="BZ627" s="345"/>
      <c r="CA627" s="345"/>
      <c r="CB627" s="345"/>
      <c r="CC627" s="345"/>
      <c r="CD627" s="31"/>
      <c r="CE627" s="31"/>
      <c r="CF627" s="345" t="s">
        <v>252</v>
      </c>
      <c r="CG627" s="345"/>
      <c r="CH627" s="345"/>
      <c r="CI627" s="345"/>
      <c r="CJ627" s="345"/>
      <c r="CK627" s="345"/>
      <c r="CL627" s="345"/>
      <c r="CM627" s="345"/>
      <c r="CN627" s="345"/>
      <c r="CO627" s="345"/>
      <c r="CP627" s="345"/>
      <c r="CQ627" s="345"/>
      <c r="CR627" s="345"/>
      <c r="CS627" s="345"/>
      <c r="CT627" s="345"/>
      <c r="CU627" s="345"/>
      <c r="CV627" s="345"/>
      <c r="CW627" s="345"/>
      <c r="CX627" s="345"/>
      <c r="CY627" s="345"/>
      <c r="CZ627" s="345"/>
      <c r="DA627" s="345"/>
      <c r="DB627" s="345"/>
      <c r="DC627" s="345"/>
      <c r="DD627" s="345"/>
      <c r="DE627" s="345"/>
      <c r="DF627" s="345"/>
      <c r="DG627" s="345"/>
      <c r="DH627" s="345"/>
      <c r="DI627" s="345"/>
      <c r="DJ627" s="345"/>
      <c r="DK627" s="345"/>
      <c r="DL627" s="31"/>
      <c r="DM627" s="31"/>
      <c r="DN627" s="345" t="s">
        <v>253</v>
      </c>
      <c r="DO627" s="345"/>
      <c r="DP627" s="345"/>
      <c r="DQ627" s="345"/>
      <c r="DR627" s="345"/>
      <c r="DS627" s="345"/>
      <c r="DT627" s="345"/>
      <c r="DU627" s="345"/>
      <c r="DV627" s="345"/>
      <c r="DW627" s="345"/>
      <c r="DX627" s="345"/>
      <c r="DY627" s="345"/>
      <c r="DZ627" s="345"/>
      <c r="EA627" s="345"/>
      <c r="EB627" s="345"/>
      <c r="EC627" s="345"/>
      <c r="ED627" s="345"/>
      <c r="EE627" s="345"/>
      <c r="EF627" s="345"/>
      <c r="EG627" s="345"/>
      <c r="EH627" s="345"/>
      <c r="EI627" s="345"/>
      <c r="EJ627" s="345"/>
      <c r="EK627" s="345"/>
      <c r="EL627" s="345"/>
      <c r="EM627" s="345"/>
      <c r="EN627" s="345"/>
      <c r="EO627" s="345"/>
      <c r="EP627" s="345"/>
      <c r="EQ627" s="345"/>
      <c r="ER627" s="345"/>
      <c r="ES627" s="345"/>
      <c r="ET627" s="345"/>
      <c r="EU627" s="345"/>
      <c r="EV627" s="345"/>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row>
    <row r="628" spans="1:195" ht="12.7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row>
    <row r="629" spans="1:195" ht="12.75">
      <c r="A629" s="343" t="s">
        <v>419</v>
      </c>
      <c r="B629" s="343"/>
      <c r="C629" s="343"/>
      <c r="D629" s="343"/>
      <c r="E629" s="343"/>
      <c r="F629" s="343"/>
      <c r="G629" s="343"/>
      <c r="H629" s="343"/>
      <c r="I629" s="343"/>
      <c r="J629" s="343"/>
      <c r="K629" s="343"/>
      <c r="L629" s="343"/>
      <c r="M629" s="343"/>
      <c r="N629" s="343"/>
      <c r="O629" s="343"/>
      <c r="P629" s="343"/>
      <c r="Q629" s="343"/>
      <c r="R629" s="343"/>
      <c r="S629" s="343"/>
      <c r="T629" s="343"/>
      <c r="U629" s="343"/>
      <c r="V629" s="343"/>
      <c r="W629" s="343"/>
      <c r="X629" s="343"/>
      <c r="Y629" s="343"/>
      <c r="Z629" s="343"/>
      <c r="AA629" s="343"/>
      <c r="AB629" s="343"/>
      <c r="AC629" s="343"/>
      <c r="AD629" s="343"/>
      <c r="AE629" s="343"/>
      <c r="AF629" s="343"/>
      <c r="AG629" s="343"/>
      <c r="AH629" s="343"/>
      <c r="AI629" s="343"/>
      <c r="AJ629" s="343"/>
      <c r="AK629" s="343"/>
      <c r="AL629" s="343"/>
      <c r="AM629" s="343"/>
      <c r="AN629" s="343"/>
      <c r="AO629" s="343"/>
      <c r="AP629" s="343"/>
      <c r="AQ629" s="343"/>
      <c r="AR629" s="343"/>
      <c r="AS629" s="343"/>
      <c r="AT629" s="343"/>
      <c r="AU629" s="343"/>
      <c r="AV629" s="343"/>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row>
    <row r="630" spans="1:195" ht="12.7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row>
    <row r="631" spans="1:195" ht="12.7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row>
    <row r="632" spans="1:195" ht="12.7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row>
    <row r="633" spans="1:195" ht="12.7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c r="DE633" s="30"/>
      <c r="DF633" s="30"/>
      <c r="DG633" s="30"/>
      <c r="DH633" s="30"/>
      <c r="DI633" s="30"/>
      <c r="DJ633" s="30"/>
      <c r="DK633" s="30"/>
      <c r="DL633" s="30"/>
      <c r="DM633" s="30"/>
      <c r="DN633" s="30"/>
      <c r="DO633" s="30"/>
      <c r="DP633" s="30"/>
      <c r="DQ633" s="30"/>
      <c r="DR633" s="30"/>
      <c r="DS633" s="30"/>
      <c r="DT633" s="30"/>
      <c r="DU633" s="30"/>
      <c r="DV633" s="30"/>
      <c r="DW633" s="30"/>
      <c r="DX633" s="30"/>
      <c r="DY633" s="30"/>
      <c r="DZ633" s="30"/>
      <c r="EA633" s="30"/>
      <c r="EB633" s="30"/>
      <c r="EC633" s="30"/>
      <c r="ED633" s="30"/>
      <c r="EE633" s="30"/>
      <c r="EF633" s="30"/>
      <c r="EG633" s="30"/>
      <c r="EH633" s="30"/>
      <c r="EI633" s="30"/>
      <c r="EJ633" s="30"/>
      <c r="EK633" s="30"/>
      <c r="EL633" s="30"/>
      <c r="EM633" s="30"/>
      <c r="EN633" s="30"/>
      <c r="EO633" s="30"/>
      <c r="EP633" s="30"/>
      <c r="EQ633" s="30"/>
      <c r="ER633" s="30"/>
      <c r="ES633" s="30"/>
      <c r="ET633" s="30"/>
      <c r="EU633" s="30"/>
      <c r="EV633" s="30"/>
      <c r="EW633" s="30"/>
      <c r="EX633" s="30"/>
      <c r="EY633" s="30"/>
      <c r="EZ633" s="30"/>
      <c r="FA633" s="30"/>
      <c r="FB633" s="30"/>
      <c r="FC633" s="30"/>
      <c r="FD633" s="30"/>
      <c r="FE633" s="30"/>
      <c r="FF633" s="30"/>
      <c r="FG633" s="30"/>
      <c r="FH633" s="30"/>
      <c r="FI633" s="30"/>
      <c r="FJ633" s="30"/>
      <c r="FK633" s="30"/>
      <c r="FL633" s="30"/>
      <c r="FM633" s="30"/>
      <c r="FN633" s="30"/>
      <c r="FO633" s="30"/>
      <c r="FP633" s="30"/>
      <c r="FQ633" s="30"/>
      <c r="FR633" s="30"/>
      <c r="FS633" s="30"/>
      <c r="FT633" s="30"/>
      <c r="FU633" s="30"/>
      <c r="FV633" s="30"/>
      <c r="FW633" s="30"/>
      <c r="FX633" s="30"/>
      <c r="FY633" s="30"/>
      <c r="FZ633" s="30"/>
      <c r="GA633" s="30"/>
      <c r="GB633" s="30"/>
      <c r="GC633" s="30"/>
      <c r="GD633" s="30"/>
      <c r="GE633" s="30"/>
      <c r="GF633" s="30"/>
      <c r="GG633" s="30"/>
      <c r="GH633" s="30"/>
      <c r="GI633" s="30"/>
      <c r="GJ633" s="30"/>
      <c r="GK633" s="30"/>
      <c r="GL633" s="30"/>
      <c r="GM633" s="30"/>
    </row>
    <row r="634" spans="1:195" ht="12.7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c r="DE634" s="30"/>
      <c r="DF634" s="30"/>
      <c r="DG634" s="30"/>
      <c r="DH634" s="30"/>
      <c r="DI634" s="30"/>
      <c r="DJ634" s="30"/>
      <c r="DK634" s="30"/>
      <c r="DL634" s="30"/>
      <c r="DM634" s="30"/>
      <c r="DN634" s="30"/>
      <c r="DO634" s="30"/>
      <c r="DP634" s="30"/>
      <c r="DQ634" s="30"/>
      <c r="DR634" s="30"/>
      <c r="DS634" s="30"/>
      <c r="DT634" s="30"/>
      <c r="DU634" s="30"/>
      <c r="DV634" s="30"/>
      <c r="DW634" s="30"/>
      <c r="DX634" s="30"/>
      <c r="DY634" s="30"/>
      <c r="DZ634" s="30"/>
      <c r="EA634" s="30"/>
      <c r="EB634" s="30"/>
      <c r="EC634" s="30"/>
      <c r="ED634" s="30"/>
      <c r="EE634" s="30"/>
      <c r="EF634" s="30"/>
      <c r="EG634" s="30"/>
      <c r="EH634" s="30"/>
      <c r="EI634" s="30"/>
      <c r="EJ634" s="30"/>
      <c r="EK634" s="30"/>
      <c r="EL634" s="30"/>
      <c r="EM634" s="30"/>
      <c r="EN634" s="30"/>
      <c r="EO634" s="30"/>
      <c r="EP634" s="30"/>
      <c r="EQ634" s="30"/>
      <c r="ER634" s="30"/>
      <c r="ES634" s="30"/>
      <c r="ET634" s="30"/>
      <c r="EU634" s="30"/>
      <c r="EV634" s="30"/>
      <c r="EW634" s="30"/>
      <c r="EX634" s="30"/>
      <c r="EY634" s="30"/>
      <c r="EZ634" s="30"/>
      <c r="FA634" s="30"/>
      <c r="FB634" s="30"/>
      <c r="FC634" s="30"/>
      <c r="FD634" s="30"/>
      <c r="FE634" s="30"/>
      <c r="FF634" s="30"/>
      <c r="FG634" s="30"/>
      <c r="FH634" s="30"/>
      <c r="FI634" s="30"/>
      <c r="FJ634" s="30"/>
      <c r="FK634" s="30"/>
      <c r="FL634" s="30"/>
      <c r="FM634" s="30"/>
      <c r="FN634" s="30"/>
      <c r="FO634" s="30"/>
      <c r="FP634" s="30"/>
      <c r="FQ634" s="30"/>
      <c r="FR634" s="30"/>
      <c r="FS634" s="30"/>
      <c r="FT634" s="30"/>
      <c r="FU634" s="30"/>
      <c r="FV634" s="30"/>
      <c r="FW634" s="30"/>
      <c r="FX634" s="30"/>
      <c r="FY634" s="30"/>
      <c r="FZ634" s="30"/>
      <c r="GA634" s="30"/>
      <c r="GB634" s="30"/>
      <c r="GC634" s="30"/>
      <c r="GD634" s="30"/>
      <c r="GE634" s="30"/>
      <c r="GF634" s="30"/>
      <c r="GG634" s="30"/>
      <c r="GH634" s="30"/>
      <c r="GI634" s="30"/>
      <c r="GJ634" s="30"/>
      <c r="GK634" s="30"/>
      <c r="GL634" s="30"/>
      <c r="GM634" s="30"/>
    </row>
    <row r="635" spans="1:195" ht="12.7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c r="BM635" s="30"/>
      <c r="BN635" s="30"/>
      <c r="BO635" s="30"/>
      <c r="BP635" s="30"/>
      <c r="BQ635" s="30"/>
      <c r="BR635" s="30"/>
      <c r="BS635" s="30"/>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c r="DE635" s="30"/>
      <c r="DF635" s="30"/>
      <c r="DG635" s="30"/>
      <c r="DH635" s="30"/>
      <c r="DI635" s="30"/>
      <c r="DJ635" s="30"/>
      <c r="DK635" s="30"/>
      <c r="DL635" s="30"/>
      <c r="DM635" s="30"/>
      <c r="DN635" s="30"/>
      <c r="DO635" s="30"/>
      <c r="DP635" s="30"/>
      <c r="DQ635" s="30"/>
      <c r="DR635" s="30"/>
      <c r="DS635" s="30"/>
      <c r="DT635" s="30"/>
      <c r="DU635" s="30"/>
      <c r="DV635" s="30"/>
      <c r="DW635" s="30"/>
      <c r="DX635" s="30"/>
      <c r="DY635" s="30"/>
      <c r="DZ635" s="30"/>
      <c r="EA635" s="30"/>
      <c r="EB635" s="30"/>
      <c r="EC635" s="30"/>
      <c r="ED635" s="30"/>
      <c r="EE635" s="30"/>
      <c r="EF635" s="30"/>
      <c r="EG635" s="30"/>
      <c r="EH635" s="30"/>
      <c r="EI635" s="30"/>
      <c r="EJ635" s="30"/>
      <c r="EK635" s="30"/>
      <c r="EL635" s="30"/>
      <c r="EM635" s="30"/>
      <c r="EN635" s="30"/>
      <c r="EO635" s="30"/>
      <c r="EP635" s="30"/>
      <c r="EQ635" s="30"/>
      <c r="ER635" s="30"/>
      <c r="ES635" s="30"/>
      <c r="ET635" s="30"/>
      <c r="EU635" s="30"/>
      <c r="EV635" s="30"/>
      <c r="EW635" s="30"/>
      <c r="EX635" s="30"/>
      <c r="EY635" s="30"/>
      <c r="EZ635" s="30"/>
      <c r="FA635" s="30"/>
      <c r="FB635" s="30"/>
      <c r="FC635" s="30"/>
      <c r="FD635" s="30"/>
      <c r="FE635" s="30"/>
      <c r="FF635" s="30"/>
      <c r="FG635" s="30"/>
      <c r="FH635" s="30"/>
      <c r="FI635" s="30"/>
      <c r="FJ635" s="30"/>
      <c r="FK635" s="30"/>
      <c r="FL635" s="30"/>
      <c r="FM635" s="30"/>
      <c r="FN635" s="30"/>
      <c r="FO635" s="30"/>
      <c r="FP635" s="30"/>
      <c r="FQ635" s="30"/>
      <c r="FR635" s="30"/>
      <c r="FS635" s="30"/>
      <c r="FT635" s="30"/>
      <c r="FU635" s="30"/>
      <c r="FV635" s="30"/>
      <c r="FW635" s="30"/>
      <c r="FX635" s="30"/>
      <c r="FY635" s="30"/>
      <c r="FZ635" s="30"/>
      <c r="GA635" s="30"/>
      <c r="GB635" s="30"/>
      <c r="GC635" s="30"/>
      <c r="GD635" s="30"/>
      <c r="GE635" s="30"/>
      <c r="GF635" s="30"/>
      <c r="GG635" s="30"/>
      <c r="GH635" s="30"/>
      <c r="GI635" s="30"/>
      <c r="GJ635" s="30"/>
      <c r="GK635" s="30"/>
      <c r="GL635" s="30"/>
      <c r="GM635" s="30"/>
    </row>
    <row r="636" spans="1:195" ht="12.7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0"/>
      <c r="FJ636" s="30"/>
      <c r="FK636" s="30"/>
      <c r="FL636" s="30"/>
      <c r="FM636" s="30"/>
      <c r="FN636" s="30"/>
      <c r="FO636" s="30"/>
      <c r="FP636" s="30"/>
      <c r="FQ636" s="30"/>
      <c r="FR636" s="30"/>
      <c r="FS636" s="30"/>
      <c r="FT636" s="30"/>
      <c r="FU636" s="30"/>
      <c r="FV636" s="30"/>
      <c r="FW636" s="30"/>
      <c r="FX636" s="30"/>
      <c r="FY636" s="30"/>
      <c r="FZ636" s="30"/>
      <c r="GA636" s="30"/>
      <c r="GB636" s="30"/>
      <c r="GC636" s="30"/>
      <c r="GD636" s="30"/>
      <c r="GE636" s="30"/>
      <c r="GF636" s="30"/>
      <c r="GG636" s="30"/>
      <c r="GH636" s="30"/>
      <c r="GI636" s="30"/>
      <c r="GJ636" s="30"/>
      <c r="GK636" s="30"/>
      <c r="GL636" s="30"/>
      <c r="GM636" s="30"/>
    </row>
    <row r="637" spans="1:195" ht="12.7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c r="EE637" s="30"/>
      <c r="EF637" s="30"/>
      <c r="EG637" s="30"/>
      <c r="EH637" s="30"/>
      <c r="EI637" s="30"/>
      <c r="EJ637" s="30"/>
      <c r="EK637" s="30"/>
      <c r="EL637" s="30"/>
      <c r="EM637" s="30"/>
      <c r="EN637" s="30"/>
      <c r="EO637" s="30"/>
      <c r="EP637" s="30"/>
      <c r="EQ637" s="30"/>
      <c r="ER637" s="30"/>
      <c r="ES637" s="30"/>
      <c r="ET637" s="30"/>
      <c r="EU637" s="30"/>
      <c r="EV637" s="30"/>
      <c r="EW637" s="30"/>
      <c r="EX637" s="30"/>
      <c r="EY637" s="30"/>
      <c r="EZ637" s="30"/>
      <c r="FA637" s="30"/>
      <c r="FB637" s="30"/>
      <c r="FC637" s="30"/>
      <c r="FD637" s="30"/>
      <c r="FE637" s="30"/>
      <c r="FF637" s="30"/>
      <c r="FG637" s="30"/>
      <c r="FH637" s="30"/>
      <c r="FI637" s="30"/>
      <c r="FJ637" s="30"/>
      <c r="FK637" s="30"/>
      <c r="FL637" s="30"/>
      <c r="FM637" s="30"/>
      <c r="FN637" s="30"/>
      <c r="FO637" s="30"/>
      <c r="FP637" s="30"/>
      <c r="FQ637" s="30"/>
      <c r="FR637" s="30"/>
      <c r="FS637" s="30"/>
      <c r="FT637" s="30"/>
      <c r="FU637" s="30"/>
      <c r="FV637" s="30"/>
      <c r="FW637" s="30"/>
      <c r="FX637" s="30"/>
      <c r="FY637" s="30"/>
      <c r="FZ637" s="30"/>
      <c r="GA637" s="30"/>
      <c r="GB637" s="30"/>
      <c r="GC637" s="30"/>
      <c r="GD637" s="30"/>
      <c r="GE637" s="30"/>
      <c r="GF637" s="30"/>
      <c r="GG637" s="30"/>
      <c r="GH637" s="30"/>
      <c r="GI637" s="30"/>
      <c r="GJ637" s="30"/>
      <c r="GK637" s="30"/>
      <c r="GL637" s="30"/>
      <c r="GM637" s="30"/>
    </row>
    <row r="638" spans="1:195" ht="12.7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c r="BM638" s="30"/>
      <c r="BN638" s="30"/>
      <c r="BO638" s="30"/>
      <c r="BP638" s="30"/>
      <c r="BQ638" s="30"/>
      <c r="BR638" s="30"/>
      <c r="BS638" s="30"/>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c r="DE638" s="30"/>
      <c r="DF638" s="30"/>
      <c r="DG638" s="30"/>
      <c r="DH638" s="30"/>
      <c r="DI638" s="30"/>
      <c r="DJ638" s="30"/>
      <c r="DK638" s="30"/>
      <c r="DL638" s="30"/>
      <c r="DM638" s="30"/>
      <c r="DN638" s="30"/>
      <c r="DO638" s="30"/>
      <c r="DP638" s="30"/>
      <c r="DQ638" s="30"/>
      <c r="DR638" s="30"/>
      <c r="DS638" s="30"/>
      <c r="DT638" s="30"/>
      <c r="DU638" s="30"/>
      <c r="DV638" s="30"/>
      <c r="DW638" s="30"/>
      <c r="DX638" s="30"/>
      <c r="DY638" s="30"/>
      <c r="DZ638" s="30"/>
      <c r="EA638" s="30"/>
      <c r="EB638" s="30"/>
      <c r="EC638" s="30"/>
      <c r="ED638" s="30"/>
      <c r="EE638" s="30"/>
      <c r="EF638" s="30"/>
      <c r="EG638" s="30"/>
      <c r="EH638" s="30"/>
      <c r="EI638" s="30"/>
      <c r="EJ638" s="30"/>
      <c r="EK638" s="30"/>
      <c r="EL638" s="30"/>
      <c r="EM638" s="30"/>
      <c r="EN638" s="30"/>
      <c r="EO638" s="30"/>
      <c r="EP638" s="30"/>
      <c r="EQ638" s="30"/>
      <c r="ER638" s="30"/>
      <c r="ES638" s="30"/>
      <c r="ET638" s="30"/>
      <c r="EU638" s="30"/>
      <c r="EV638" s="30"/>
      <c r="EW638" s="30"/>
      <c r="EX638" s="30"/>
      <c r="EY638" s="30"/>
      <c r="EZ638" s="30"/>
      <c r="FA638" s="30"/>
      <c r="FB638" s="30"/>
      <c r="FC638" s="30"/>
      <c r="FD638" s="30"/>
      <c r="FE638" s="30"/>
      <c r="FF638" s="30"/>
      <c r="FG638" s="30"/>
      <c r="FH638" s="30"/>
      <c r="FI638" s="30"/>
      <c r="FJ638" s="30"/>
      <c r="FK638" s="30"/>
      <c r="FL638" s="30"/>
      <c r="FM638" s="30"/>
      <c r="FN638" s="30"/>
      <c r="FO638" s="30"/>
      <c r="FP638" s="30"/>
      <c r="FQ638" s="30"/>
      <c r="FR638" s="30"/>
      <c r="FS638" s="30"/>
      <c r="FT638" s="30"/>
      <c r="FU638" s="30"/>
      <c r="FV638" s="30"/>
      <c r="FW638" s="30"/>
      <c r="FX638" s="30"/>
      <c r="FY638" s="30"/>
      <c r="FZ638" s="30"/>
      <c r="GA638" s="30"/>
      <c r="GB638" s="30"/>
      <c r="GC638" s="30"/>
      <c r="GD638" s="30"/>
      <c r="GE638" s="30"/>
      <c r="GF638" s="30"/>
      <c r="GG638" s="30"/>
      <c r="GH638" s="30"/>
      <c r="GI638" s="30"/>
      <c r="GJ638" s="30"/>
      <c r="GK638" s="30"/>
      <c r="GL638" s="30"/>
      <c r="GM638" s="30"/>
    </row>
    <row r="639" spans="1:195" ht="12.7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c r="BM639" s="30"/>
      <c r="BN639" s="30"/>
      <c r="BO639" s="30"/>
      <c r="BP639" s="30"/>
      <c r="BQ639" s="30"/>
      <c r="BR639" s="30"/>
      <c r="BS639" s="30"/>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c r="DE639" s="30"/>
      <c r="DF639" s="30"/>
      <c r="DG639" s="30"/>
      <c r="DH639" s="30"/>
      <c r="DI639" s="30"/>
      <c r="DJ639" s="30"/>
      <c r="DK639" s="30"/>
      <c r="DL639" s="30"/>
      <c r="DM639" s="30"/>
      <c r="DN639" s="30"/>
      <c r="DO639" s="30"/>
      <c r="DP639" s="30"/>
      <c r="DQ639" s="30"/>
      <c r="DR639" s="30"/>
      <c r="DS639" s="30"/>
      <c r="DT639" s="30"/>
      <c r="DU639" s="30"/>
      <c r="DV639" s="30"/>
      <c r="DW639" s="30"/>
      <c r="DX639" s="30"/>
      <c r="DY639" s="30"/>
      <c r="DZ639" s="30"/>
      <c r="EA639" s="30"/>
      <c r="EB639" s="30"/>
      <c r="EC639" s="30"/>
      <c r="ED639" s="30"/>
      <c r="EE639" s="30"/>
      <c r="EF639" s="30"/>
      <c r="EG639" s="30"/>
      <c r="EH639" s="30"/>
      <c r="EI639" s="30"/>
      <c r="EJ639" s="30"/>
      <c r="EK639" s="30"/>
      <c r="EL639" s="30"/>
      <c r="EM639" s="30"/>
      <c r="EN639" s="30"/>
      <c r="EO639" s="30"/>
      <c r="EP639" s="30"/>
      <c r="EQ639" s="30"/>
      <c r="ER639" s="30"/>
      <c r="ES639" s="30"/>
      <c r="ET639" s="30"/>
      <c r="EU639" s="30"/>
      <c r="EV639" s="30"/>
      <c r="EW639" s="30"/>
      <c r="EX639" s="30"/>
      <c r="EY639" s="30"/>
      <c r="EZ639" s="30"/>
      <c r="FA639" s="30"/>
      <c r="FB639" s="30"/>
      <c r="FC639" s="30"/>
      <c r="FD639" s="30"/>
      <c r="FE639" s="30"/>
      <c r="FF639" s="30"/>
      <c r="FG639" s="30"/>
      <c r="FH639" s="30"/>
      <c r="FI639" s="30"/>
      <c r="FJ639" s="30"/>
      <c r="FK639" s="30"/>
      <c r="FL639" s="30"/>
      <c r="FM639" s="30"/>
      <c r="FN639" s="30"/>
      <c r="FO639" s="30"/>
      <c r="FP639" s="30"/>
      <c r="FQ639" s="30"/>
      <c r="FR639" s="30"/>
      <c r="FS639" s="30"/>
      <c r="FT639" s="30"/>
      <c r="FU639" s="30"/>
      <c r="FV639" s="30"/>
      <c r="FW639" s="30"/>
      <c r="FX639" s="30"/>
      <c r="FY639" s="30"/>
      <c r="FZ639" s="30"/>
      <c r="GA639" s="30"/>
      <c r="GB639" s="30"/>
      <c r="GC639" s="30"/>
      <c r="GD639" s="30"/>
      <c r="GE639" s="30"/>
      <c r="GF639" s="30"/>
      <c r="GG639" s="30"/>
      <c r="GH639" s="30"/>
      <c r="GI639" s="30"/>
      <c r="GJ639" s="30"/>
      <c r="GK639" s="30"/>
      <c r="GL639" s="30"/>
      <c r="GM639" s="30"/>
    </row>
    <row r="640" spans="1:195" ht="12.7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c r="BM640" s="30"/>
      <c r="BN640" s="30"/>
      <c r="BO640" s="30"/>
      <c r="BP640" s="30"/>
      <c r="BQ640" s="30"/>
      <c r="BR640" s="30"/>
      <c r="BS640" s="30"/>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c r="DE640" s="30"/>
      <c r="DF640" s="30"/>
      <c r="DG640" s="30"/>
      <c r="DH640" s="30"/>
      <c r="DI640" s="30"/>
      <c r="DJ640" s="30"/>
      <c r="DK640" s="30"/>
      <c r="DL640" s="30"/>
      <c r="DM640" s="30"/>
      <c r="DN640" s="30"/>
      <c r="DO640" s="30"/>
      <c r="DP640" s="30"/>
      <c r="DQ640" s="30"/>
      <c r="DR640" s="30"/>
      <c r="DS640" s="30"/>
      <c r="DT640" s="30"/>
      <c r="DU640" s="30"/>
      <c r="DV640" s="30"/>
      <c r="DW640" s="30"/>
      <c r="DX640" s="30"/>
      <c r="DY640" s="30"/>
      <c r="DZ640" s="30"/>
      <c r="EA640" s="30"/>
      <c r="EB640" s="30"/>
      <c r="EC640" s="30"/>
      <c r="ED640" s="30"/>
      <c r="EE640" s="30"/>
      <c r="EF640" s="30"/>
      <c r="EG640" s="30"/>
      <c r="EH640" s="30"/>
      <c r="EI640" s="30"/>
      <c r="EJ640" s="30"/>
      <c r="EK640" s="30"/>
      <c r="EL640" s="30"/>
      <c r="EM640" s="30"/>
      <c r="EN640" s="30"/>
      <c r="EO640" s="30"/>
      <c r="EP640" s="30"/>
      <c r="EQ640" s="30"/>
      <c r="ER640" s="30"/>
      <c r="ES640" s="30"/>
      <c r="ET640" s="30"/>
      <c r="EU640" s="30"/>
      <c r="EV640" s="30"/>
      <c r="EW640" s="30"/>
      <c r="EX640" s="30"/>
      <c r="EY640" s="30"/>
      <c r="EZ640" s="30"/>
      <c r="FA640" s="30"/>
      <c r="FB640" s="30"/>
      <c r="FC640" s="30"/>
      <c r="FD640" s="30"/>
      <c r="FE640" s="30"/>
      <c r="FF640" s="30"/>
      <c r="FG640" s="30"/>
      <c r="FH640" s="30"/>
      <c r="FI640" s="30"/>
      <c r="FJ640" s="30"/>
      <c r="FK640" s="30"/>
      <c r="FL640" s="30"/>
      <c r="FM640" s="30"/>
      <c r="FN640" s="30"/>
      <c r="FO640" s="30"/>
      <c r="FP640" s="30"/>
      <c r="FQ640" s="30"/>
      <c r="FR640" s="30"/>
      <c r="FS640" s="30"/>
      <c r="FT640" s="30"/>
      <c r="FU640" s="30"/>
      <c r="FV640" s="30"/>
      <c r="FW640" s="30"/>
      <c r="FX640" s="30"/>
      <c r="FY640" s="30"/>
      <c r="FZ640" s="30"/>
      <c r="GA640" s="30"/>
      <c r="GB640" s="30"/>
      <c r="GC640" s="30"/>
      <c r="GD640" s="30"/>
      <c r="GE640" s="30"/>
      <c r="GF640" s="30"/>
      <c r="GG640" s="30"/>
      <c r="GH640" s="30"/>
      <c r="GI640" s="30"/>
      <c r="GJ640" s="30"/>
      <c r="GK640" s="30"/>
      <c r="GL640" s="30"/>
      <c r="GM640" s="30"/>
    </row>
    <row r="641" spans="1:195" ht="12.7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c r="EE641" s="30"/>
      <c r="EF641" s="30"/>
      <c r="EG641" s="30"/>
      <c r="EH641" s="30"/>
      <c r="EI641" s="30"/>
      <c r="EJ641" s="30"/>
      <c r="EK641" s="30"/>
      <c r="EL641" s="30"/>
      <c r="EM641" s="30"/>
      <c r="EN641" s="30"/>
      <c r="EO641" s="30"/>
      <c r="EP641" s="30"/>
      <c r="EQ641" s="30"/>
      <c r="ER641" s="30"/>
      <c r="ES641" s="30"/>
      <c r="ET641" s="30"/>
      <c r="EU641" s="30"/>
      <c r="EV641" s="30"/>
      <c r="EW641" s="30"/>
      <c r="EX641" s="30"/>
      <c r="EY641" s="30"/>
      <c r="EZ641" s="30"/>
      <c r="FA641" s="30"/>
      <c r="FB641" s="30"/>
      <c r="FC641" s="30"/>
      <c r="FD641" s="30"/>
      <c r="FE641" s="30"/>
      <c r="FF641" s="30"/>
      <c r="FG641" s="30"/>
      <c r="FH641" s="30"/>
      <c r="FI641" s="30"/>
      <c r="FJ641" s="30"/>
      <c r="FK641" s="30"/>
      <c r="FL641" s="30"/>
      <c r="FM641" s="30"/>
      <c r="FN641" s="30"/>
      <c r="FO641" s="30"/>
      <c r="FP641" s="30"/>
      <c r="FQ641" s="30"/>
      <c r="FR641" s="30"/>
      <c r="FS641" s="30"/>
      <c r="FT641" s="30"/>
      <c r="FU641" s="30"/>
      <c r="FV641" s="30"/>
      <c r="FW641" s="30"/>
      <c r="FX641" s="30"/>
      <c r="FY641" s="30"/>
      <c r="FZ641" s="30"/>
      <c r="GA641" s="30"/>
      <c r="GB641" s="30"/>
      <c r="GC641" s="30"/>
      <c r="GD641" s="30"/>
      <c r="GE641" s="30"/>
      <c r="GF641" s="30"/>
      <c r="GG641" s="30"/>
      <c r="GH641" s="30"/>
      <c r="GI641" s="30"/>
      <c r="GJ641" s="30"/>
      <c r="GK641" s="30"/>
      <c r="GL641" s="30"/>
      <c r="GM641" s="30"/>
    </row>
    <row r="642" spans="1:195" ht="12.7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c r="BM642" s="30"/>
      <c r="BN642" s="30"/>
      <c r="BO642" s="30"/>
      <c r="BP642" s="30"/>
      <c r="BQ642" s="30"/>
      <c r="BR642" s="30"/>
      <c r="BS642" s="30"/>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c r="DE642" s="30"/>
      <c r="DF642" s="30"/>
      <c r="DG642" s="30"/>
      <c r="DH642" s="30"/>
      <c r="DI642" s="30"/>
      <c r="DJ642" s="30"/>
      <c r="DK642" s="30"/>
      <c r="DL642" s="30"/>
      <c r="DM642" s="30"/>
      <c r="DN642" s="30"/>
      <c r="DO642" s="30"/>
      <c r="DP642" s="30"/>
      <c r="DQ642" s="30"/>
      <c r="DR642" s="30"/>
      <c r="DS642" s="30"/>
      <c r="DT642" s="30"/>
      <c r="DU642" s="30"/>
      <c r="DV642" s="30"/>
      <c r="DW642" s="30"/>
      <c r="DX642" s="30"/>
      <c r="DY642" s="30"/>
      <c r="DZ642" s="30"/>
      <c r="EA642" s="30"/>
      <c r="EB642" s="30"/>
      <c r="EC642" s="30"/>
      <c r="ED642" s="30"/>
      <c r="EE642" s="30"/>
      <c r="EF642" s="30"/>
      <c r="EG642" s="30"/>
      <c r="EH642" s="30"/>
      <c r="EI642" s="30"/>
      <c r="EJ642" s="30"/>
      <c r="EK642" s="30"/>
      <c r="EL642" s="30"/>
      <c r="EM642" s="30"/>
      <c r="EN642" s="30"/>
      <c r="EO642" s="30"/>
      <c r="EP642" s="30"/>
      <c r="EQ642" s="30"/>
      <c r="ER642" s="30"/>
      <c r="ES642" s="30"/>
      <c r="ET642" s="30"/>
      <c r="EU642" s="30"/>
      <c r="EV642" s="30"/>
      <c r="EW642" s="30"/>
      <c r="EX642" s="30"/>
      <c r="EY642" s="30"/>
      <c r="EZ642" s="30"/>
      <c r="FA642" s="30"/>
      <c r="FB642" s="30"/>
      <c r="FC642" s="30"/>
      <c r="FD642" s="30"/>
      <c r="FE642" s="30"/>
      <c r="FF642" s="30"/>
      <c r="FG642" s="30"/>
      <c r="FH642" s="30"/>
      <c r="FI642" s="30"/>
      <c r="FJ642" s="30"/>
      <c r="FK642" s="30"/>
      <c r="FL642" s="30"/>
      <c r="FM642" s="30"/>
      <c r="FN642" s="30"/>
      <c r="FO642" s="30"/>
      <c r="FP642" s="30"/>
      <c r="FQ642" s="30"/>
      <c r="FR642" s="30"/>
      <c r="FS642" s="30"/>
      <c r="FT642" s="30"/>
      <c r="FU642" s="30"/>
      <c r="FV642" s="30"/>
      <c r="FW642" s="30"/>
      <c r="FX642" s="30"/>
      <c r="FY642" s="30"/>
      <c r="FZ642" s="30"/>
      <c r="GA642" s="30"/>
      <c r="GB642" s="30"/>
      <c r="GC642" s="30"/>
      <c r="GD642" s="30"/>
      <c r="GE642" s="30"/>
      <c r="GF642" s="30"/>
      <c r="GG642" s="30"/>
      <c r="GH642" s="30"/>
      <c r="GI642" s="30"/>
      <c r="GJ642" s="30"/>
      <c r="GK642" s="30"/>
      <c r="GL642" s="30"/>
      <c r="GM642" s="30"/>
    </row>
    <row r="643" spans="1:195" ht="12.7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c r="BM643" s="30"/>
      <c r="BN643" s="30"/>
      <c r="BO643" s="30"/>
      <c r="BP643" s="30"/>
      <c r="BQ643" s="30"/>
      <c r="BR643" s="30"/>
      <c r="BS643" s="30"/>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c r="DE643" s="30"/>
      <c r="DF643" s="30"/>
      <c r="DG643" s="30"/>
      <c r="DH643" s="30"/>
      <c r="DI643" s="30"/>
      <c r="DJ643" s="30"/>
      <c r="DK643" s="30"/>
      <c r="DL643" s="30"/>
      <c r="DM643" s="30"/>
      <c r="DN643" s="30"/>
      <c r="DO643" s="30"/>
      <c r="DP643" s="30"/>
      <c r="DQ643" s="30"/>
      <c r="DR643" s="30"/>
      <c r="DS643" s="30"/>
      <c r="DT643" s="30"/>
      <c r="DU643" s="30"/>
      <c r="DV643" s="30"/>
      <c r="DW643" s="30"/>
      <c r="DX643" s="30"/>
      <c r="DY643" s="30"/>
      <c r="DZ643" s="30"/>
      <c r="EA643" s="30"/>
      <c r="EB643" s="30"/>
      <c r="EC643" s="30"/>
      <c r="ED643" s="30"/>
      <c r="EE643" s="30"/>
      <c r="EF643" s="30"/>
      <c r="EG643" s="30"/>
      <c r="EH643" s="30"/>
      <c r="EI643" s="30"/>
      <c r="EJ643" s="30"/>
      <c r="EK643" s="30"/>
      <c r="EL643" s="30"/>
      <c r="EM643" s="30"/>
      <c r="EN643" s="30"/>
      <c r="EO643" s="30"/>
      <c r="EP643" s="30"/>
      <c r="EQ643" s="30"/>
      <c r="ER643" s="30"/>
      <c r="ES643" s="30"/>
      <c r="ET643" s="30"/>
      <c r="EU643" s="30"/>
      <c r="EV643" s="30"/>
      <c r="EW643" s="30"/>
      <c r="EX643" s="30"/>
      <c r="EY643" s="30"/>
      <c r="EZ643" s="30"/>
      <c r="FA643" s="30"/>
      <c r="FB643" s="30"/>
      <c r="FC643" s="30"/>
      <c r="FD643" s="30"/>
      <c r="FE643" s="30"/>
      <c r="FF643" s="30"/>
      <c r="FG643" s="30"/>
      <c r="FH643" s="30"/>
      <c r="FI643" s="30"/>
      <c r="FJ643" s="30"/>
      <c r="FK643" s="30"/>
      <c r="FL643" s="30"/>
      <c r="FM643" s="30"/>
      <c r="FN643" s="30"/>
      <c r="FO643" s="30"/>
      <c r="FP643" s="30"/>
      <c r="FQ643" s="30"/>
      <c r="FR643" s="30"/>
      <c r="FS643" s="30"/>
      <c r="FT643" s="30"/>
      <c r="FU643" s="30"/>
      <c r="FV643" s="30"/>
      <c r="FW643" s="30"/>
      <c r="FX643" s="30"/>
      <c r="FY643" s="30"/>
      <c r="FZ643" s="30"/>
      <c r="GA643" s="30"/>
      <c r="GB643" s="30"/>
      <c r="GC643" s="30"/>
      <c r="GD643" s="30"/>
      <c r="GE643" s="30"/>
      <c r="GF643" s="30"/>
      <c r="GG643" s="30"/>
      <c r="GH643" s="30"/>
      <c r="GI643" s="30"/>
      <c r="GJ643" s="30"/>
      <c r="GK643" s="30"/>
      <c r="GL643" s="30"/>
      <c r="GM643" s="30"/>
    </row>
    <row r="644" spans="1:195" ht="12.7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c r="BM644" s="30"/>
      <c r="BN644" s="30"/>
      <c r="BO644" s="30"/>
      <c r="BP644" s="30"/>
      <c r="BQ644" s="30"/>
      <c r="BR644" s="30"/>
      <c r="BS644" s="30"/>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c r="DE644" s="30"/>
      <c r="DF644" s="30"/>
      <c r="DG644" s="30"/>
      <c r="DH644" s="30"/>
      <c r="DI644" s="30"/>
      <c r="DJ644" s="30"/>
      <c r="DK644" s="30"/>
      <c r="DL644" s="30"/>
      <c r="DM644" s="30"/>
      <c r="DN644" s="30"/>
      <c r="DO644" s="30"/>
      <c r="DP644" s="30"/>
      <c r="DQ644" s="30"/>
      <c r="DR644" s="30"/>
      <c r="DS644" s="30"/>
      <c r="DT644" s="30"/>
      <c r="DU644" s="30"/>
      <c r="DV644" s="30"/>
      <c r="DW644" s="30"/>
      <c r="DX644" s="30"/>
      <c r="DY644" s="30"/>
      <c r="DZ644" s="30"/>
      <c r="EA644" s="30"/>
      <c r="EB644" s="30"/>
      <c r="EC644" s="30"/>
      <c r="ED644" s="30"/>
      <c r="EE644" s="30"/>
      <c r="EF644" s="30"/>
      <c r="EG644" s="30"/>
      <c r="EH644" s="30"/>
      <c r="EI644" s="30"/>
      <c r="EJ644" s="30"/>
      <c r="EK644" s="30"/>
      <c r="EL644" s="30"/>
      <c r="EM644" s="30"/>
      <c r="EN644" s="30"/>
      <c r="EO644" s="30"/>
      <c r="EP644" s="30"/>
      <c r="EQ644" s="30"/>
      <c r="ER644" s="30"/>
      <c r="ES644" s="30"/>
      <c r="ET644" s="30"/>
      <c r="EU644" s="30"/>
      <c r="EV644" s="30"/>
      <c r="EW644" s="30"/>
      <c r="EX644" s="30"/>
      <c r="EY644" s="30"/>
      <c r="EZ644" s="30"/>
      <c r="FA644" s="30"/>
      <c r="FB644" s="30"/>
      <c r="FC644" s="30"/>
      <c r="FD644" s="30"/>
      <c r="FE644" s="30"/>
      <c r="FF644" s="30"/>
      <c r="FG644" s="30"/>
      <c r="FH644" s="30"/>
      <c r="FI644" s="30"/>
      <c r="FJ644" s="30"/>
      <c r="FK644" s="30"/>
      <c r="FL644" s="30"/>
      <c r="FM644" s="30"/>
      <c r="FN644" s="30"/>
      <c r="FO644" s="30"/>
      <c r="FP644" s="30"/>
      <c r="FQ644" s="30"/>
      <c r="FR644" s="30"/>
      <c r="FS644" s="30"/>
      <c r="FT644" s="30"/>
      <c r="FU644" s="30"/>
      <c r="FV644" s="30"/>
      <c r="FW644" s="30"/>
      <c r="FX644" s="30"/>
      <c r="FY644" s="30"/>
      <c r="FZ644" s="30"/>
      <c r="GA644" s="30"/>
      <c r="GB644" s="30"/>
      <c r="GC644" s="30"/>
      <c r="GD644" s="30"/>
      <c r="GE644" s="30"/>
      <c r="GF644" s="30"/>
      <c r="GG644" s="30"/>
      <c r="GH644" s="30"/>
      <c r="GI644" s="30"/>
      <c r="GJ644" s="30"/>
      <c r="GK644" s="30"/>
      <c r="GL644" s="30"/>
      <c r="GM644" s="30"/>
    </row>
    <row r="645" spans="1:195" ht="12.7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c r="BE645" s="30"/>
      <c r="BF645" s="30"/>
      <c r="BG645" s="30"/>
      <c r="BH645" s="30"/>
      <c r="BI645" s="30"/>
      <c r="BJ645" s="30"/>
      <c r="BK645" s="30"/>
      <c r="BL645" s="30"/>
      <c r="BM645" s="30"/>
      <c r="BN645" s="30"/>
      <c r="BO645" s="30"/>
      <c r="BP645" s="30"/>
      <c r="BQ645" s="30"/>
      <c r="BR645" s="30"/>
      <c r="BS645" s="30"/>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c r="DE645" s="30"/>
      <c r="DF645" s="30"/>
      <c r="DG645" s="30"/>
      <c r="DH645" s="30"/>
      <c r="DI645" s="30"/>
      <c r="DJ645" s="30"/>
      <c r="DK645" s="30"/>
      <c r="DL645" s="30"/>
      <c r="DM645" s="30"/>
      <c r="DN645" s="30"/>
      <c r="DO645" s="30"/>
      <c r="DP645" s="30"/>
      <c r="DQ645" s="30"/>
      <c r="DR645" s="30"/>
      <c r="DS645" s="30"/>
      <c r="DT645" s="30"/>
      <c r="DU645" s="30"/>
      <c r="DV645" s="30"/>
      <c r="DW645" s="30"/>
      <c r="DX645" s="30"/>
      <c r="DY645" s="30"/>
      <c r="DZ645" s="30"/>
      <c r="EA645" s="30"/>
      <c r="EB645" s="30"/>
      <c r="EC645" s="30"/>
      <c r="ED645" s="30"/>
      <c r="EE645" s="30"/>
      <c r="EF645" s="30"/>
      <c r="EG645" s="30"/>
      <c r="EH645" s="30"/>
      <c r="EI645" s="30"/>
      <c r="EJ645" s="30"/>
      <c r="EK645" s="30"/>
      <c r="EL645" s="30"/>
      <c r="EM645" s="30"/>
      <c r="EN645" s="30"/>
      <c r="EO645" s="30"/>
      <c r="EP645" s="30"/>
      <c r="EQ645" s="30"/>
      <c r="ER645" s="30"/>
      <c r="ES645" s="30"/>
      <c r="ET645" s="30"/>
      <c r="EU645" s="30"/>
      <c r="EV645" s="30"/>
      <c r="EW645" s="30"/>
      <c r="EX645" s="30"/>
      <c r="EY645" s="30"/>
      <c r="EZ645" s="30"/>
      <c r="FA645" s="30"/>
      <c r="FB645" s="30"/>
      <c r="FC645" s="30"/>
      <c r="FD645" s="30"/>
      <c r="FE645" s="30"/>
      <c r="FF645" s="30"/>
      <c r="FG645" s="30"/>
      <c r="FH645" s="30"/>
      <c r="FI645" s="30"/>
      <c r="FJ645" s="30"/>
      <c r="FK645" s="30"/>
      <c r="FL645" s="30"/>
      <c r="FM645" s="30"/>
      <c r="FN645" s="30"/>
      <c r="FO645" s="30"/>
      <c r="FP645" s="30"/>
      <c r="FQ645" s="30"/>
      <c r="FR645" s="30"/>
      <c r="FS645" s="30"/>
      <c r="FT645" s="30"/>
      <c r="FU645" s="30"/>
      <c r="FV645" s="30"/>
      <c r="FW645" s="30"/>
      <c r="FX645" s="30"/>
      <c r="FY645" s="30"/>
      <c r="FZ645" s="30"/>
      <c r="GA645" s="30"/>
      <c r="GB645" s="30"/>
      <c r="GC645" s="30"/>
      <c r="GD645" s="30"/>
      <c r="GE645" s="30"/>
      <c r="GF645" s="30"/>
      <c r="GG645" s="30"/>
      <c r="GH645" s="30"/>
      <c r="GI645" s="30"/>
      <c r="GJ645" s="30"/>
      <c r="GK645" s="30"/>
      <c r="GL645" s="30"/>
      <c r="GM645" s="30"/>
    </row>
    <row r="646" spans="1:195" ht="12.7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c r="EE646" s="30"/>
      <c r="EF646" s="30"/>
      <c r="EG646" s="30"/>
      <c r="EH646" s="30"/>
      <c r="EI646" s="30"/>
      <c r="EJ646" s="30"/>
      <c r="EK646" s="30"/>
      <c r="EL646" s="30"/>
      <c r="EM646" s="30"/>
      <c r="EN646" s="30"/>
      <c r="EO646" s="30"/>
      <c r="EP646" s="30"/>
      <c r="EQ646" s="30"/>
      <c r="ER646" s="30"/>
      <c r="ES646" s="30"/>
      <c r="ET646" s="30"/>
      <c r="EU646" s="30"/>
      <c r="EV646" s="30"/>
      <c r="EW646" s="30"/>
      <c r="EX646" s="30"/>
      <c r="EY646" s="30"/>
      <c r="EZ646" s="30"/>
      <c r="FA646" s="30"/>
      <c r="FB646" s="30"/>
      <c r="FC646" s="30"/>
      <c r="FD646" s="30"/>
      <c r="FE646" s="30"/>
      <c r="FF646" s="30"/>
      <c r="FG646" s="30"/>
      <c r="FH646" s="30"/>
      <c r="FI646" s="30"/>
      <c r="FJ646" s="30"/>
      <c r="FK646" s="30"/>
      <c r="FL646" s="30"/>
      <c r="FM646" s="30"/>
      <c r="FN646" s="30"/>
      <c r="FO646" s="30"/>
      <c r="FP646" s="30"/>
      <c r="FQ646" s="30"/>
      <c r="FR646" s="30"/>
      <c r="FS646" s="30"/>
      <c r="FT646" s="30"/>
      <c r="FU646" s="30"/>
      <c r="FV646" s="30"/>
      <c r="FW646" s="30"/>
      <c r="FX646" s="30"/>
      <c r="FY646" s="30"/>
      <c r="FZ646" s="30"/>
      <c r="GA646" s="30"/>
      <c r="GB646" s="30"/>
      <c r="GC646" s="30"/>
      <c r="GD646" s="30"/>
      <c r="GE646" s="30"/>
      <c r="GF646" s="30"/>
      <c r="GG646" s="30"/>
      <c r="GH646" s="30"/>
      <c r="GI646" s="30"/>
      <c r="GJ646" s="30"/>
      <c r="GK646" s="30"/>
      <c r="GL646" s="30"/>
      <c r="GM646" s="30"/>
    </row>
    <row r="647" spans="1:195" ht="12.7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c r="BE647" s="30"/>
      <c r="BF647" s="30"/>
      <c r="BG647" s="30"/>
      <c r="BH647" s="30"/>
      <c r="BI647" s="30"/>
      <c r="BJ647" s="30"/>
      <c r="BK647" s="30"/>
      <c r="BL647" s="30"/>
      <c r="BM647" s="30"/>
      <c r="BN647" s="30"/>
      <c r="BO647" s="30"/>
      <c r="BP647" s="30"/>
      <c r="BQ647" s="30"/>
      <c r="BR647" s="30"/>
      <c r="BS647" s="30"/>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c r="DE647" s="30"/>
      <c r="DF647" s="30"/>
      <c r="DG647" s="30"/>
      <c r="DH647" s="30"/>
      <c r="DI647" s="30"/>
      <c r="DJ647" s="30"/>
      <c r="DK647" s="30"/>
      <c r="DL647" s="30"/>
      <c r="DM647" s="30"/>
      <c r="DN647" s="30"/>
      <c r="DO647" s="30"/>
      <c r="DP647" s="30"/>
      <c r="DQ647" s="30"/>
      <c r="DR647" s="30"/>
      <c r="DS647" s="30"/>
      <c r="DT647" s="30"/>
      <c r="DU647" s="30"/>
      <c r="DV647" s="30"/>
      <c r="DW647" s="30"/>
      <c r="DX647" s="30"/>
      <c r="DY647" s="30"/>
      <c r="DZ647" s="30"/>
      <c r="EA647" s="30"/>
      <c r="EB647" s="30"/>
      <c r="EC647" s="30"/>
      <c r="ED647" s="30"/>
      <c r="EE647" s="30"/>
      <c r="EF647" s="30"/>
      <c r="EG647" s="30"/>
      <c r="EH647" s="30"/>
      <c r="EI647" s="30"/>
      <c r="EJ647" s="30"/>
      <c r="EK647" s="30"/>
      <c r="EL647" s="30"/>
      <c r="EM647" s="30"/>
      <c r="EN647" s="30"/>
      <c r="EO647" s="30"/>
      <c r="EP647" s="30"/>
      <c r="EQ647" s="30"/>
      <c r="ER647" s="30"/>
      <c r="ES647" s="30"/>
      <c r="ET647" s="30"/>
      <c r="EU647" s="30"/>
      <c r="EV647" s="30"/>
      <c r="EW647" s="30"/>
      <c r="EX647" s="30"/>
      <c r="EY647" s="30"/>
      <c r="EZ647" s="30"/>
      <c r="FA647" s="30"/>
      <c r="FB647" s="30"/>
      <c r="FC647" s="30"/>
      <c r="FD647" s="30"/>
      <c r="FE647" s="30"/>
      <c r="FF647" s="30"/>
      <c r="FG647" s="30"/>
      <c r="FH647" s="30"/>
      <c r="FI647" s="30"/>
      <c r="FJ647" s="30"/>
      <c r="FK647" s="30"/>
      <c r="FL647" s="30"/>
      <c r="FM647" s="30"/>
      <c r="FN647" s="30"/>
      <c r="FO647" s="30"/>
      <c r="FP647" s="30"/>
      <c r="FQ647" s="30"/>
      <c r="FR647" s="30"/>
      <c r="FS647" s="30"/>
      <c r="FT647" s="30"/>
      <c r="FU647" s="30"/>
      <c r="FV647" s="30"/>
      <c r="FW647" s="30"/>
      <c r="FX647" s="30"/>
      <c r="FY647" s="30"/>
      <c r="FZ647" s="30"/>
      <c r="GA647" s="30"/>
      <c r="GB647" s="30"/>
      <c r="GC647" s="30"/>
      <c r="GD647" s="30"/>
      <c r="GE647" s="30"/>
      <c r="GF647" s="30"/>
      <c r="GG647" s="30"/>
      <c r="GH647" s="30"/>
      <c r="GI647" s="30"/>
      <c r="GJ647" s="30"/>
      <c r="GK647" s="30"/>
      <c r="GL647" s="30"/>
      <c r="GM647" s="30"/>
    </row>
    <row r="648" spans="1:195" ht="12.7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c r="BM648" s="30"/>
      <c r="BN648" s="30"/>
      <c r="BO648" s="30"/>
      <c r="BP648" s="30"/>
      <c r="BQ648" s="30"/>
      <c r="BR648" s="30"/>
      <c r="BS648" s="30"/>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c r="DE648" s="30"/>
      <c r="DF648" s="30"/>
      <c r="DG648" s="30"/>
      <c r="DH648" s="30"/>
      <c r="DI648" s="30"/>
      <c r="DJ648" s="30"/>
      <c r="DK648" s="30"/>
      <c r="DL648" s="30"/>
      <c r="DM648" s="30"/>
      <c r="DN648" s="30"/>
      <c r="DO648" s="30"/>
      <c r="DP648" s="30"/>
      <c r="DQ648" s="30"/>
      <c r="DR648" s="30"/>
      <c r="DS648" s="30"/>
      <c r="DT648" s="30"/>
      <c r="DU648" s="30"/>
      <c r="DV648" s="30"/>
      <c r="DW648" s="30"/>
      <c r="DX648" s="30"/>
      <c r="DY648" s="30"/>
      <c r="DZ648" s="30"/>
      <c r="EA648" s="30"/>
      <c r="EB648" s="30"/>
      <c r="EC648" s="30"/>
      <c r="ED648" s="30"/>
      <c r="EE648" s="30"/>
      <c r="EF648" s="30"/>
      <c r="EG648" s="30"/>
      <c r="EH648" s="30"/>
      <c r="EI648" s="30"/>
      <c r="EJ648" s="30"/>
      <c r="EK648" s="30"/>
      <c r="EL648" s="30"/>
      <c r="EM648" s="30"/>
      <c r="EN648" s="30"/>
      <c r="EO648" s="30"/>
      <c r="EP648" s="30"/>
      <c r="EQ648" s="30"/>
      <c r="ER648" s="30"/>
      <c r="ES648" s="30"/>
      <c r="ET648" s="30"/>
      <c r="EU648" s="30"/>
      <c r="EV648" s="30"/>
      <c r="EW648" s="30"/>
      <c r="EX648" s="30"/>
      <c r="EY648" s="30"/>
      <c r="EZ648" s="30"/>
      <c r="FA648" s="30"/>
      <c r="FB648" s="30"/>
      <c r="FC648" s="30"/>
      <c r="FD648" s="30"/>
      <c r="FE648" s="30"/>
      <c r="FF648" s="30"/>
      <c r="FG648" s="30"/>
      <c r="FH648" s="30"/>
      <c r="FI648" s="30"/>
      <c r="FJ648" s="30"/>
      <c r="FK648" s="30"/>
      <c r="FL648" s="30"/>
      <c r="FM648" s="30"/>
      <c r="FN648" s="30"/>
      <c r="FO648" s="30"/>
      <c r="FP648" s="30"/>
      <c r="FQ648" s="30"/>
      <c r="FR648" s="30"/>
      <c r="FS648" s="30"/>
      <c r="FT648" s="30"/>
      <c r="FU648" s="30"/>
      <c r="FV648" s="30"/>
      <c r="FW648" s="30"/>
      <c r="FX648" s="30"/>
      <c r="FY648" s="30"/>
      <c r="FZ648" s="30"/>
      <c r="GA648" s="30"/>
      <c r="GB648" s="30"/>
      <c r="GC648" s="30"/>
      <c r="GD648" s="30"/>
      <c r="GE648" s="30"/>
      <c r="GF648" s="30"/>
      <c r="GG648" s="30"/>
      <c r="GH648" s="30"/>
      <c r="GI648" s="30"/>
      <c r="GJ648" s="30"/>
      <c r="GK648" s="30"/>
      <c r="GL648" s="30"/>
      <c r="GM648" s="30"/>
    </row>
    <row r="649" spans="1:195" ht="12.7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c r="BE649" s="30"/>
      <c r="BF649" s="30"/>
      <c r="BG649" s="30"/>
      <c r="BH649" s="30"/>
      <c r="BI649" s="30"/>
      <c r="BJ649" s="30"/>
      <c r="BK649" s="30"/>
      <c r="BL649" s="30"/>
      <c r="BM649" s="30"/>
      <c r="BN649" s="30"/>
      <c r="BO649" s="30"/>
      <c r="BP649" s="30"/>
      <c r="BQ649" s="30"/>
      <c r="BR649" s="30"/>
      <c r="BS649" s="30"/>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c r="DE649" s="30"/>
      <c r="DF649" s="30"/>
      <c r="DG649" s="30"/>
      <c r="DH649" s="30"/>
      <c r="DI649" s="30"/>
      <c r="DJ649" s="30"/>
      <c r="DK649" s="30"/>
      <c r="DL649" s="30"/>
      <c r="DM649" s="30"/>
      <c r="DN649" s="30"/>
      <c r="DO649" s="30"/>
      <c r="DP649" s="30"/>
      <c r="DQ649" s="30"/>
      <c r="DR649" s="30"/>
      <c r="DS649" s="30"/>
      <c r="DT649" s="30"/>
      <c r="DU649" s="30"/>
      <c r="DV649" s="30"/>
      <c r="DW649" s="30"/>
      <c r="DX649" s="30"/>
      <c r="DY649" s="30"/>
      <c r="DZ649" s="30"/>
      <c r="EA649" s="30"/>
      <c r="EB649" s="30"/>
      <c r="EC649" s="30"/>
      <c r="ED649" s="30"/>
      <c r="EE649" s="30"/>
      <c r="EF649" s="30"/>
      <c r="EG649" s="30"/>
      <c r="EH649" s="30"/>
      <c r="EI649" s="30"/>
      <c r="EJ649" s="30"/>
      <c r="EK649" s="30"/>
      <c r="EL649" s="30"/>
      <c r="EM649" s="30"/>
      <c r="EN649" s="30"/>
      <c r="EO649" s="30"/>
      <c r="EP649" s="30"/>
      <c r="EQ649" s="30"/>
      <c r="ER649" s="30"/>
      <c r="ES649" s="30"/>
      <c r="ET649" s="30"/>
      <c r="EU649" s="30"/>
      <c r="EV649" s="30"/>
      <c r="EW649" s="30"/>
      <c r="EX649" s="30"/>
      <c r="EY649" s="30"/>
      <c r="EZ649" s="30"/>
      <c r="FA649" s="30"/>
      <c r="FB649" s="30"/>
      <c r="FC649" s="30"/>
      <c r="FD649" s="30"/>
      <c r="FE649" s="30"/>
      <c r="FF649" s="30"/>
      <c r="FG649" s="30"/>
      <c r="FH649" s="30"/>
      <c r="FI649" s="30"/>
      <c r="FJ649" s="30"/>
      <c r="FK649" s="30"/>
      <c r="FL649" s="30"/>
      <c r="FM649" s="30"/>
      <c r="FN649" s="30"/>
      <c r="FO649" s="30"/>
      <c r="FP649" s="30"/>
      <c r="FQ649" s="30"/>
      <c r="FR649" s="30"/>
      <c r="FS649" s="30"/>
      <c r="FT649" s="30"/>
      <c r="FU649" s="30"/>
      <c r="FV649" s="30"/>
      <c r="FW649" s="30"/>
      <c r="FX649" s="30"/>
      <c r="FY649" s="30"/>
      <c r="FZ649" s="30"/>
      <c r="GA649" s="30"/>
      <c r="GB649" s="30"/>
      <c r="GC649" s="30"/>
      <c r="GD649" s="30"/>
      <c r="GE649" s="30"/>
      <c r="GF649" s="30"/>
      <c r="GG649" s="30"/>
      <c r="GH649" s="30"/>
      <c r="GI649" s="30"/>
      <c r="GJ649" s="30"/>
      <c r="GK649" s="30"/>
      <c r="GL649" s="30"/>
      <c r="GM649" s="30"/>
    </row>
    <row r="650" spans="1:195" ht="12.7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c r="BE650" s="30"/>
      <c r="BF650" s="30"/>
      <c r="BG650" s="30"/>
      <c r="BH650" s="30"/>
      <c r="BI650" s="30"/>
      <c r="BJ650" s="30"/>
      <c r="BK650" s="30"/>
      <c r="BL650" s="30"/>
      <c r="BM650" s="30"/>
      <c r="BN650" s="30"/>
      <c r="BO650" s="30"/>
      <c r="BP650" s="30"/>
      <c r="BQ650" s="30"/>
      <c r="BR650" s="30"/>
      <c r="BS650" s="30"/>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c r="DE650" s="30"/>
      <c r="DF650" s="30"/>
      <c r="DG650" s="30"/>
      <c r="DH650" s="30"/>
      <c r="DI650" s="30"/>
      <c r="DJ650" s="30"/>
      <c r="DK650" s="30"/>
      <c r="DL650" s="30"/>
      <c r="DM650" s="30"/>
      <c r="DN650" s="30"/>
      <c r="DO650" s="30"/>
      <c r="DP650" s="30"/>
      <c r="DQ650" s="30"/>
      <c r="DR650" s="30"/>
      <c r="DS650" s="30"/>
      <c r="DT650" s="30"/>
      <c r="DU650" s="30"/>
      <c r="DV650" s="30"/>
      <c r="DW650" s="30"/>
      <c r="DX650" s="30"/>
      <c r="DY650" s="30"/>
      <c r="DZ650" s="30"/>
      <c r="EA650" s="30"/>
      <c r="EB650" s="30"/>
      <c r="EC650" s="30"/>
      <c r="ED650" s="30"/>
      <c r="EE650" s="30"/>
      <c r="EF650" s="30"/>
      <c r="EG650" s="30"/>
      <c r="EH650" s="30"/>
      <c r="EI650" s="30"/>
      <c r="EJ650" s="30"/>
      <c r="EK650" s="30"/>
      <c r="EL650" s="30"/>
      <c r="EM650" s="30"/>
      <c r="EN650" s="30"/>
      <c r="EO650" s="30"/>
      <c r="EP650" s="30"/>
      <c r="EQ650" s="30"/>
      <c r="ER650" s="30"/>
      <c r="ES650" s="30"/>
      <c r="ET650" s="30"/>
      <c r="EU650" s="30"/>
      <c r="EV650" s="30"/>
      <c r="EW650" s="30"/>
      <c r="EX650" s="30"/>
      <c r="EY650" s="30"/>
      <c r="EZ650" s="30"/>
      <c r="FA650" s="30"/>
      <c r="FB650" s="30"/>
      <c r="FC650" s="30"/>
      <c r="FD650" s="30"/>
      <c r="FE650" s="30"/>
      <c r="FF650" s="30"/>
      <c r="FG650" s="30"/>
      <c r="FH650" s="30"/>
      <c r="FI650" s="30"/>
      <c r="FJ650" s="30"/>
      <c r="FK650" s="30"/>
      <c r="FL650" s="30"/>
      <c r="FM650" s="30"/>
      <c r="FN650" s="30"/>
      <c r="FO650" s="30"/>
      <c r="FP650" s="30"/>
      <c r="FQ650" s="30"/>
      <c r="FR650" s="30"/>
      <c r="FS650" s="30"/>
      <c r="FT650" s="30"/>
      <c r="FU650" s="30"/>
      <c r="FV650" s="30"/>
      <c r="FW650" s="30"/>
      <c r="FX650" s="30"/>
      <c r="FY650" s="30"/>
      <c r="FZ650" s="30"/>
      <c r="GA650" s="30"/>
      <c r="GB650" s="30"/>
      <c r="GC650" s="30"/>
      <c r="GD650" s="30"/>
      <c r="GE650" s="30"/>
      <c r="GF650" s="30"/>
      <c r="GG650" s="30"/>
      <c r="GH650" s="30"/>
      <c r="GI650" s="30"/>
      <c r="GJ650" s="30"/>
      <c r="GK650" s="30"/>
      <c r="GL650" s="30"/>
      <c r="GM650" s="30"/>
    </row>
    <row r="651" spans="1:195" ht="12.7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c r="BM651" s="30"/>
      <c r="BN651" s="30"/>
      <c r="BO651" s="30"/>
      <c r="BP651" s="30"/>
      <c r="BQ651" s="30"/>
      <c r="BR651" s="30"/>
      <c r="BS651" s="30"/>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c r="DE651" s="30"/>
      <c r="DF651" s="30"/>
      <c r="DG651" s="30"/>
      <c r="DH651" s="30"/>
      <c r="DI651" s="30"/>
      <c r="DJ651" s="30"/>
      <c r="DK651" s="30"/>
      <c r="DL651" s="30"/>
      <c r="DM651" s="30"/>
      <c r="DN651" s="30"/>
      <c r="DO651" s="30"/>
      <c r="DP651" s="30"/>
      <c r="DQ651" s="30"/>
      <c r="DR651" s="30"/>
      <c r="DS651" s="30"/>
      <c r="DT651" s="30"/>
      <c r="DU651" s="30"/>
      <c r="DV651" s="30"/>
      <c r="DW651" s="30"/>
      <c r="DX651" s="30"/>
      <c r="DY651" s="30"/>
      <c r="DZ651" s="30"/>
      <c r="EA651" s="30"/>
      <c r="EB651" s="30"/>
      <c r="EC651" s="30"/>
      <c r="ED651" s="30"/>
      <c r="EE651" s="30"/>
      <c r="EF651" s="30"/>
      <c r="EG651" s="30"/>
      <c r="EH651" s="30"/>
      <c r="EI651" s="30"/>
      <c r="EJ651" s="30"/>
      <c r="EK651" s="30"/>
      <c r="EL651" s="30"/>
      <c r="EM651" s="30"/>
      <c r="EN651" s="30"/>
      <c r="EO651" s="30"/>
      <c r="EP651" s="30"/>
      <c r="EQ651" s="30"/>
      <c r="ER651" s="30"/>
      <c r="ES651" s="30"/>
      <c r="ET651" s="30"/>
      <c r="EU651" s="30"/>
      <c r="EV651" s="30"/>
      <c r="EW651" s="30"/>
      <c r="EX651" s="30"/>
      <c r="EY651" s="30"/>
      <c r="EZ651" s="30"/>
      <c r="FA651" s="30"/>
      <c r="FB651" s="30"/>
      <c r="FC651" s="30"/>
      <c r="FD651" s="30"/>
      <c r="FE651" s="30"/>
      <c r="FF651" s="30"/>
      <c r="FG651" s="30"/>
      <c r="FH651" s="30"/>
      <c r="FI651" s="30"/>
      <c r="FJ651" s="30"/>
      <c r="FK651" s="30"/>
      <c r="FL651" s="30"/>
      <c r="FM651" s="30"/>
      <c r="FN651" s="30"/>
      <c r="FO651" s="30"/>
      <c r="FP651" s="30"/>
      <c r="FQ651" s="30"/>
      <c r="FR651" s="30"/>
      <c r="FS651" s="30"/>
      <c r="FT651" s="30"/>
      <c r="FU651" s="30"/>
      <c r="FV651" s="30"/>
      <c r="FW651" s="30"/>
      <c r="FX651" s="30"/>
      <c r="FY651" s="30"/>
      <c r="FZ651" s="30"/>
      <c r="GA651" s="30"/>
      <c r="GB651" s="30"/>
      <c r="GC651" s="30"/>
      <c r="GD651" s="30"/>
      <c r="GE651" s="30"/>
      <c r="GF651" s="30"/>
      <c r="GG651" s="30"/>
      <c r="GH651" s="30"/>
      <c r="GI651" s="30"/>
      <c r="GJ651" s="30"/>
      <c r="GK651" s="30"/>
      <c r="GL651" s="30"/>
      <c r="GM651" s="30"/>
    </row>
    <row r="652" spans="1:195" ht="12.7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c r="BK652" s="30"/>
      <c r="BL652" s="30"/>
      <c r="BM652" s="30"/>
      <c r="BN652" s="30"/>
      <c r="BO652" s="30"/>
      <c r="BP652" s="30"/>
      <c r="BQ652" s="30"/>
      <c r="BR652" s="30"/>
      <c r="BS652" s="30"/>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c r="CU652" s="30"/>
      <c r="CV652" s="30"/>
      <c r="CW652" s="30"/>
      <c r="CX652" s="30"/>
      <c r="CY652" s="30"/>
      <c r="CZ652" s="30"/>
      <c r="DA652" s="30"/>
      <c r="DB652" s="30"/>
      <c r="DC652" s="30"/>
      <c r="DD652" s="30"/>
      <c r="DE652" s="30"/>
      <c r="DF652" s="30"/>
      <c r="DG652" s="30"/>
      <c r="DH652" s="30"/>
      <c r="DI652" s="30"/>
      <c r="DJ652" s="30"/>
      <c r="DK652" s="30"/>
      <c r="DL652" s="30"/>
      <c r="DM652" s="30"/>
      <c r="DN652" s="30"/>
      <c r="DO652" s="30"/>
      <c r="DP652" s="30"/>
      <c r="DQ652" s="30"/>
      <c r="DR652" s="30"/>
      <c r="DS652" s="30"/>
      <c r="DT652" s="30"/>
      <c r="DU652" s="30"/>
      <c r="DV652" s="30"/>
      <c r="DW652" s="30"/>
      <c r="DX652" s="30"/>
      <c r="DY652" s="30"/>
      <c r="DZ652" s="30"/>
      <c r="EA652" s="30"/>
      <c r="EB652" s="30"/>
      <c r="EC652" s="30"/>
      <c r="ED652" s="30"/>
      <c r="EE652" s="30"/>
      <c r="EF652" s="30"/>
      <c r="EG652" s="30"/>
      <c r="EH652" s="30"/>
      <c r="EI652" s="30"/>
      <c r="EJ652" s="30"/>
      <c r="EK652" s="30"/>
      <c r="EL652" s="30"/>
      <c r="EM652" s="30"/>
      <c r="EN652" s="30"/>
      <c r="EO652" s="30"/>
      <c r="EP652" s="30"/>
      <c r="EQ652" s="30"/>
      <c r="ER652" s="30"/>
      <c r="ES652" s="30"/>
      <c r="ET652" s="30"/>
      <c r="EU652" s="30"/>
      <c r="EV652" s="30"/>
      <c r="EW652" s="30"/>
      <c r="EX652" s="30"/>
      <c r="EY652" s="30"/>
      <c r="EZ652" s="30"/>
      <c r="FA652" s="30"/>
      <c r="FB652" s="30"/>
      <c r="FC652" s="30"/>
      <c r="FD652" s="30"/>
      <c r="FE652" s="30"/>
      <c r="FF652" s="30"/>
      <c r="FG652" s="30"/>
      <c r="FH652" s="30"/>
      <c r="FI652" s="30"/>
      <c r="FJ652" s="30"/>
      <c r="FK652" s="30"/>
      <c r="FL652" s="30"/>
      <c r="FM652" s="30"/>
      <c r="FN652" s="30"/>
      <c r="FO652" s="30"/>
      <c r="FP652" s="30"/>
      <c r="FQ652" s="30"/>
      <c r="FR652" s="30"/>
      <c r="FS652" s="30"/>
      <c r="FT652" s="30"/>
      <c r="FU652" s="30"/>
      <c r="FV652" s="30"/>
      <c r="FW652" s="30"/>
      <c r="FX652" s="30"/>
      <c r="FY652" s="30"/>
      <c r="FZ652" s="30"/>
      <c r="GA652" s="30"/>
      <c r="GB652" s="30"/>
      <c r="GC652" s="30"/>
      <c r="GD652" s="30"/>
      <c r="GE652" s="30"/>
      <c r="GF652" s="30"/>
      <c r="GG652" s="30"/>
      <c r="GH652" s="30"/>
      <c r="GI652" s="30"/>
      <c r="GJ652" s="30"/>
      <c r="GK652" s="30"/>
      <c r="GL652" s="30"/>
      <c r="GM652" s="30"/>
    </row>
    <row r="653" spans="1:195" ht="12.7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c r="BK653" s="30"/>
      <c r="BL653" s="30"/>
      <c r="BM653" s="30"/>
      <c r="BN653" s="30"/>
      <c r="BO653" s="30"/>
      <c r="BP653" s="30"/>
      <c r="BQ653" s="30"/>
      <c r="BR653" s="30"/>
      <c r="BS653" s="30"/>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c r="DE653" s="30"/>
      <c r="DF653" s="30"/>
      <c r="DG653" s="30"/>
      <c r="DH653" s="30"/>
      <c r="DI653" s="30"/>
      <c r="DJ653" s="30"/>
      <c r="DK653" s="30"/>
      <c r="DL653" s="30"/>
      <c r="DM653" s="30"/>
      <c r="DN653" s="30"/>
      <c r="DO653" s="30"/>
      <c r="DP653" s="30"/>
      <c r="DQ653" s="30"/>
      <c r="DR653" s="30"/>
      <c r="DS653" s="30"/>
      <c r="DT653" s="30"/>
      <c r="DU653" s="30"/>
      <c r="DV653" s="30"/>
      <c r="DW653" s="30"/>
      <c r="DX653" s="30"/>
      <c r="DY653" s="30"/>
      <c r="DZ653" s="30"/>
      <c r="EA653" s="30"/>
      <c r="EB653" s="30"/>
      <c r="EC653" s="30"/>
      <c r="ED653" s="30"/>
      <c r="EE653" s="30"/>
      <c r="EF653" s="30"/>
      <c r="EG653" s="30"/>
      <c r="EH653" s="30"/>
      <c r="EI653" s="30"/>
      <c r="EJ653" s="30"/>
      <c r="EK653" s="30"/>
      <c r="EL653" s="30"/>
      <c r="EM653" s="30"/>
      <c r="EN653" s="30"/>
      <c r="EO653" s="30"/>
      <c r="EP653" s="30"/>
      <c r="EQ653" s="30"/>
      <c r="ER653" s="30"/>
      <c r="ES653" s="30"/>
      <c r="ET653" s="30"/>
      <c r="EU653" s="30"/>
      <c r="EV653" s="30"/>
      <c r="EW653" s="30"/>
      <c r="EX653" s="30"/>
      <c r="EY653" s="30"/>
      <c r="EZ653" s="30"/>
      <c r="FA653" s="30"/>
      <c r="FB653" s="30"/>
      <c r="FC653" s="30"/>
      <c r="FD653" s="30"/>
      <c r="FE653" s="30"/>
      <c r="FF653" s="30"/>
      <c r="FG653" s="30"/>
      <c r="FH653" s="30"/>
      <c r="FI653" s="30"/>
      <c r="FJ653" s="30"/>
      <c r="FK653" s="30"/>
      <c r="FL653" s="30"/>
      <c r="FM653" s="30"/>
      <c r="FN653" s="30"/>
      <c r="FO653" s="30"/>
      <c r="FP653" s="30"/>
      <c r="FQ653" s="30"/>
      <c r="FR653" s="30"/>
      <c r="FS653" s="30"/>
      <c r="FT653" s="30"/>
      <c r="FU653" s="30"/>
      <c r="FV653" s="30"/>
      <c r="FW653" s="30"/>
      <c r="FX653" s="30"/>
      <c r="FY653" s="30"/>
      <c r="FZ653" s="30"/>
      <c r="GA653" s="30"/>
      <c r="GB653" s="30"/>
      <c r="GC653" s="30"/>
      <c r="GD653" s="30"/>
      <c r="GE653" s="30"/>
      <c r="GF653" s="30"/>
      <c r="GG653" s="30"/>
      <c r="GH653" s="30"/>
      <c r="GI653" s="30"/>
      <c r="GJ653" s="30"/>
      <c r="GK653" s="30"/>
      <c r="GL653" s="30"/>
      <c r="GM653" s="30"/>
    </row>
    <row r="654" spans="1:195" ht="12.7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c r="BM654" s="30"/>
      <c r="BN654" s="30"/>
      <c r="BO654" s="30"/>
      <c r="BP654" s="30"/>
      <c r="BQ654" s="30"/>
      <c r="BR654" s="30"/>
      <c r="BS654" s="30"/>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c r="DE654" s="30"/>
      <c r="DF654" s="30"/>
      <c r="DG654" s="30"/>
      <c r="DH654" s="30"/>
      <c r="DI654" s="30"/>
      <c r="DJ654" s="30"/>
      <c r="DK654" s="30"/>
      <c r="DL654" s="30"/>
      <c r="DM654" s="30"/>
      <c r="DN654" s="30"/>
      <c r="DO654" s="30"/>
      <c r="DP654" s="30"/>
      <c r="DQ654" s="30"/>
      <c r="DR654" s="30"/>
      <c r="DS654" s="30"/>
      <c r="DT654" s="30"/>
      <c r="DU654" s="30"/>
      <c r="DV654" s="30"/>
      <c r="DW654" s="30"/>
      <c r="DX654" s="30"/>
      <c r="DY654" s="30"/>
      <c r="DZ654" s="30"/>
      <c r="EA654" s="30"/>
      <c r="EB654" s="30"/>
      <c r="EC654" s="30"/>
      <c r="ED654" s="30"/>
      <c r="EE654" s="30"/>
      <c r="EF654" s="30"/>
      <c r="EG654" s="30"/>
      <c r="EH654" s="30"/>
      <c r="EI654" s="30"/>
      <c r="EJ654" s="30"/>
      <c r="EK654" s="30"/>
      <c r="EL654" s="30"/>
      <c r="EM654" s="30"/>
      <c r="EN654" s="30"/>
      <c r="EO654" s="30"/>
      <c r="EP654" s="30"/>
      <c r="EQ654" s="30"/>
      <c r="ER654" s="30"/>
      <c r="ES654" s="30"/>
      <c r="ET654" s="30"/>
      <c r="EU654" s="30"/>
      <c r="EV654" s="30"/>
      <c r="EW654" s="30"/>
      <c r="EX654" s="30"/>
      <c r="EY654" s="30"/>
      <c r="EZ654" s="30"/>
      <c r="FA654" s="30"/>
      <c r="FB654" s="30"/>
      <c r="FC654" s="30"/>
      <c r="FD654" s="30"/>
      <c r="FE654" s="30"/>
      <c r="FF654" s="30"/>
      <c r="FG654" s="30"/>
      <c r="FH654" s="30"/>
      <c r="FI654" s="30"/>
      <c r="FJ654" s="30"/>
      <c r="FK654" s="30"/>
      <c r="FL654" s="30"/>
      <c r="FM654" s="30"/>
      <c r="FN654" s="30"/>
      <c r="FO654" s="30"/>
      <c r="FP654" s="30"/>
      <c r="FQ654" s="30"/>
      <c r="FR654" s="30"/>
      <c r="FS654" s="30"/>
      <c r="FT654" s="30"/>
      <c r="FU654" s="30"/>
      <c r="FV654" s="30"/>
      <c r="FW654" s="30"/>
      <c r="FX654" s="30"/>
      <c r="FY654" s="30"/>
      <c r="FZ654" s="30"/>
      <c r="GA654" s="30"/>
      <c r="GB654" s="30"/>
      <c r="GC654" s="30"/>
      <c r="GD654" s="30"/>
      <c r="GE654" s="30"/>
      <c r="GF654" s="30"/>
      <c r="GG654" s="30"/>
      <c r="GH654" s="30"/>
      <c r="GI654" s="30"/>
      <c r="GJ654" s="30"/>
      <c r="GK654" s="30"/>
      <c r="GL654" s="30"/>
      <c r="GM654" s="30"/>
    </row>
    <row r="655" spans="1:195" ht="12.7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c r="BM655" s="30"/>
      <c r="BN655" s="30"/>
      <c r="BO655" s="30"/>
      <c r="BP655" s="30"/>
      <c r="BQ655" s="30"/>
      <c r="BR655" s="30"/>
      <c r="BS655" s="30"/>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c r="DE655" s="30"/>
      <c r="DF655" s="30"/>
      <c r="DG655" s="30"/>
      <c r="DH655" s="30"/>
      <c r="DI655" s="30"/>
      <c r="DJ655" s="30"/>
      <c r="DK655" s="30"/>
      <c r="DL655" s="30"/>
      <c r="DM655" s="30"/>
      <c r="DN655" s="30"/>
      <c r="DO655" s="30"/>
      <c r="DP655" s="30"/>
      <c r="DQ655" s="30"/>
      <c r="DR655" s="30"/>
      <c r="DS655" s="30"/>
      <c r="DT655" s="30"/>
      <c r="DU655" s="30"/>
      <c r="DV655" s="30"/>
      <c r="DW655" s="30"/>
      <c r="DX655" s="30"/>
      <c r="DY655" s="30"/>
      <c r="DZ655" s="30"/>
      <c r="EA655" s="30"/>
      <c r="EB655" s="30"/>
      <c r="EC655" s="30"/>
      <c r="ED655" s="30"/>
      <c r="EE655" s="30"/>
      <c r="EF655" s="30"/>
      <c r="EG655" s="30"/>
      <c r="EH655" s="30"/>
      <c r="EI655" s="30"/>
      <c r="EJ655" s="30"/>
      <c r="EK655" s="30"/>
      <c r="EL655" s="30"/>
      <c r="EM655" s="30"/>
      <c r="EN655" s="30"/>
      <c r="EO655" s="30"/>
      <c r="EP655" s="30"/>
      <c r="EQ655" s="30"/>
      <c r="ER655" s="30"/>
      <c r="ES655" s="30"/>
      <c r="ET655" s="30"/>
      <c r="EU655" s="30"/>
      <c r="EV655" s="30"/>
      <c r="EW655" s="30"/>
      <c r="EX655" s="30"/>
      <c r="EY655" s="30"/>
      <c r="EZ655" s="30"/>
      <c r="FA655" s="30"/>
      <c r="FB655" s="30"/>
      <c r="FC655" s="30"/>
      <c r="FD655" s="30"/>
      <c r="FE655" s="30"/>
      <c r="FF655" s="30"/>
      <c r="FG655" s="30"/>
      <c r="FH655" s="30"/>
      <c r="FI655" s="30"/>
      <c r="FJ655" s="30"/>
      <c r="FK655" s="30"/>
      <c r="FL655" s="30"/>
      <c r="FM655" s="30"/>
      <c r="FN655" s="30"/>
      <c r="FO655" s="30"/>
      <c r="FP655" s="30"/>
      <c r="FQ655" s="30"/>
      <c r="FR655" s="30"/>
      <c r="FS655" s="30"/>
      <c r="FT655" s="30"/>
      <c r="FU655" s="30"/>
      <c r="FV655" s="30"/>
      <c r="FW655" s="30"/>
      <c r="FX655" s="30"/>
      <c r="FY655" s="30"/>
      <c r="FZ655" s="30"/>
      <c r="GA655" s="30"/>
      <c r="GB655" s="30"/>
      <c r="GC655" s="30"/>
      <c r="GD655" s="30"/>
      <c r="GE655" s="30"/>
      <c r="GF655" s="30"/>
      <c r="GG655" s="30"/>
      <c r="GH655" s="30"/>
      <c r="GI655" s="30"/>
      <c r="GJ655" s="30"/>
      <c r="GK655" s="30"/>
      <c r="GL655" s="30"/>
      <c r="GM655" s="30"/>
    </row>
    <row r="656" spans="1:195" ht="12.7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0"/>
      <c r="DV656" s="30"/>
      <c r="DW656" s="30"/>
      <c r="DX656" s="30"/>
      <c r="DY656" s="30"/>
      <c r="DZ656" s="30"/>
      <c r="EA656" s="30"/>
      <c r="EB656" s="30"/>
      <c r="EC656" s="30"/>
      <c r="ED656" s="30"/>
      <c r="EE656" s="30"/>
      <c r="EF656" s="30"/>
      <c r="EG656" s="30"/>
      <c r="EH656" s="30"/>
      <c r="EI656" s="30"/>
      <c r="EJ656" s="30"/>
      <c r="EK656" s="30"/>
      <c r="EL656" s="30"/>
      <c r="EM656" s="30"/>
      <c r="EN656" s="30"/>
      <c r="EO656" s="30"/>
      <c r="EP656" s="30"/>
      <c r="EQ656" s="30"/>
      <c r="ER656" s="30"/>
      <c r="ES656" s="30"/>
      <c r="ET656" s="30"/>
      <c r="EU656" s="30"/>
      <c r="EV656" s="30"/>
      <c r="EW656" s="30"/>
      <c r="EX656" s="30"/>
      <c r="EY656" s="30"/>
      <c r="EZ656" s="30"/>
      <c r="FA656" s="30"/>
      <c r="FB656" s="30"/>
      <c r="FC656" s="30"/>
      <c r="FD656" s="30"/>
      <c r="FE656" s="30"/>
      <c r="FF656" s="30"/>
      <c r="FG656" s="30"/>
      <c r="FH656" s="30"/>
      <c r="FI656" s="30"/>
      <c r="FJ656" s="30"/>
      <c r="FK656" s="30"/>
      <c r="FL656" s="30"/>
      <c r="FM656" s="30"/>
      <c r="FN656" s="30"/>
      <c r="FO656" s="30"/>
      <c r="FP656" s="30"/>
      <c r="FQ656" s="30"/>
      <c r="FR656" s="30"/>
      <c r="FS656" s="30"/>
      <c r="FT656" s="30"/>
      <c r="FU656" s="30"/>
      <c r="FV656" s="30"/>
      <c r="FW656" s="30"/>
      <c r="FX656" s="30"/>
      <c r="FY656" s="30"/>
      <c r="FZ656" s="30"/>
      <c r="GA656" s="30"/>
      <c r="GB656" s="30"/>
      <c r="GC656" s="30"/>
      <c r="GD656" s="30"/>
      <c r="GE656" s="30"/>
      <c r="GF656" s="30"/>
      <c r="GG656" s="30"/>
      <c r="GH656" s="30"/>
      <c r="GI656" s="30"/>
      <c r="GJ656" s="30"/>
      <c r="GK656" s="30"/>
      <c r="GL656" s="30"/>
      <c r="GM656" s="30"/>
    </row>
    <row r="657" spans="1:195" ht="12.7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c r="BC657" s="30"/>
      <c r="BD657" s="30"/>
      <c r="BE657" s="30"/>
      <c r="BF657" s="30"/>
      <c r="BG657" s="30"/>
      <c r="BH657" s="30"/>
      <c r="BI657" s="30"/>
      <c r="BJ657" s="30"/>
      <c r="BK657" s="30"/>
      <c r="BL657" s="30"/>
      <c r="BM657" s="30"/>
      <c r="BN657" s="30"/>
      <c r="BO657" s="30"/>
      <c r="BP657" s="30"/>
      <c r="BQ657" s="30"/>
      <c r="BR657" s="30"/>
      <c r="BS657" s="30"/>
      <c r="BT657" s="30"/>
      <c r="BU657" s="30"/>
      <c r="BV657" s="30"/>
      <c r="BW657" s="30"/>
      <c r="BX657" s="30"/>
      <c r="BY657" s="30"/>
      <c r="BZ657" s="30"/>
      <c r="CA657" s="30"/>
      <c r="CB657" s="30"/>
      <c r="CC657" s="30"/>
      <c r="CD657" s="30"/>
      <c r="CE657" s="30"/>
      <c r="CF657" s="30"/>
      <c r="CG657" s="30"/>
      <c r="CH657" s="30"/>
      <c r="CI657" s="30"/>
      <c r="CJ657" s="30"/>
      <c r="CK657" s="30"/>
      <c r="CL657" s="30"/>
      <c r="CM657" s="30"/>
      <c r="CN657" s="30"/>
      <c r="CO657" s="30"/>
      <c r="CP657" s="30"/>
      <c r="CQ657" s="30"/>
      <c r="CR657" s="30"/>
      <c r="CS657" s="30"/>
      <c r="CT657" s="30"/>
      <c r="CU657" s="30"/>
      <c r="CV657" s="30"/>
      <c r="CW657" s="30"/>
      <c r="CX657" s="30"/>
      <c r="CY657" s="30"/>
      <c r="CZ657" s="30"/>
      <c r="DA657" s="30"/>
      <c r="DB657" s="30"/>
      <c r="DC657" s="30"/>
      <c r="DD657" s="30"/>
      <c r="DE657" s="30"/>
      <c r="DF657" s="30"/>
      <c r="DG657" s="30"/>
      <c r="DH657" s="30"/>
      <c r="DI657" s="30"/>
      <c r="DJ657" s="30"/>
      <c r="DK657" s="30"/>
      <c r="DL657" s="30"/>
      <c r="DM657" s="30"/>
      <c r="DN657" s="30"/>
      <c r="DO657" s="30"/>
      <c r="DP657" s="30"/>
      <c r="DQ657" s="30"/>
      <c r="DR657" s="30"/>
      <c r="DS657" s="30"/>
      <c r="DT657" s="30"/>
      <c r="DU657" s="30"/>
      <c r="DV657" s="30"/>
      <c r="DW657" s="30"/>
      <c r="DX657" s="30"/>
      <c r="DY657" s="30"/>
      <c r="DZ657" s="30"/>
      <c r="EA657" s="30"/>
      <c r="EB657" s="30"/>
      <c r="EC657" s="30"/>
      <c r="ED657" s="30"/>
      <c r="EE657" s="30"/>
      <c r="EF657" s="30"/>
      <c r="EG657" s="30"/>
      <c r="EH657" s="30"/>
      <c r="EI657" s="30"/>
      <c r="EJ657" s="30"/>
      <c r="EK657" s="30"/>
      <c r="EL657" s="30"/>
      <c r="EM657" s="30"/>
      <c r="EN657" s="30"/>
      <c r="EO657" s="30"/>
      <c r="EP657" s="30"/>
      <c r="EQ657" s="30"/>
      <c r="ER657" s="30"/>
      <c r="ES657" s="30"/>
      <c r="ET657" s="30"/>
      <c r="EU657" s="30"/>
      <c r="EV657" s="30"/>
      <c r="EW657" s="30"/>
      <c r="EX657" s="30"/>
      <c r="EY657" s="30"/>
      <c r="EZ657" s="30"/>
      <c r="FA657" s="30"/>
      <c r="FB657" s="30"/>
      <c r="FC657" s="30"/>
      <c r="FD657" s="30"/>
      <c r="FE657" s="30"/>
      <c r="FF657" s="30"/>
      <c r="FG657" s="30"/>
      <c r="FH657" s="30"/>
      <c r="FI657" s="30"/>
      <c r="FJ657" s="30"/>
      <c r="FK657" s="30"/>
      <c r="FL657" s="30"/>
      <c r="FM657" s="30"/>
      <c r="FN657" s="30"/>
      <c r="FO657" s="30"/>
      <c r="FP657" s="30"/>
      <c r="FQ657" s="30"/>
      <c r="FR657" s="30"/>
      <c r="FS657" s="30"/>
      <c r="FT657" s="30"/>
      <c r="FU657" s="30"/>
      <c r="FV657" s="30"/>
      <c r="FW657" s="30"/>
      <c r="FX657" s="30"/>
      <c r="FY657" s="30"/>
      <c r="FZ657" s="30"/>
      <c r="GA657" s="30"/>
      <c r="GB657" s="30"/>
      <c r="GC657" s="30"/>
      <c r="GD657" s="30"/>
      <c r="GE657" s="30"/>
      <c r="GF657" s="30"/>
      <c r="GG657" s="30"/>
      <c r="GH657" s="30"/>
      <c r="GI657" s="30"/>
      <c r="GJ657" s="30"/>
      <c r="GK657" s="30"/>
      <c r="GL657" s="30"/>
      <c r="GM657" s="30"/>
    </row>
    <row r="658" spans="1:195" ht="12.7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c r="BM658" s="30"/>
      <c r="BN658" s="30"/>
      <c r="BO658" s="30"/>
      <c r="BP658" s="30"/>
      <c r="BQ658" s="30"/>
      <c r="BR658" s="30"/>
      <c r="BS658" s="30"/>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c r="DG658" s="30"/>
      <c r="DH658" s="30"/>
      <c r="DI658" s="30"/>
      <c r="DJ658" s="30"/>
      <c r="DK658" s="30"/>
      <c r="DL658" s="30"/>
      <c r="DM658" s="30"/>
      <c r="DN658" s="30"/>
      <c r="DO658" s="30"/>
      <c r="DP658" s="30"/>
      <c r="DQ658" s="30"/>
      <c r="DR658" s="30"/>
      <c r="DS658" s="30"/>
      <c r="DT658" s="30"/>
      <c r="DU658" s="30"/>
      <c r="DV658" s="30"/>
      <c r="DW658" s="30"/>
      <c r="DX658" s="30"/>
      <c r="DY658" s="30"/>
      <c r="DZ658" s="30"/>
      <c r="EA658" s="30"/>
      <c r="EB658" s="30"/>
      <c r="EC658" s="30"/>
      <c r="ED658" s="30"/>
      <c r="EE658" s="30"/>
      <c r="EF658" s="30"/>
      <c r="EG658" s="30"/>
      <c r="EH658" s="30"/>
      <c r="EI658" s="30"/>
      <c r="EJ658" s="30"/>
      <c r="EK658" s="30"/>
      <c r="EL658" s="30"/>
      <c r="EM658" s="30"/>
      <c r="EN658" s="30"/>
      <c r="EO658" s="30"/>
      <c r="EP658" s="30"/>
      <c r="EQ658" s="30"/>
      <c r="ER658" s="30"/>
      <c r="ES658" s="30"/>
      <c r="ET658" s="30"/>
      <c r="EU658" s="30"/>
      <c r="EV658" s="30"/>
      <c r="EW658" s="30"/>
      <c r="EX658" s="30"/>
      <c r="EY658" s="30"/>
      <c r="EZ658" s="30"/>
      <c r="FA658" s="30"/>
      <c r="FB658" s="30"/>
      <c r="FC658" s="30"/>
      <c r="FD658" s="30"/>
      <c r="FE658" s="30"/>
      <c r="FF658" s="30"/>
      <c r="FG658" s="30"/>
      <c r="FH658" s="30"/>
      <c r="FI658" s="30"/>
      <c r="FJ658" s="30"/>
      <c r="FK658" s="30"/>
      <c r="FL658" s="30"/>
      <c r="FM658" s="30"/>
      <c r="FN658" s="30"/>
      <c r="FO658" s="30"/>
      <c r="FP658" s="30"/>
      <c r="FQ658" s="30"/>
      <c r="FR658" s="30"/>
      <c r="FS658" s="30"/>
      <c r="FT658" s="30"/>
      <c r="FU658" s="30"/>
      <c r="FV658" s="30"/>
      <c r="FW658" s="30"/>
      <c r="FX658" s="30"/>
      <c r="FY658" s="30"/>
      <c r="FZ658" s="30"/>
      <c r="GA658" s="30"/>
      <c r="GB658" s="30"/>
      <c r="GC658" s="30"/>
      <c r="GD658" s="30"/>
      <c r="GE658" s="30"/>
      <c r="GF658" s="30"/>
      <c r="GG658" s="30"/>
      <c r="GH658" s="30"/>
      <c r="GI658" s="30"/>
      <c r="GJ658" s="30"/>
      <c r="GK658" s="30"/>
      <c r="GL658" s="30"/>
      <c r="GM658" s="30"/>
    </row>
    <row r="659" spans="1:195" ht="12.7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c r="BC659" s="30"/>
      <c r="BD659" s="30"/>
      <c r="BE659" s="30"/>
      <c r="BF659" s="30"/>
      <c r="BG659" s="30"/>
      <c r="BH659" s="30"/>
      <c r="BI659" s="30"/>
      <c r="BJ659" s="30"/>
      <c r="BK659" s="30"/>
      <c r="BL659" s="30"/>
      <c r="BM659" s="30"/>
      <c r="BN659" s="30"/>
      <c r="BO659" s="30"/>
      <c r="BP659" s="30"/>
      <c r="BQ659" s="30"/>
      <c r="BR659" s="30"/>
      <c r="BS659" s="30"/>
      <c r="BT659" s="30"/>
      <c r="BU659" s="30"/>
      <c r="BV659" s="30"/>
      <c r="BW659" s="30"/>
      <c r="BX659" s="30"/>
      <c r="BY659" s="30"/>
      <c r="BZ659" s="30"/>
      <c r="CA659" s="30"/>
      <c r="CB659" s="30"/>
      <c r="CC659" s="30"/>
      <c r="CD659" s="30"/>
      <c r="CE659" s="30"/>
      <c r="CF659" s="30"/>
      <c r="CG659" s="30"/>
      <c r="CH659" s="30"/>
      <c r="CI659" s="30"/>
      <c r="CJ659" s="30"/>
      <c r="CK659" s="30"/>
      <c r="CL659" s="30"/>
      <c r="CM659" s="30"/>
      <c r="CN659" s="30"/>
      <c r="CO659" s="30"/>
      <c r="CP659" s="30"/>
      <c r="CQ659" s="30"/>
      <c r="CR659" s="30"/>
      <c r="CS659" s="30"/>
      <c r="CT659" s="30"/>
      <c r="CU659" s="30"/>
      <c r="CV659" s="30"/>
      <c r="CW659" s="30"/>
      <c r="CX659" s="30"/>
      <c r="CY659" s="30"/>
      <c r="CZ659" s="30"/>
      <c r="DA659" s="30"/>
      <c r="DB659" s="30"/>
      <c r="DC659" s="30"/>
      <c r="DD659" s="30"/>
      <c r="DE659" s="30"/>
      <c r="DF659" s="30"/>
      <c r="DG659" s="30"/>
      <c r="DH659" s="30"/>
      <c r="DI659" s="30"/>
      <c r="DJ659" s="30"/>
      <c r="DK659" s="30"/>
      <c r="DL659" s="30"/>
      <c r="DM659" s="30"/>
      <c r="DN659" s="30"/>
      <c r="DO659" s="30"/>
      <c r="DP659" s="30"/>
      <c r="DQ659" s="30"/>
      <c r="DR659" s="30"/>
      <c r="DS659" s="30"/>
      <c r="DT659" s="30"/>
      <c r="DU659" s="30"/>
      <c r="DV659" s="30"/>
      <c r="DW659" s="30"/>
      <c r="DX659" s="30"/>
      <c r="DY659" s="30"/>
      <c r="DZ659" s="30"/>
      <c r="EA659" s="30"/>
      <c r="EB659" s="30"/>
      <c r="EC659" s="30"/>
      <c r="ED659" s="30"/>
      <c r="EE659" s="30"/>
      <c r="EF659" s="30"/>
      <c r="EG659" s="30"/>
      <c r="EH659" s="30"/>
      <c r="EI659" s="30"/>
      <c r="EJ659" s="30"/>
      <c r="EK659" s="30"/>
      <c r="EL659" s="30"/>
      <c r="EM659" s="30"/>
      <c r="EN659" s="30"/>
      <c r="EO659" s="30"/>
      <c r="EP659" s="30"/>
      <c r="EQ659" s="30"/>
      <c r="ER659" s="30"/>
      <c r="ES659" s="30"/>
      <c r="ET659" s="30"/>
      <c r="EU659" s="30"/>
      <c r="EV659" s="30"/>
      <c r="EW659" s="30"/>
      <c r="EX659" s="30"/>
      <c r="EY659" s="30"/>
      <c r="EZ659" s="30"/>
      <c r="FA659" s="30"/>
      <c r="FB659" s="30"/>
      <c r="FC659" s="30"/>
      <c r="FD659" s="30"/>
      <c r="FE659" s="30"/>
      <c r="FF659" s="30"/>
      <c r="FG659" s="30"/>
      <c r="FH659" s="30"/>
      <c r="FI659" s="30"/>
      <c r="FJ659" s="30"/>
      <c r="FK659" s="30"/>
      <c r="FL659" s="30"/>
      <c r="FM659" s="30"/>
      <c r="FN659" s="30"/>
      <c r="FO659" s="30"/>
      <c r="FP659" s="30"/>
      <c r="FQ659" s="30"/>
      <c r="FR659" s="30"/>
      <c r="FS659" s="30"/>
      <c r="FT659" s="30"/>
      <c r="FU659" s="30"/>
      <c r="FV659" s="30"/>
      <c r="FW659" s="30"/>
      <c r="FX659" s="30"/>
      <c r="FY659" s="30"/>
      <c r="FZ659" s="30"/>
      <c r="GA659" s="30"/>
      <c r="GB659" s="30"/>
      <c r="GC659" s="30"/>
      <c r="GD659" s="30"/>
      <c r="GE659" s="30"/>
      <c r="GF659" s="30"/>
      <c r="GG659" s="30"/>
      <c r="GH659" s="30"/>
      <c r="GI659" s="30"/>
      <c r="GJ659" s="30"/>
      <c r="GK659" s="30"/>
      <c r="GL659" s="30"/>
      <c r="GM659" s="30"/>
    </row>
    <row r="660" spans="1:195" ht="12.7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c r="BM660" s="30"/>
      <c r="BN660" s="30"/>
      <c r="BO660" s="30"/>
      <c r="BP660" s="30"/>
      <c r="BQ660" s="30"/>
      <c r="BR660" s="30"/>
      <c r="BS660" s="30"/>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c r="DE660" s="30"/>
      <c r="DF660" s="30"/>
      <c r="DG660" s="30"/>
      <c r="DH660" s="30"/>
      <c r="DI660" s="30"/>
      <c r="DJ660" s="30"/>
      <c r="DK660" s="30"/>
      <c r="DL660" s="30"/>
      <c r="DM660" s="30"/>
      <c r="DN660" s="30"/>
      <c r="DO660" s="30"/>
      <c r="DP660" s="30"/>
      <c r="DQ660" s="30"/>
      <c r="DR660" s="30"/>
      <c r="DS660" s="30"/>
      <c r="DT660" s="30"/>
      <c r="DU660" s="30"/>
      <c r="DV660" s="30"/>
      <c r="DW660" s="30"/>
      <c r="DX660" s="30"/>
      <c r="DY660" s="30"/>
      <c r="DZ660" s="30"/>
      <c r="EA660" s="30"/>
      <c r="EB660" s="30"/>
      <c r="EC660" s="30"/>
      <c r="ED660" s="30"/>
      <c r="EE660" s="30"/>
      <c r="EF660" s="30"/>
      <c r="EG660" s="30"/>
      <c r="EH660" s="30"/>
      <c r="EI660" s="30"/>
      <c r="EJ660" s="30"/>
      <c r="EK660" s="30"/>
      <c r="EL660" s="30"/>
      <c r="EM660" s="30"/>
      <c r="EN660" s="30"/>
      <c r="EO660" s="30"/>
      <c r="EP660" s="30"/>
      <c r="EQ660" s="30"/>
      <c r="ER660" s="30"/>
      <c r="ES660" s="30"/>
      <c r="ET660" s="30"/>
      <c r="EU660" s="30"/>
      <c r="EV660" s="30"/>
      <c r="EW660" s="30"/>
      <c r="EX660" s="30"/>
      <c r="EY660" s="30"/>
      <c r="EZ660" s="30"/>
      <c r="FA660" s="30"/>
      <c r="FB660" s="30"/>
      <c r="FC660" s="30"/>
      <c r="FD660" s="30"/>
      <c r="FE660" s="30"/>
      <c r="FF660" s="30"/>
      <c r="FG660" s="30"/>
      <c r="FH660" s="30"/>
      <c r="FI660" s="30"/>
      <c r="FJ660" s="30"/>
      <c r="FK660" s="30"/>
      <c r="FL660" s="30"/>
      <c r="FM660" s="30"/>
      <c r="FN660" s="30"/>
      <c r="FO660" s="30"/>
      <c r="FP660" s="30"/>
      <c r="FQ660" s="30"/>
      <c r="FR660" s="30"/>
      <c r="FS660" s="30"/>
      <c r="FT660" s="30"/>
      <c r="FU660" s="30"/>
      <c r="FV660" s="30"/>
      <c r="FW660" s="30"/>
      <c r="FX660" s="30"/>
      <c r="FY660" s="30"/>
      <c r="FZ660" s="30"/>
      <c r="GA660" s="30"/>
      <c r="GB660" s="30"/>
      <c r="GC660" s="30"/>
      <c r="GD660" s="30"/>
      <c r="GE660" s="30"/>
      <c r="GF660" s="30"/>
      <c r="GG660" s="30"/>
      <c r="GH660" s="30"/>
      <c r="GI660" s="30"/>
      <c r="GJ660" s="30"/>
      <c r="GK660" s="30"/>
      <c r="GL660" s="30"/>
      <c r="GM660" s="30"/>
    </row>
    <row r="661" spans="1:195" ht="12.7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c r="BJ661" s="30"/>
      <c r="BK661" s="30"/>
      <c r="BL661" s="30"/>
      <c r="BM661" s="30"/>
      <c r="BN661" s="30"/>
      <c r="BO661" s="30"/>
      <c r="BP661" s="30"/>
      <c r="BQ661" s="30"/>
      <c r="BR661" s="30"/>
      <c r="BS661" s="30"/>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c r="DE661" s="30"/>
      <c r="DF661" s="30"/>
      <c r="DG661" s="30"/>
      <c r="DH661" s="30"/>
      <c r="DI661" s="30"/>
      <c r="DJ661" s="30"/>
      <c r="DK661" s="30"/>
      <c r="DL661" s="30"/>
      <c r="DM661" s="30"/>
      <c r="DN661" s="30"/>
      <c r="DO661" s="30"/>
      <c r="DP661" s="30"/>
      <c r="DQ661" s="30"/>
      <c r="DR661" s="30"/>
      <c r="DS661" s="30"/>
      <c r="DT661" s="30"/>
      <c r="DU661" s="30"/>
      <c r="DV661" s="30"/>
      <c r="DW661" s="30"/>
      <c r="DX661" s="30"/>
      <c r="DY661" s="30"/>
      <c r="DZ661" s="30"/>
      <c r="EA661" s="30"/>
      <c r="EB661" s="30"/>
      <c r="EC661" s="30"/>
      <c r="ED661" s="30"/>
      <c r="EE661" s="30"/>
      <c r="EF661" s="30"/>
      <c r="EG661" s="30"/>
      <c r="EH661" s="30"/>
      <c r="EI661" s="30"/>
      <c r="EJ661" s="30"/>
      <c r="EK661" s="30"/>
      <c r="EL661" s="30"/>
      <c r="EM661" s="30"/>
      <c r="EN661" s="30"/>
      <c r="EO661" s="30"/>
      <c r="EP661" s="30"/>
      <c r="EQ661" s="30"/>
      <c r="ER661" s="30"/>
      <c r="ES661" s="30"/>
      <c r="ET661" s="30"/>
      <c r="EU661" s="30"/>
      <c r="EV661" s="30"/>
      <c r="EW661" s="30"/>
      <c r="EX661" s="30"/>
      <c r="EY661" s="30"/>
      <c r="EZ661" s="30"/>
      <c r="FA661" s="30"/>
      <c r="FB661" s="30"/>
      <c r="FC661" s="30"/>
      <c r="FD661" s="30"/>
      <c r="FE661" s="30"/>
      <c r="FF661" s="30"/>
      <c r="FG661" s="30"/>
      <c r="FH661" s="30"/>
      <c r="FI661" s="30"/>
      <c r="FJ661" s="30"/>
      <c r="FK661" s="30"/>
      <c r="FL661" s="30"/>
      <c r="FM661" s="30"/>
      <c r="FN661" s="30"/>
      <c r="FO661" s="30"/>
      <c r="FP661" s="30"/>
      <c r="FQ661" s="30"/>
      <c r="FR661" s="30"/>
      <c r="FS661" s="30"/>
      <c r="FT661" s="30"/>
      <c r="FU661" s="30"/>
      <c r="FV661" s="30"/>
      <c r="FW661" s="30"/>
      <c r="FX661" s="30"/>
      <c r="FY661" s="30"/>
      <c r="FZ661" s="30"/>
      <c r="GA661" s="30"/>
      <c r="GB661" s="30"/>
      <c r="GC661" s="30"/>
      <c r="GD661" s="30"/>
      <c r="GE661" s="30"/>
      <c r="GF661" s="30"/>
      <c r="GG661" s="30"/>
      <c r="GH661" s="30"/>
      <c r="GI661" s="30"/>
      <c r="GJ661" s="30"/>
      <c r="GK661" s="30"/>
      <c r="GL661" s="30"/>
      <c r="GM661" s="30"/>
    </row>
    <row r="662" spans="1:195" ht="12.7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c r="BK662" s="30"/>
      <c r="BL662" s="30"/>
      <c r="BM662" s="30"/>
      <c r="BN662" s="30"/>
      <c r="BO662" s="30"/>
      <c r="BP662" s="30"/>
      <c r="BQ662" s="30"/>
      <c r="BR662" s="30"/>
      <c r="BS662" s="30"/>
      <c r="BT662" s="30"/>
      <c r="BU662" s="30"/>
      <c r="BV662" s="30"/>
      <c r="BW662" s="30"/>
      <c r="BX662" s="30"/>
      <c r="BY662" s="30"/>
      <c r="BZ662" s="30"/>
      <c r="CA662" s="30"/>
      <c r="CB662" s="30"/>
      <c r="CC662" s="30"/>
      <c r="CD662" s="30"/>
      <c r="CE662" s="30"/>
      <c r="CF662" s="30"/>
      <c r="CG662" s="30"/>
      <c r="CH662" s="30"/>
      <c r="CI662" s="30"/>
      <c r="CJ662" s="30"/>
      <c r="CK662" s="30"/>
      <c r="CL662" s="30"/>
      <c r="CM662" s="30"/>
      <c r="CN662" s="30"/>
      <c r="CO662" s="30"/>
      <c r="CP662" s="30"/>
      <c r="CQ662" s="30"/>
      <c r="CR662" s="30"/>
      <c r="CS662" s="30"/>
      <c r="CT662" s="30"/>
      <c r="CU662" s="30"/>
      <c r="CV662" s="30"/>
      <c r="CW662" s="30"/>
      <c r="CX662" s="30"/>
      <c r="CY662" s="30"/>
      <c r="CZ662" s="30"/>
      <c r="DA662" s="30"/>
      <c r="DB662" s="30"/>
      <c r="DC662" s="30"/>
      <c r="DD662" s="30"/>
      <c r="DE662" s="30"/>
      <c r="DF662" s="30"/>
      <c r="DG662" s="30"/>
      <c r="DH662" s="30"/>
      <c r="DI662" s="30"/>
      <c r="DJ662" s="30"/>
      <c r="DK662" s="30"/>
      <c r="DL662" s="30"/>
      <c r="DM662" s="30"/>
      <c r="DN662" s="30"/>
      <c r="DO662" s="30"/>
      <c r="DP662" s="30"/>
      <c r="DQ662" s="30"/>
      <c r="DR662" s="30"/>
      <c r="DS662" s="30"/>
      <c r="DT662" s="30"/>
      <c r="DU662" s="30"/>
      <c r="DV662" s="30"/>
      <c r="DW662" s="30"/>
      <c r="DX662" s="30"/>
      <c r="DY662" s="30"/>
      <c r="DZ662" s="30"/>
      <c r="EA662" s="30"/>
      <c r="EB662" s="30"/>
      <c r="EC662" s="30"/>
      <c r="ED662" s="30"/>
      <c r="EE662" s="30"/>
      <c r="EF662" s="30"/>
      <c r="EG662" s="30"/>
      <c r="EH662" s="30"/>
      <c r="EI662" s="30"/>
      <c r="EJ662" s="30"/>
      <c r="EK662" s="30"/>
      <c r="EL662" s="30"/>
      <c r="EM662" s="30"/>
      <c r="EN662" s="30"/>
      <c r="EO662" s="30"/>
      <c r="EP662" s="30"/>
      <c r="EQ662" s="30"/>
      <c r="ER662" s="30"/>
      <c r="ES662" s="30"/>
      <c r="ET662" s="30"/>
      <c r="EU662" s="30"/>
      <c r="EV662" s="30"/>
      <c r="EW662" s="30"/>
      <c r="EX662" s="30"/>
      <c r="EY662" s="30"/>
      <c r="EZ662" s="30"/>
      <c r="FA662" s="30"/>
      <c r="FB662" s="30"/>
      <c r="FC662" s="30"/>
      <c r="FD662" s="30"/>
      <c r="FE662" s="30"/>
      <c r="FF662" s="30"/>
      <c r="FG662" s="30"/>
      <c r="FH662" s="30"/>
      <c r="FI662" s="30"/>
      <c r="FJ662" s="30"/>
      <c r="FK662" s="30"/>
      <c r="FL662" s="30"/>
      <c r="FM662" s="30"/>
      <c r="FN662" s="30"/>
      <c r="FO662" s="30"/>
      <c r="FP662" s="30"/>
      <c r="FQ662" s="30"/>
      <c r="FR662" s="30"/>
      <c r="FS662" s="30"/>
      <c r="FT662" s="30"/>
      <c r="FU662" s="30"/>
      <c r="FV662" s="30"/>
      <c r="FW662" s="30"/>
      <c r="FX662" s="30"/>
      <c r="FY662" s="30"/>
      <c r="FZ662" s="30"/>
      <c r="GA662" s="30"/>
      <c r="GB662" s="30"/>
      <c r="GC662" s="30"/>
      <c r="GD662" s="30"/>
      <c r="GE662" s="30"/>
      <c r="GF662" s="30"/>
      <c r="GG662" s="30"/>
      <c r="GH662" s="30"/>
      <c r="GI662" s="30"/>
      <c r="GJ662" s="30"/>
      <c r="GK662" s="30"/>
      <c r="GL662" s="30"/>
      <c r="GM662" s="30"/>
    </row>
    <row r="663" spans="1:195" ht="12.7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c r="BL663" s="30"/>
      <c r="BM663" s="30"/>
      <c r="BN663" s="30"/>
      <c r="BO663" s="30"/>
      <c r="BP663" s="30"/>
      <c r="BQ663" s="30"/>
      <c r="BR663" s="30"/>
      <c r="BS663" s="30"/>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c r="DE663" s="30"/>
      <c r="DF663" s="30"/>
      <c r="DG663" s="30"/>
      <c r="DH663" s="30"/>
      <c r="DI663" s="30"/>
      <c r="DJ663" s="30"/>
      <c r="DK663" s="30"/>
      <c r="DL663" s="30"/>
      <c r="DM663" s="30"/>
      <c r="DN663" s="30"/>
      <c r="DO663" s="30"/>
      <c r="DP663" s="30"/>
      <c r="DQ663" s="30"/>
      <c r="DR663" s="30"/>
      <c r="DS663" s="30"/>
      <c r="DT663" s="30"/>
      <c r="DU663" s="30"/>
      <c r="DV663" s="30"/>
      <c r="DW663" s="30"/>
      <c r="DX663" s="30"/>
      <c r="DY663" s="30"/>
      <c r="DZ663" s="30"/>
      <c r="EA663" s="30"/>
      <c r="EB663" s="30"/>
      <c r="EC663" s="30"/>
      <c r="ED663" s="30"/>
      <c r="EE663" s="30"/>
      <c r="EF663" s="30"/>
      <c r="EG663" s="30"/>
      <c r="EH663" s="30"/>
      <c r="EI663" s="30"/>
      <c r="EJ663" s="30"/>
      <c r="EK663" s="30"/>
      <c r="EL663" s="30"/>
      <c r="EM663" s="30"/>
      <c r="EN663" s="30"/>
      <c r="EO663" s="30"/>
      <c r="EP663" s="30"/>
      <c r="EQ663" s="30"/>
      <c r="ER663" s="30"/>
      <c r="ES663" s="30"/>
      <c r="ET663" s="30"/>
      <c r="EU663" s="30"/>
      <c r="EV663" s="30"/>
      <c r="EW663" s="30"/>
      <c r="EX663" s="30"/>
      <c r="EY663" s="30"/>
      <c r="EZ663" s="30"/>
      <c r="FA663" s="30"/>
      <c r="FB663" s="30"/>
      <c r="FC663" s="30"/>
      <c r="FD663" s="30"/>
      <c r="FE663" s="30"/>
      <c r="FF663" s="30"/>
      <c r="FG663" s="30"/>
      <c r="FH663" s="30"/>
      <c r="FI663" s="30"/>
      <c r="FJ663" s="30"/>
      <c r="FK663" s="30"/>
      <c r="FL663" s="30"/>
      <c r="FM663" s="30"/>
      <c r="FN663" s="30"/>
      <c r="FO663" s="30"/>
      <c r="FP663" s="30"/>
      <c r="FQ663" s="30"/>
      <c r="FR663" s="30"/>
      <c r="FS663" s="30"/>
      <c r="FT663" s="30"/>
      <c r="FU663" s="30"/>
      <c r="FV663" s="30"/>
      <c r="FW663" s="30"/>
      <c r="FX663" s="30"/>
      <c r="FY663" s="30"/>
      <c r="FZ663" s="30"/>
      <c r="GA663" s="30"/>
      <c r="GB663" s="30"/>
      <c r="GC663" s="30"/>
      <c r="GD663" s="30"/>
      <c r="GE663" s="30"/>
      <c r="GF663" s="30"/>
      <c r="GG663" s="30"/>
      <c r="GH663" s="30"/>
      <c r="GI663" s="30"/>
      <c r="GJ663" s="30"/>
      <c r="GK663" s="30"/>
      <c r="GL663" s="30"/>
      <c r="GM663" s="30"/>
    </row>
    <row r="664" spans="1:195" ht="12.7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c r="BK664" s="30"/>
      <c r="BL664" s="30"/>
      <c r="BM664" s="30"/>
      <c r="BN664" s="30"/>
      <c r="BO664" s="30"/>
      <c r="BP664" s="30"/>
      <c r="BQ664" s="30"/>
      <c r="BR664" s="30"/>
      <c r="BS664" s="30"/>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c r="DE664" s="30"/>
      <c r="DF664" s="30"/>
      <c r="DG664" s="30"/>
      <c r="DH664" s="30"/>
      <c r="DI664" s="30"/>
      <c r="DJ664" s="30"/>
      <c r="DK664" s="30"/>
      <c r="DL664" s="30"/>
      <c r="DM664" s="30"/>
      <c r="DN664" s="30"/>
      <c r="DO664" s="30"/>
      <c r="DP664" s="30"/>
      <c r="DQ664" s="30"/>
      <c r="DR664" s="30"/>
      <c r="DS664" s="30"/>
      <c r="DT664" s="30"/>
      <c r="DU664" s="30"/>
      <c r="DV664" s="30"/>
      <c r="DW664" s="30"/>
      <c r="DX664" s="30"/>
      <c r="DY664" s="30"/>
      <c r="DZ664" s="30"/>
      <c r="EA664" s="30"/>
      <c r="EB664" s="30"/>
      <c r="EC664" s="30"/>
      <c r="ED664" s="30"/>
      <c r="EE664" s="30"/>
      <c r="EF664" s="30"/>
      <c r="EG664" s="30"/>
      <c r="EH664" s="30"/>
      <c r="EI664" s="30"/>
      <c r="EJ664" s="30"/>
      <c r="EK664" s="30"/>
      <c r="EL664" s="30"/>
      <c r="EM664" s="30"/>
      <c r="EN664" s="30"/>
      <c r="EO664" s="30"/>
      <c r="EP664" s="30"/>
      <c r="EQ664" s="30"/>
      <c r="ER664" s="30"/>
      <c r="ES664" s="30"/>
      <c r="ET664" s="30"/>
      <c r="EU664" s="30"/>
      <c r="EV664" s="30"/>
      <c r="EW664" s="30"/>
      <c r="EX664" s="30"/>
      <c r="EY664" s="30"/>
      <c r="EZ664" s="30"/>
      <c r="FA664" s="30"/>
      <c r="FB664" s="30"/>
      <c r="FC664" s="30"/>
      <c r="FD664" s="30"/>
      <c r="FE664" s="30"/>
      <c r="FF664" s="30"/>
      <c r="FG664" s="30"/>
      <c r="FH664" s="30"/>
      <c r="FI664" s="30"/>
      <c r="FJ664" s="30"/>
      <c r="FK664" s="30"/>
      <c r="FL664" s="30"/>
      <c r="FM664" s="30"/>
      <c r="FN664" s="30"/>
      <c r="FO664" s="30"/>
      <c r="FP664" s="30"/>
      <c r="FQ664" s="30"/>
      <c r="FR664" s="30"/>
      <c r="FS664" s="30"/>
      <c r="FT664" s="30"/>
      <c r="FU664" s="30"/>
      <c r="FV664" s="30"/>
      <c r="FW664" s="30"/>
      <c r="FX664" s="30"/>
      <c r="FY664" s="30"/>
      <c r="FZ664" s="30"/>
      <c r="GA664" s="30"/>
      <c r="GB664" s="30"/>
      <c r="GC664" s="30"/>
      <c r="GD664" s="30"/>
      <c r="GE664" s="30"/>
      <c r="GF664" s="30"/>
      <c r="GG664" s="30"/>
      <c r="GH664" s="30"/>
      <c r="GI664" s="30"/>
      <c r="GJ664" s="30"/>
      <c r="GK664" s="30"/>
      <c r="GL664" s="30"/>
      <c r="GM664" s="30"/>
    </row>
    <row r="665" spans="1:195" ht="12.7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c r="BE665" s="30"/>
      <c r="BF665" s="30"/>
      <c r="BG665" s="30"/>
      <c r="BH665" s="30"/>
      <c r="BI665" s="30"/>
      <c r="BJ665" s="30"/>
      <c r="BK665" s="30"/>
      <c r="BL665" s="30"/>
      <c r="BM665" s="30"/>
      <c r="BN665" s="30"/>
      <c r="BO665" s="30"/>
      <c r="BP665" s="30"/>
      <c r="BQ665" s="30"/>
      <c r="BR665" s="30"/>
      <c r="BS665" s="30"/>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c r="DE665" s="30"/>
      <c r="DF665" s="30"/>
      <c r="DG665" s="30"/>
      <c r="DH665" s="30"/>
      <c r="DI665" s="30"/>
      <c r="DJ665" s="30"/>
      <c r="DK665" s="30"/>
      <c r="DL665" s="30"/>
      <c r="DM665" s="30"/>
      <c r="DN665" s="30"/>
      <c r="DO665" s="30"/>
      <c r="DP665" s="30"/>
      <c r="DQ665" s="30"/>
      <c r="DR665" s="30"/>
      <c r="DS665" s="30"/>
      <c r="DT665" s="30"/>
      <c r="DU665" s="30"/>
      <c r="DV665" s="30"/>
      <c r="DW665" s="30"/>
      <c r="DX665" s="30"/>
      <c r="DY665" s="30"/>
      <c r="DZ665" s="30"/>
      <c r="EA665" s="30"/>
      <c r="EB665" s="30"/>
      <c r="EC665" s="30"/>
      <c r="ED665" s="30"/>
      <c r="EE665" s="30"/>
      <c r="EF665" s="30"/>
      <c r="EG665" s="30"/>
      <c r="EH665" s="30"/>
      <c r="EI665" s="30"/>
      <c r="EJ665" s="30"/>
      <c r="EK665" s="30"/>
      <c r="EL665" s="30"/>
      <c r="EM665" s="30"/>
      <c r="EN665" s="30"/>
      <c r="EO665" s="30"/>
      <c r="EP665" s="30"/>
      <c r="EQ665" s="30"/>
      <c r="ER665" s="30"/>
      <c r="ES665" s="30"/>
      <c r="ET665" s="30"/>
      <c r="EU665" s="30"/>
      <c r="EV665" s="30"/>
      <c r="EW665" s="30"/>
      <c r="EX665" s="30"/>
      <c r="EY665" s="30"/>
      <c r="EZ665" s="30"/>
      <c r="FA665" s="30"/>
      <c r="FB665" s="30"/>
      <c r="FC665" s="30"/>
      <c r="FD665" s="30"/>
      <c r="FE665" s="30"/>
      <c r="FF665" s="30"/>
      <c r="FG665" s="30"/>
      <c r="FH665" s="30"/>
      <c r="FI665" s="30"/>
      <c r="FJ665" s="30"/>
      <c r="FK665" s="30"/>
      <c r="FL665" s="30"/>
      <c r="FM665" s="30"/>
      <c r="FN665" s="30"/>
      <c r="FO665" s="30"/>
      <c r="FP665" s="30"/>
      <c r="FQ665" s="30"/>
      <c r="FR665" s="30"/>
      <c r="FS665" s="30"/>
      <c r="FT665" s="30"/>
      <c r="FU665" s="30"/>
      <c r="FV665" s="30"/>
      <c r="FW665" s="30"/>
      <c r="FX665" s="30"/>
      <c r="FY665" s="30"/>
      <c r="FZ665" s="30"/>
      <c r="GA665" s="30"/>
      <c r="GB665" s="30"/>
      <c r="GC665" s="30"/>
      <c r="GD665" s="30"/>
      <c r="GE665" s="30"/>
      <c r="GF665" s="30"/>
      <c r="GG665" s="30"/>
      <c r="GH665" s="30"/>
      <c r="GI665" s="30"/>
      <c r="GJ665" s="30"/>
      <c r="GK665" s="30"/>
      <c r="GL665" s="30"/>
      <c r="GM665" s="30"/>
    </row>
    <row r="666" spans="1:195" ht="12.7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c r="EE666" s="30"/>
      <c r="EF666" s="30"/>
      <c r="EG666" s="30"/>
      <c r="EH666" s="30"/>
      <c r="EI666" s="30"/>
      <c r="EJ666" s="30"/>
      <c r="EK666" s="30"/>
      <c r="EL666" s="30"/>
      <c r="EM666" s="30"/>
      <c r="EN666" s="30"/>
      <c r="EO666" s="30"/>
      <c r="EP666" s="30"/>
      <c r="EQ666" s="30"/>
      <c r="ER666" s="30"/>
      <c r="ES666" s="30"/>
      <c r="ET666" s="30"/>
      <c r="EU666" s="30"/>
      <c r="EV666" s="30"/>
      <c r="EW666" s="30"/>
      <c r="EX666" s="30"/>
      <c r="EY666" s="30"/>
      <c r="EZ666" s="30"/>
      <c r="FA666" s="30"/>
      <c r="FB666" s="30"/>
      <c r="FC666" s="30"/>
      <c r="FD666" s="30"/>
      <c r="FE666" s="30"/>
      <c r="FF666" s="30"/>
      <c r="FG666" s="30"/>
      <c r="FH666" s="30"/>
      <c r="FI666" s="30"/>
      <c r="FJ666" s="30"/>
      <c r="FK666" s="30"/>
      <c r="FL666" s="30"/>
      <c r="FM666" s="30"/>
      <c r="FN666" s="30"/>
      <c r="FO666" s="30"/>
      <c r="FP666" s="30"/>
      <c r="FQ666" s="30"/>
      <c r="FR666" s="30"/>
      <c r="FS666" s="30"/>
      <c r="FT666" s="30"/>
      <c r="FU666" s="30"/>
      <c r="FV666" s="30"/>
      <c r="FW666" s="30"/>
      <c r="FX666" s="30"/>
      <c r="FY666" s="30"/>
      <c r="FZ666" s="30"/>
      <c r="GA666" s="30"/>
      <c r="GB666" s="30"/>
      <c r="GC666" s="30"/>
      <c r="GD666" s="30"/>
      <c r="GE666" s="30"/>
      <c r="GF666" s="30"/>
      <c r="GG666" s="30"/>
      <c r="GH666" s="30"/>
      <c r="GI666" s="30"/>
      <c r="GJ666" s="30"/>
      <c r="GK666" s="30"/>
      <c r="GL666" s="30"/>
      <c r="GM666" s="30"/>
    </row>
    <row r="667" spans="1:195" ht="12.7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c r="BC667" s="30"/>
      <c r="BD667" s="30"/>
      <c r="BE667" s="30"/>
      <c r="BF667" s="30"/>
      <c r="BG667" s="30"/>
      <c r="BH667" s="30"/>
      <c r="BI667" s="30"/>
      <c r="BJ667" s="30"/>
      <c r="BK667" s="30"/>
      <c r="BL667" s="30"/>
      <c r="BM667" s="30"/>
      <c r="BN667" s="30"/>
      <c r="BO667" s="30"/>
      <c r="BP667" s="30"/>
      <c r="BQ667" s="30"/>
      <c r="BR667" s="30"/>
      <c r="BS667" s="30"/>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c r="DE667" s="30"/>
      <c r="DF667" s="30"/>
      <c r="DG667" s="30"/>
      <c r="DH667" s="30"/>
      <c r="DI667" s="30"/>
      <c r="DJ667" s="30"/>
      <c r="DK667" s="30"/>
      <c r="DL667" s="30"/>
      <c r="DM667" s="30"/>
      <c r="DN667" s="30"/>
      <c r="DO667" s="30"/>
      <c r="DP667" s="30"/>
      <c r="DQ667" s="30"/>
      <c r="DR667" s="30"/>
      <c r="DS667" s="30"/>
      <c r="DT667" s="30"/>
      <c r="DU667" s="30"/>
      <c r="DV667" s="30"/>
      <c r="DW667" s="30"/>
      <c r="DX667" s="30"/>
      <c r="DY667" s="30"/>
      <c r="DZ667" s="30"/>
      <c r="EA667" s="30"/>
      <c r="EB667" s="30"/>
      <c r="EC667" s="30"/>
      <c r="ED667" s="30"/>
      <c r="EE667" s="30"/>
      <c r="EF667" s="30"/>
      <c r="EG667" s="30"/>
      <c r="EH667" s="30"/>
      <c r="EI667" s="30"/>
      <c r="EJ667" s="30"/>
      <c r="EK667" s="30"/>
      <c r="EL667" s="30"/>
      <c r="EM667" s="30"/>
      <c r="EN667" s="30"/>
      <c r="EO667" s="30"/>
      <c r="EP667" s="30"/>
      <c r="EQ667" s="30"/>
      <c r="ER667" s="30"/>
      <c r="ES667" s="30"/>
      <c r="ET667" s="30"/>
      <c r="EU667" s="30"/>
      <c r="EV667" s="30"/>
      <c r="EW667" s="30"/>
      <c r="EX667" s="30"/>
      <c r="EY667" s="30"/>
      <c r="EZ667" s="30"/>
      <c r="FA667" s="30"/>
      <c r="FB667" s="30"/>
      <c r="FC667" s="30"/>
      <c r="FD667" s="30"/>
      <c r="FE667" s="30"/>
      <c r="FF667" s="30"/>
      <c r="FG667" s="30"/>
      <c r="FH667" s="30"/>
      <c r="FI667" s="30"/>
      <c r="FJ667" s="30"/>
      <c r="FK667" s="30"/>
      <c r="FL667" s="30"/>
      <c r="FM667" s="30"/>
      <c r="FN667" s="30"/>
      <c r="FO667" s="30"/>
      <c r="FP667" s="30"/>
      <c r="FQ667" s="30"/>
      <c r="FR667" s="30"/>
      <c r="FS667" s="30"/>
      <c r="FT667" s="30"/>
      <c r="FU667" s="30"/>
      <c r="FV667" s="30"/>
      <c r="FW667" s="30"/>
      <c r="FX667" s="30"/>
      <c r="FY667" s="30"/>
      <c r="FZ667" s="30"/>
      <c r="GA667" s="30"/>
      <c r="GB667" s="30"/>
      <c r="GC667" s="30"/>
      <c r="GD667" s="30"/>
      <c r="GE667" s="30"/>
      <c r="GF667" s="30"/>
      <c r="GG667" s="30"/>
      <c r="GH667" s="30"/>
      <c r="GI667" s="30"/>
      <c r="GJ667" s="30"/>
      <c r="GK667" s="30"/>
      <c r="GL667" s="30"/>
      <c r="GM667" s="30"/>
    </row>
    <row r="668" spans="1:195" ht="12.7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c r="EE668" s="30"/>
      <c r="EF668" s="30"/>
      <c r="EG668" s="30"/>
      <c r="EH668" s="30"/>
      <c r="EI668" s="30"/>
      <c r="EJ668" s="30"/>
      <c r="EK668" s="30"/>
      <c r="EL668" s="30"/>
      <c r="EM668" s="30"/>
      <c r="EN668" s="30"/>
      <c r="EO668" s="30"/>
      <c r="EP668" s="30"/>
      <c r="EQ668" s="30"/>
      <c r="ER668" s="30"/>
      <c r="ES668" s="30"/>
      <c r="ET668" s="30"/>
      <c r="EU668" s="30"/>
      <c r="EV668" s="30"/>
      <c r="EW668" s="30"/>
      <c r="EX668" s="30"/>
      <c r="EY668" s="30"/>
      <c r="EZ668" s="30"/>
      <c r="FA668" s="30"/>
      <c r="FB668" s="30"/>
      <c r="FC668" s="30"/>
      <c r="FD668" s="30"/>
      <c r="FE668" s="30"/>
      <c r="FF668" s="30"/>
      <c r="FG668" s="30"/>
      <c r="FH668" s="30"/>
      <c r="FI668" s="30"/>
      <c r="FJ668" s="30"/>
      <c r="FK668" s="30"/>
      <c r="FL668" s="30"/>
      <c r="FM668" s="30"/>
      <c r="FN668" s="30"/>
      <c r="FO668" s="30"/>
      <c r="FP668" s="30"/>
      <c r="FQ668" s="30"/>
      <c r="FR668" s="30"/>
      <c r="FS668" s="30"/>
      <c r="FT668" s="30"/>
      <c r="FU668" s="30"/>
      <c r="FV668" s="30"/>
      <c r="FW668" s="30"/>
      <c r="FX668" s="30"/>
      <c r="FY668" s="30"/>
      <c r="FZ668" s="30"/>
      <c r="GA668" s="30"/>
      <c r="GB668" s="30"/>
      <c r="GC668" s="30"/>
      <c r="GD668" s="30"/>
      <c r="GE668" s="30"/>
      <c r="GF668" s="30"/>
      <c r="GG668" s="30"/>
      <c r="GH668" s="30"/>
      <c r="GI668" s="30"/>
      <c r="GJ668" s="30"/>
      <c r="GK668" s="30"/>
      <c r="GL668" s="30"/>
      <c r="GM668" s="30"/>
    </row>
    <row r="669" spans="1:195" ht="12.7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row>
    <row r="670" spans="1:195" ht="12.7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c r="BM670" s="30"/>
      <c r="BN670" s="30"/>
      <c r="BO670" s="30"/>
      <c r="BP670" s="30"/>
      <c r="BQ670" s="30"/>
      <c r="BR670" s="30"/>
      <c r="BS670" s="30"/>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c r="DE670" s="30"/>
      <c r="DF670" s="30"/>
      <c r="DG670" s="30"/>
      <c r="DH670" s="30"/>
      <c r="DI670" s="30"/>
      <c r="DJ670" s="30"/>
      <c r="DK670" s="30"/>
      <c r="DL670" s="30"/>
      <c r="DM670" s="30"/>
      <c r="DN670" s="30"/>
      <c r="DO670" s="30"/>
      <c r="DP670" s="30"/>
      <c r="DQ670" s="30"/>
      <c r="DR670" s="30"/>
      <c r="DS670" s="30"/>
      <c r="DT670" s="30"/>
      <c r="DU670" s="30"/>
      <c r="DV670" s="30"/>
      <c r="DW670" s="30"/>
      <c r="DX670" s="30"/>
      <c r="DY670" s="30"/>
      <c r="DZ670" s="30"/>
      <c r="EA670" s="30"/>
      <c r="EB670" s="30"/>
      <c r="EC670" s="30"/>
      <c r="ED670" s="30"/>
      <c r="EE670" s="30"/>
      <c r="EF670" s="30"/>
      <c r="EG670" s="30"/>
      <c r="EH670" s="30"/>
      <c r="EI670" s="30"/>
      <c r="EJ670" s="30"/>
      <c r="EK670" s="30"/>
      <c r="EL670" s="30"/>
      <c r="EM670" s="30"/>
      <c r="EN670" s="30"/>
      <c r="EO670" s="30"/>
      <c r="EP670" s="30"/>
      <c r="EQ670" s="30"/>
      <c r="ER670" s="30"/>
      <c r="ES670" s="30"/>
      <c r="ET670" s="30"/>
      <c r="EU670" s="30"/>
      <c r="EV670" s="30"/>
      <c r="EW670" s="30"/>
      <c r="EX670" s="30"/>
      <c r="EY670" s="30"/>
      <c r="EZ670" s="30"/>
      <c r="FA670" s="30"/>
      <c r="FB670" s="30"/>
      <c r="FC670" s="30"/>
      <c r="FD670" s="30"/>
      <c r="FE670" s="30"/>
      <c r="FF670" s="30"/>
      <c r="FG670" s="30"/>
      <c r="FH670" s="30"/>
      <c r="FI670" s="30"/>
      <c r="FJ670" s="30"/>
      <c r="FK670" s="30"/>
      <c r="FL670" s="30"/>
      <c r="FM670" s="30"/>
      <c r="FN670" s="30"/>
      <c r="FO670" s="30"/>
      <c r="FP670" s="30"/>
      <c r="FQ670" s="30"/>
      <c r="FR670" s="30"/>
      <c r="FS670" s="30"/>
      <c r="FT670" s="30"/>
      <c r="FU670" s="30"/>
      <c r="FV670" s="30"/>
      <c r="FW670" s="30"/>
      <c r="FX670" s="30"/>
      <c r="FY670" s="30"/>
      <c r="FZ670" s="30"/>
      <c r="GA670" s="30"/>
      <c r="GB670" s="30"/>
      <c r="GC670" s="30"/>
      <c r="GD670" s="30"/>
      <c r="GE670" s="30"/>
      <c r="GF670" s="30"/>
      <c r="GG670" s="30"/>
      <c r="GH670" s="30"/>
      <c r="GI670" s="30"/>
      <c r="GJ670" s="30"/>
      <c r="GK670" s="30"/>
      <c r="GL670" s="30"/>
      <c r="GM670" s="30"/>
    </row>
    <row r="671" spans="1:195" ht="12.7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c r="EE671" s="30"/>
      <c r="EF671" s="30"/>
      <c r="EG671" s="30"/>
      <c r="EH671" s="30"/>
      <c r="EI671" s="30"/>
      <c r="EJ671" s="30"/>
      <c r="EK671" s="30"/>
      <c r="EL671" s="30"/>
      <c r="EM671" s="30"/>
      <c r="EN671" s="30"/>
      <c r="EO671" s="30"/>
      <c r="EP671" s="30"/>
      <c r="EQ671" s="30"/>
      <c r="ER671" s="30"/>
      <c r="ES671" s="30"/>
      <c r="ET671" s="30"/>
      <c r="EU671" s="30"/>
      <c r="EV671" s="30"/>
      <c r="EW671" s="30"/>
      <c r="EX671" s="30"/>
      <c r="EY671" s="30"/>
      <c r="EZ671" s="30"/>
      <c r="FA671" s="30"/>
      <c r="FB671" s="30"/>
      <c r="FC671" s="30"/>
      <c r="FD671" s="30"/>
      <c r="FE671" s="30"/>
      <c r="FF671" s="30"/>
      <c r="FG671" s="30"/>
      <c r="FH671" s="30"/>
      <c r="FI671" s="30"/>
      <c r="FJ671" s="30"/>
      <c r="FK671" s="30"/>
      <c r="FL671" s="30"/>
      <c r="FM671" s="30"/>
      <c r="FN671" s="30"/>
      <c r="FO671" s="30"/>
      <c r="FP671" s="30"/>
      <c r="FQ671" s="30"/>
      <c r="FR671" s="30"/>
      <c r="FS671" s="30"/>
      <c r="FT671" s="30"/>
      <c r="FU671" s="30"/>
      <c r="FV671" s="30"/>
      <c r="FW671" s="30"/>
      <c r="FX671" s="30"/>
      <c r="FY671" s="30"/>
      <c r="FZ671" s="30"/>
      <c r="GA671" s="30"/>
      <c r="GB671" s="30"/>
      <c r="GC671" s="30"/>
      <c r="GD671" s="30"/>
      <c r="GE671" s="30"/>
      <c r="GF671" s="30"/>
      <c r="GG671" s="30"/>
      <c r="GH671" s="30"/>
      <c r="GI671" s="30"/>
      <c r="GJ671" s="30"/>
      <c r="GK671" s="30"/>
      <c r="GL671" s="30"/>
      <c r="GM671" s="30"/>
    </row>
    <row r="672" spans="1:195" ht="12.7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c r="EE672" s="30"/>
      <c r="EF672" s="30"/>
      <c r="EG672" s="30"/>
      <c r="EH672" s="30"/>
      <c r="EI672" s="30"/>
      <c r="EJ672" s="30"/>
      <c r="EK672" s="30"/>
      <c r="EL672" s="30"/>
      <c r="EM672" s="30"/>
      <c r="EN672" s="30"/>
      <c r="EO672" s="30"/>
      <c r="EP672" s="30"/>
      <c r="EQ672" s="30"/>
      <c r="ER672" s="30"/>
      <c r="ES672" s="30"/>
      <c r="ET672" s="30"/>
      <c r="EU672" s="30"/>
      <c r="EV672" s="30"/>
      <c r="EW672" s="30"/>
      <c r="EX672" s="30"/>
      <c r="EY672" s="30"/>
      <c r="EZ672" s="30"/>
      <c r="FA672" s="30"/>
      <c r="FB672" s="30"/>
      <c r="FC672" s="30"/>
      <c r="FD672" s="30"/>
      <c r="FE672" s="30"/>
      <c r="FF672" s="30"/>
      <c r="FG672" s="30"/>
      <c r="FH672" s="30"/>
      <c r="FI672" s="30"/>
      <c r="FJ672" s="30"/>
      <c r="FK672" s="30"/>
      <c r="FL672" s="30"/>
      <c r="FM672" s="30"/>
      <c r="FN672" s="30"/>
      <c r="FO672" s="30"/>
      <c r="FP672" s="30"/>
      <c r="FQ672" s="30"/>
      <c r="FR672" s="30"/>
      <c r="FS672" s="30"/>
      <c r="FT672" s="30"/>
      <c r="FU672" s="30"/>
      <c r="FV672" s="30"/>
      <c r="FW672" s="30"/>
      <c r="FX672" s="30"/>
      <c r="FY672" s="30"/>
      <c r="FZ672" s="30"/>
      <c r="GA672" s="30"/>
      <c r="GB672" s="30"/>
      <c r="GC672" s="30"/>
      <c r="GD672" s="30"/>
      <c r="GE672" s="30"/>
      <c r="GF672" s="30"/>
      <c r="GG672" s="30"/>
      <c r="GH672" s="30"/>
      <c r="GI672" s="30"/>
      <c r="GJ672" s="30"/>
      <c r="GK672" s="30"/>
      <c r="GL672" s="30"/>
      <c r="GM672" s="30"/>
    </row>
    <row r="673" spans="1:195" ht="12.7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row>
    <row r="674" spans="1:195" ht="12.7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row>
    <row r="675" spans="1:195" ht="12.7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c r="BM675" s="30"/>
      <c r="BN675" s="30"/>
      <c r="BO675" s="30"/>
      <c r="BP675" s="30"/>
      <c r="BQ675" s="30"/>
      <c r="BR675" s="30"/>
      <c r="BS675" s="30"/>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c r="DE675" s="30"/>
      <c r="DF675" s="30"/>
      <c r="DG675" s="30"/>
      <c r="DH675" s="30"/>
      <c r="DI675" s="30"/>
      <c r="DJ675" s="30"/>
      <c r="DK675" s="30"/>
      <c r="DL675" s="30"/>
      <c r="DM675" s="30"/>
      <c r="DN675" s="30"/>
      <c r="DO675" s="30"/>
      <c r="DP675" s="30"/>
      <c r="DQ675" s="30"/>
      <c r="DR675" s="30"/>
      <c r="DS675" s="30"/>
      <c r="DT675" s="30"/>
      <c r="DU675" s="30"/>
      <c r="DV675" s="30"/>
      <c r="DW675" s="30"/>
      <c r="DX675" s="30"/>
      <c r="DY675" s="30"/>
      <c r="DZ675" s="30"/>
      <c r="EA675" s="30"/>
      <c r="EB675" s="30"/>
      <c r="EC675" s="30"/>
      <c r="ED675" s="30"/>
      <c r="EE675" s="30"/>
      <c r="EF675" s="30"/>
      <c r="EG675" s="30"/>
      <c r="EH675" s="30"/>
      <c r="EI675" s="30"/>
      <c r="EJ675" s="30"/>
      <c r="EK675" s="30"/>
      <c r="EL675" s="30"/>
      <c r="EM675" s="30"/>
      <c r="EN675" s="30"/>
      <c r="EO675" s="30"/>
      <c r="EP675" s="30"/>
      <c r="EQ675" s="30"/>
      <c r="ER675" s="30"/>
      <c r="ES675" s="30"/>
      <c r="ET675" s="30"/>
      <c r="EU675" s="30"/>
      <c r="EV675" s="30"/>
      <c r="EW675" s="30"/>
      <c r="EX675" s="30"/>
      <c r="EY675" s="30"/>
      <c r="EZ675" s="30"/>
      <c r="FA675" s="30"/>
      <c r="FB675" s="30"/>
      <c r="FC675" s="30"/>
      <c r="FD675" s="30"/>
      <c r="FE675" s="30"/>
      <c r="FF675" s="30"/>
      <c r="FG675" s="30"/>
      <c r="FH675" s="30"/>
      <c r="FI675" s="30"/>
      <c r="FJ675" s="30"/>
      <c r="FK675" s="30"/>
      <c r="FL675" s="30"/>
      <c r="FM675" s="30"/>
      <c r="FN675" s="30"/>
      <c r="FO675" s="30"/>
      <c r="FP675" s="30"/>
      <c r="FQ675" s="30"/>
      <c r="FR675" s="30"/>
      <c r="FS675" s="30"/>
      <c r="FT675" s="30"/>
      <c r="FU675" s="30"/>
      <c r="FV675" s="30"/>
      <c r="FW675" s="30"/>
      <c r="FX675" s="30"/>
      <c r="FY675" s="30"/>
      <c r="FZ675" s="30"/>
      <c r="GA675" s="30"/>
      <c r="GB675" s="30"/>
      <c r="GC675" s="30"/>
      <c r="GD675" s="30"/>
      <c r="GE675" s="30"/>
      <c r="GF675" s="30"/>
      <c r="GG675" s="30"/>
      <c r="GH675" s="30"/>
      <c r="GI675" s="30"/>
      <c r="GJ675" s="30"/>
      <c r="GK675" s="30"/>
      <c r="GL675" s="30"/>
      <c r="GM675" s="30"/>
    </row>
    <row r="676" spans="1:195" ht="12.7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row>
    <row r="677" spans="1:195" ht="12.7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c r="EE677" s="30"/>
      <c r="EF677" s="30"/>
      <c r="EG677" s="30"/>
      <c r="EH677" s="30"/>
      <c r="EI677" s="30"/>
      <c r="EJ677" s="30"/>
      <c r="EK677" s="30"/>
      <c r="EL677" s="30"/>
      <c r="EM677" s="30"/>
      <c r="EN677" s="30"/>
      <c r="EO677" s="30"/>
      <c r="EP677" s="30"/>
      <c r="EQ677" s="30"/>
      <c r="ER677" s="30"/>
      <c r="ES677" s="30"/>
      <c r="ET677" s="30"/>
      <c r="EU677" s="30"/>
      <c r="EV677" s="30"/>
      <c r="EW677" s="30"/>
      <c r="EX677" s="30"/>
      <c r="EY677" s="30"/>
      <c r="EZ677" s="30"/>
      <c r="FA677" s="30"/>
      <c r="FB677" s="30"/>
      <c r="FC677" s="30"/>
      <c r="FD677" s="30"/>
      <c r="FE677" s="30"/>
      <c r="FF677" s="30"/>
      <c r="FG677" s="30"/>
      <c r="FH677" s="30"/>
      <c r="FI677" s="30"/>
      <c r="FJ677" s="30"/>
      <c r="FK677" s="30"/>
      <c r="FL677" s="30"/>
      <c r="FM677" s="30"/>
      <c r="FN677" s="30"/>
      <c r="FO677" s="30"/>
      <c r="FP677" s="30"/>
      <c r="FQ677" s="30"/>
      <c r="FR677" s="30"/>
      <c r="FS677" s="30"/>
      <c r="FT677" s="30"/>
      <c r="FU677" s="30"/>
      <c r="FV677" s="30"/>
      <c r="FW677" s="30"/>
      <c r="FX677" s="30"/>
      <c r="FY677" s="30"/>
      <c r="FZ677" s="30"/>
      <c r="GA677" s="30"/>
      <c r="GB677" s="30"/>
      <c r="GC677" s="30"/>
      <c r="GD677" s="30"/>
      <c r="GE677" s="30"/>
      <c r="GF677" s="30"/>
      <c r="GG677" s="30"/>
      <c r="GH677" s="30"/>
      <c r="GI677" s="30"/>
      <c r="GJ677" s="30"/>
      <c r="GK677" s="30"/>
      <c r="GL677" s="30"/>
      <c r="GM677" s="30"/>
    </row>
    <row r="678" spans="1:195" ht="12.7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c r="BM678" s="30"/>
      <c r="BN678" s="30"/>
      <c r="BO678" s="30"/>
      <c r="BP678" s="30"/>
      <c r="BQ678" s="30"/>
      <c r="BR678" s="30"/>
      <c r="BS678" s="30"/>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0"/>
      <c r="DT678" s="30"/>
      <c r="DU678" s="30"/>
      <c r="DV678" s="30"/>
      <c r="DW678" s="30"/>
      <c r="DX678" s="30"/>
      <c r="DY678" s="30"/>
      <c r="DZ678" s="30"/>
      <c r="EA678" s="30"/>
      <c r="EB678" s="30"/>
      <c r="EC678" s="30"/>
      <c r="ED678" s="30"/>
      <c r="EE678" s="30"/>
      <c r="EF678" s="30"/>
      <c r="EG678" s="30"/>
      <c r="EH678" s="30"/>
      <c r="EI678" s="30"/>
      <c r="EJ678" s="30"/>
      <c r="EK678" s="30"/>
      <c r="EL678" s="30"/>
      <c r="EM678" s="30"/>
      <c r="EN678" s="30"/>
      <c r="EO678" s="30"/>
      <c r="EP678" s="30"/>
      <c r="EQ678" s="30"/>
      <c r="ER678" s="30"/>
      <c r="ES678" s="30"/>
      <c r="ET678" s="30"/>
      <c r="EU678" s="30"/>
      <c r="EV678" s="30"/>
      <c r="EW678" s="30"/>
      <c r="EX678" s="30"/>
      <c r="EY678" s="30"/>
      <c r="EZ678" s="30"/>
      <c r="FA678" s="30"/>
      <c r="FB678" s="30"/>
      <c r="FC678" s="30"/>
      <c r="FD678" s="30"/>
      <c r="FE678" s="30"/>
      <c r="FF678" s="30"/>
      <c r="FG678" s="30"/>
      <c r="FH678" s="30"/>
      <c r="FI678" s="30"/>
      <c r="FJ678" s="30"/>
      <c r="FK678" s="30"/>
      <c r="FL678" s="30"/>
      <c r="FM678" s="30"/>
      <c r="FN678" s="30"/>
      <c r="FO678" s="30"/>
      <c r="FP678" s="30"/>
      <c r="FQ678" s="30"/>
      <c r="FR678" s="30"/>
      <c r="FS678" s="30"/>
      <c r="FT678" s="30"/>
      <c r="FU678" s="30"/>
      <c r="FV678" s="30"/>
      <c r="FW678" s="30"/>
      <c r="FX678" s="30"/>
      <c r="FY678" s="30"/>
      <c r="FZ678" s="30"/>
      <c r="GA678" s="30"/>
      <c r="GB678" s="30"/>
      <c r="GC678" s="30"/>
      <c r="GD678" s="30"/>
      <c r="GE678" s="30"/>
      <c r="GF678" s="30"/>
      <c r="GG678" s="30"/>
      <c r="GH678" s="30"/>
      <c r="GI678" s="30"/>
      <c r="GJ678" s="30"/>
      <c r="GK678" s="30"/>
      <c r="GL678" s="30"/>
      <c r="GM678" s="30"/>
    </row>
    <row r="679" spans="1:195" ht="12.7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c r="EE679" s="30"/>
      <c r="EF679" s="30"/>
      <c r="EG679" s="30"/>
      <c r="EH679" s="30"/>
      <c r="EI679" s="30"/>
      <c r="EJ679" s="30"/>
      <c r="EK679" s="30"/>
      <c r="EL679" s="30"/>
      <c r="EM679" s="30"/>
      <c r="EN679" s="30"/>
      <c r="EO679" s="30"/>
      <c r="EP679" s="30"/>
      <c r="EQ679" s="30"/>
      <c r="ER679" s="30"/>
      <c r="ES679" s="30"/>
      <c r="ET679" s="30"/>
      <c r="EU679" s="30"/>
      <c r="EV679" s="30"/>
      <c r="EW679" s="30"/>
      <c r="EX679" s="30"/>
      <c r="EY679" s="30"/>
      <c r="EZ679" s="30"/>
      <c r="FA679" s="30"/>
      <c r="FB679" s="30"/>
      <c r="FC679" s="30"/>
      <c r="FD679" s="30"/>
      <c r="FE679" s="30"/>
      <c r="FF679" s="30"/>
      <c r="FG679" s="30"/>
      <c r="FH679" s="30"/>
      <c r="FI679" s="30"/>
      <c r="FJ679" s="30"/>
      <c r="FK679" s="30"/>
      <c r="FL679" s="30"/>
      <c r="FM679" s="30"/>
      <c r="FN679" s="30"/>
      <c r="FO679" s="30"/>
      <c r="FP679" s="30"/>
      <c r="FQ679" s="30"/>
      <c r="FR679" s="30"/>
      <c r="FS679" s="30"/>
      <c r="FT679" s="30"/>
      <c r="FU679" s="30"/>
      <c r="FV679" s="30"/>
      <c r="FW679" s="30"/>
      <c r="FX679" s="30"/>
      <c r="FY679" s="30"/>
      <c r="FZ679" s="30"/>
      <c r="GA679" s="30"/>
      <c r="GB679" s="30"/>
      <c r="GC679" s="30"/>
      <c r="GD679" s="30"/>
      <c r="GE679" s="30"/>
      <c r="GF679" s="30"/>
      <c r="GG679" s="30"/>
      <c r="GH679" s="30"/>
      <c r="GI679" s="30"/>
      <c r="GJ679" s="30"/>
      <c r="GK679" s="30"/>
      <c r="GL679" s="30"/>
      <c r="GM679" s="30"/>
    </row>
    <row r="680" spans="1:195" ht="12.7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c r="EE680" s="30"/>
      <c r="EF680" s="30"/>
      <c r="EG680" s="30"/>
      <c r="EH680" s="30"/>
      <c r="EI680" s="30"/>
      <c r="EJ680" s="30"/>
      <c r="EK680" s="30"/>
      <c r="EL680" s="30"/>
      <c r="EM680" s="30"/>
      <c r="EN680" s="30"/>
      <c r="EO680" s="30"/>
      <c r="EP680" s="30"/>
      <c r="EQ680" s="30"/>
      <c r="ER680" s="30"/>
      <c r="ES680" s="30"/>
      <c r="ET680" s="30"/>
      <c r="EU680" s="30"/>
      <c r="EV680" s="30"/>
      <c r="EW680" s="30"/>
      <c r="EX680" s="30"/>
      <c r="EY680" s="30"/>
      <c r="EZ680" s="30"/>
      <c r="FA680" s="30"/>
      <c r="FB680" s="30"/>
      <c r="FC680" s="30"/>
      <c r="FD680" s="30"/>
      <c r="FE680" s="30"/>
      <c r="FF680" s="30"/>
      <c r="FG680" s="30"/>
      <c r="FH680" s="30"/>
      <c r="FI680" s="30"/>
      <c r="FJ680" s="30"/>
      <c r="FK680" s="30"/>
      <c r="FL680" s="30"/>
      <c r="FM680" s="30"/>
      <c r="FN680" s="30"/>
      <c r="FO680" s="30"/>
      <c r="FP680" s="30"/>
      <c r="FQ680" s="30"/>
      <c r="FR680" s="30"/>
      <c r="FS680" s="30"/>
      <c r="FT680" s="30"/>
      <c r="FU680" s="30"/>
      <c r="FV680" s="30"/>
      <c r="FW680" s="30"/>
      <c r="FX680" s="30"/>
      <c r="FY680" s="30"/>
      <c r="FZ680" s="30"/>
      <c r="GA680" s="30"/>
      <c r="GB680" s="30"/>
      <c r="GC680" s="30"/>
      <c r="GD680" s="30"/>
      <c r="GE680" s="30"/>
      <c r="GF680" s="30"/>
      <c r="GG680" s="30"/>
      <c r="GH680" s="30"/>
      <c r="GI680" s="30"/>
      <c r="GJ680" s="30"/>
      <c r="GK680" s="30"/>
      <c r="GL680" s="30"/>
      <c r="GM680" s="30"/>
    </row>
    <row r="681" spans="1:195" ht="12.7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c r="BE681" s="30"/>
      <c r="BF681" s="30"/>
      <c r="BG681" s="30"/>
      <c r="BH681" s="30"/>
      <c r="BI681" s="30"/>
      <c r="BJ681" s="30"/>
      <c r="BK681" s="30"/>
      <c r="BL681" s="30"/>
      <c r="BM681" s="30"/>
      <c r="BN681" s="30"/>
      <c r="BO681" s="30"/>
      <c r="BP681" s="30"/>
      <c r="BQ681" s="30"/>
      <c r="BR681" s="30"/>
      <c r="BS681" s="30"/>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c r="DE681" s="30"/>
      <c r="DF681" s="30"/>
      <c r="DG681" s="30"/>
      <c r="DH681" s="30"/>
      <c r="DI681" s="30"/>
      <c r="DJ681" s="30"/>
      <c r="DK681" s="30"/>
      <c r="DL681" s="30"/>
      <c r="DM681" s="30"/>
      <c r="DN681" s="30"/>
      <c r="DO681" s="30"/>
      <c r="DP681" s="30"/>
      <c r="DQ681" s="30"/>
      <c r="DR681" s="30"/>
      <c r="DS681" s="30"/>
      <c r="DT681" s="30"/>
      <c r="DU681" s="30"/>
      <c r="DV681" s="30"/>
      <c r="DW681" s="30"/>
      <c r="DX681" s="30"/>
      <c r="DY681" s="30"/>
      <c r="DZ681" s="30"/>
      <c r="EA681" s="30"/>
      <c r="EB681" s="30"/>
      <c r="EC681" s="30"/>
      <c r="ED681" s="30"/>
      <c r="EE681" s="30"/>
      <c r="EF681" s="30"/>
      <c r="EG681" s="30"/>
      <c r="EH681" s="30"/>
      <c r="EI681" s="30"/>
      <c r="EJ681" s="30"/>
      <c r="EK681" s="30"/>
      <c r="EL681" s="30"/>
      <c r="EM681" s="30"/>
      <c r="EN681" s="30"/>
      <c r="EO681" s="30"/>
      <c r="EP681" s="30"/>
      <c r="EQ681" s="30"/>
      <c r="ER681" s="30"/>
      <c r="ES681" s="30"/>
      <c r="ET681" s="30"/>
      <c r="EU681" s="30"/>
      <c r="EV681" s="30"/>
      <c r="EW681" s="30"/>
      <c r="EX681" s="30"/>
      <c r="EY681" s="30"/>
      <c r="EZ681" s="30"/>
      <c r="FA681" s="30"/>
      <c r="FB681" s="30"/>
      <c r="FC681" s="30"/>
      <c r="FD681" s="30"/>
      <c r="FE681" s="30"/>
      <c r="FF681" s="30"/>
      <c r="FG681" s="30"/>
      <c r="FH681" s="30"/>
      <c r="FI681" s="30"/>
      <c r="FJ681" s="30"/>
      <c r="FK681" s="30"/>
      <c r="FL681" s="30"/>
      <c r="FM681" s="30"/>
      <c r="FN681" s="30"/>
      <c r="FO681" s="30"/>
      <c r="FP681" s="30"/>
      <c r="FQ681" s="30"/>
      <c r="FR681" s="30"/>
      <c r="FS681" s="30"/>
      <c r="FT681" s="30"/>
      <c r="FU681" s="30"/>
      <c r="FV681" s="30"/>
      <c r="FW681" s="30"/>
      <c r="FX681" s="30"/>
      <c r="FY681" s="30"/>
      <c r="FZ681" s="30"/>
      <c r="GA681" s="30"/>
      <c r="GB681" s="30"/>
      <c r="GC681" s="30"/>
      <c r="GD681" s="30"/>
      <c r="GE681" s="30"/>
      <c r="GF681" s="30"/>
      <c r="GG681" s="30"/>
      <c r="GH681" s="30"/>
      <c r="GI681" s="30"/>
      <c r="GJ681" s="30"/>
      <c r="GK681" s="30"/>
      <c r="GL681" s="30"/>
      <c r="GM681" s="30"/>
    </row>
    <row r="682" spans="1:195" ht="12.7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c r="BM682" s="30"/>
      <c r="BN682" s="30"/>
      <c r="BO682" s="30"/>
      <c r="BP682" s="30"/>
      <c r="BQ682" s="30"/>
      <c r="BR682" s="30"/>
      <c r="BS682" s="30"/>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c r="DE682" s="30"/>
      <c r="DF682" s="30"/>
      <c r="DG682" s="30"/>
      <c r="DH682" s="30"/>
      <c r="DI682" s="30"/>
      <c r="DJ682" s="30"/>
      <c r="DK682" s="30"/>
      <c r="DL682" s="30"/>
      <c r="DM682" s="30"/>
      <c r="DN682" s="30"/>
      <c r="DO682" s="30"/>
      <c r="DP682" s="30"/>
      <c r="DQ682" s="30"/>
      <c r="DR682" s="30"/>
      <c r="DS682" s="30"/>
      <c r="DT682" s="30"/>
      <c r="DU682" s="30"/>
      <c r="DV682" s="30"/>
      <c r="DW682" s="30"/>
      <c r="DX682" s="30"/>
      <c r="DY682" s="30"/>
      <c r="DZ682" s="30"/>
      <c r="EA682" s="30"/>
      <c r="EB682" s="30"/>
      <c r="EC682" s="30"/>
      <c r="ED682" s="30"/>
      <c r="EE682" s="30"/>
      <c r="EF682" s="30"/>
      <c r="EG682" s="30"/>
      <c r="EH682" s="30"/>
      <c r="EI682" s="30"/>
      <c r="EJ682" s="30"/>
      <c r="EK682" s="30"/>
      <c r="EL682" s="30"/>
      <c r="EM682" s="30"/>
      <c r="EN682" s="30"/>
      <c r="EO682" s="30"/>
      <c r="EP682" s="30"/>
      <c r="EQ682" s="30"/>
      <c r="ER682" s="30"/>
      <c r="ES682" s="30"/>
      <c r="ET682" s="30"/>
      <c r="EU682" s="30"/>
      <c r="EV682" s="30"/>
      <c r="EW682" s="30"/>
      <c r="EX682" s="30"/>
      <c r="EY682" s="30"/>
      <c r="EZ682" s="30"/>
      <c r="FA682" s="30"/>
      <c r="FB682" s="30"/>
      <c r="FC682" s="30"/>
      <c r="FD682" s="30"/>
      <c r="FE682" s="30"/>
      <c r="FF682" s="30"/>
      <c r="FG682" s="30"/>
      <c r="FH682" s="30"/>
      <c r="FI682" s="30"/>
      <c r="FJ682" s="30"/>
      <c r="FK682" s="30"/>
      <c r="FL682" s="30"/>
      <c r="FM682" s="30"/>
      <c r="FN682" s="30"/>
      <c r="FO682" s="30"/>
      <c r="FP682" s="30"/>
      <c r="FQ682" s="30"/>
      <c r="FR682" s="30"/>
      <c r="FS682" s="30"/>
      <c r="FT682" s="30"/>
      <c r="FU682" s="30"/>
      <c r="FV682" s="30"/>
      <c r="FW682" s="30"/>
      <c r="FX682" s="30"/>
      <c r="FY682" s="30"/>
      <c r="FZ682" s="30"/>
      <c r="GA682" s="30"/>
      <c r="GB682" s="30"/>
      <c r="GC682" s="30"/>
      <c r="GD682" s="30"/>
      <c r="GE682" s="30"/>
      <c r="GF682" s="30"/>
      <c r="GG682" s="30"/>
      <c r="GH682" s="30"/>
      <c r="GI682" s="30"/>
      <c r="GJ682" s="30"/>
      <c r="GK682" s="30"/>
      <c r="GL682" s="30"/>
      <c r="GM682" s="30"/>
    </row>
    <row r="683" spans="1:195" ht="12.7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c r="DE683" s="30"/>
      <c r="DF683" s="30"/>
      <c r="DG683" s="30"/>
      <c r="DH683" s="30"/>
      <c r="DI683" s="30"/>
      <c r="DJ683" s="30"/>
      <c r="DK683" s="30"/>
      <c r="DL683" s="30"/>
      <c r="DM683" s="30"/>
      <c r="DN683" s="30"/>
      <c r="DO683" s="30"/>
      <c r="DP683" s="30"/>
      <c r="DQ683" s="30"/>
      <c r="DR683" s="30"/>
      <c r="DS683" s="30"/>
      <c r="DT683" s="30"/>
      <c r="DU683" s="30"/>
      <c r="DV683" s="30"/>
      <c r="DW683" s="30"/>
      <c r="DX683" s="30"/>
      <c r="DY683" s="30"/>
      <c r="DZ683" s="30"/>
      <c r="EA683" s="30"/>
      <c r="EB683" s="30"/>
      <c r="EC683" s="30"/>
      <c r="ED683" s="30"/>
      <c r="EE683" s="30"/>
      <c r="EF683" s="30"/>
      <c r="EG683" s="30"/>
      <c r="EH683" s="30"/>
      <c r="EI683" s="30"/>
      <c r="EJ683" s="30"/>
      <c r="EK683" s="30"/>
      <c r="EL683" s="30"/>
      <c r="EM683" s="30"/>
      <c r="EN683" s="30"/>
      <c r="EO683" s="30"/>
      <c r="EP683" s="30"/>
      <c r="EQ683" s="30"/>
      <c r="ER683" s="30"/>
      <c r="ES683" s="30"/>
      <c r="ET683" s="30"/>
      <c r="EU683" s="30"/>
      <c r="EV683" s="30"/>
      <c r="EW683" s="30"/>
      <c r="EX683" s="30"/>
      <c r="EY683" s="30"/>
      <c r="EZ683" s="30"/>
      <c r="FA683" s="30"/>
      <c r="FB683" s="30"/>
      <c r="FC683" s="30"/>
      <c r="FD683" s="30"/>
      <c r="FE683" s="30"/>
      <c r="FF683" s="30"/>
      <c r="FG683" s="30"/>
      <c r="FH683" s="30"/>
      <c r="FI683" s="30"/>
      <c r="FJ683" s="30"/>
      <c r="FK683" s="30"/>
      <c r="FL683" s="30"/>
      <c r="FM683" s="30"/>
      <c r="FN683" s="30"/>
      <c r="FO683" s="30"/>
      <c r="FP683" s="30"/>
      <c r="FQ683" s="30"/>
      <c r="FR683" s="30"/>
      <c r="FS683" s="30"/>
      <c r="FT683" s="30"/>
      <c r="FU683" s="30"/>
      <c r="FV683" s="30"/>
      <c r="FW683" s="30"/>
      <c r="FX683" s="30"/>
      <c r="FY683" s="30"/>
      <c r="FZ683" s="30"/>
      <c r="GA683" s="30"/>
      <c r="GB683" s="30"/>
      <c r="GC683" s="30"/>
      <c r="GD683" s="30"/>
      <c r="GE683" s="30"/>
      <c r="GF683" s="30"/>
      <c r="GG683" s="30"/>
      <c r="GH683" s="30"/>
      <c r="GI683" s="30"/>
      <c r="GJ683" s="30"/>
      <c r="GK683" s="30"/>
      <c r="GL683" s="30"/>
      <c r="GM683" s="30"/>
    </row>
    <row r="684" spans="1:195" ht="12.7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c r="DE684" s="30"/>
      <c r="DF684" s="30"/>
      <c r="DG684" s="30"/>
      <c r="DH684" s="30"/>
      <c r="DI684" s="30"/>
      <c r="DJ684" s="30"/>
      <c r="DK684" s="30"/>
      <c r="DL684" s="30"/>
      <c r="DM684" s="30"/>
      <c r="DN684" s="30"/>
      <c r="DO684" s="30"/>
      <c r="DP684" s="30"/>
      <c r="DQ684" s="30"/>
      <c r="DR684" s="30"/>
      <c r="DS684" s="30"/>
      <c r="DT684" s="30"/>
      <c r="DU684" s="30"/>
      <c r="DV684" s="30"/>
      <c r="DW684" s="30"/>
      <c r="DX684" s="30"/>
      <c r="DY684" s="30"/>
      <c r="DZ684" s="30"/>
      <c r="EA684" s="30"/>
      <c r="EB684" s="30"/>
      <c r="EC684" s="30"/>
      <c r="ED684" s="30"/>
      <c r="EE684" s="30"/>
      <c r="EF684" s="30"/>
      <c r="EG684" s="30"/>
      <c r="EH684" s="30"/>
      <c r="EI684" s="30"/>
      <c r="EJ684" s="30"/>
      <c r="EK684" s="30"/>
      <c r="EL684" s="30"/>
      <c r="EM684" s="30"/>
      <c r="EN684" s="30"/>
      <c r="EO684" s="30"/>
      <c r="EP684" s="30"/>
      <c r="EQ684" s="30"/>
      <c r="ER684" s="30"/>
      <c r="ES684" s="30"/>
      <c r="ET684" s="30"/>
      <c r="EU684" s="30"/>
      <c r="EV684" s="30"/>
      <c r="EW684" s="30"/>
      <c r="EX684" s="30"/>
      <c r="EY684" s="30"/>
      <c r="EZ684" s="30"/>
      <c r="FA684" s="30"/>
      <c r="FB684" s="30"/>
      <c r="FC684" s="30"/>
      <c r="FD684" s="30"/>
      <c r="FE684" s="30"/>
      <c r="FF684" s="30"/>
      <c r="FG684" s="30"/>
      <c r="FH684" s="30"/>
      <c r="FI684" s="30"/>
      <c r="FJ684" s="30"/>
      <c r="FK684" s="30"/>
      <c r="FL684" s="30"/>
      <c r="FM684" s="30"/>
      <c r="FN684" s="30"/>
      <c r="FO684" s="30"/>
      <c r="FP684" s="30"/>
      <c r="FQ684" s="30"/>
      <c r="FR684" s="30"/>
      <c r="FS684" s="30"/>
      <c r="FT684" s="30"/>
      <c r="FU684" s="30"/>
      <c r="FV684" s="30"/>
      <c r="FW684" s="30"/>
      <c r="FX684" s="30"/>
      <c r="FY684" s="30"/>
      <c r="FZ684" s="30"/>
      <c r="GA684" s="30"/>
      <c r="GB684" s="30"/>
      <c r="GC684" s="30"/>
      <c r="GD684" s="30"/>
      <c r="GE684" s="30"/>
      <c r="GF684" s="30"/>
      <c r="GG684" s="30"/>
      <c r="GH684" s="30"/>
      <c r="GI684" s="30"/>
      <c r="GJ684" s="30"/>
      <c r="GK684" s="30"/>
      <c r="GL684" s="30"/>
      <c r="GM684" s="30"/>
    </row>
    <row r="685" spans="1:195" ht="12.7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c r="BK685" s="30"/>
      <c r="BL685" s="30"/>
      <c r="BM685" s="30"/>
      <c r="BN685" s="30"/>
      <c r="BO685" s="30"/>
      <c r="BP685" s="30"/>
      <c r="BQ685" s="30"/>
      <c r="BR685" s="30"/>
      <c r="BS685" s="30"/>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c r="DE685" s="30"/>
      <c r="DF685" s="30"/>
      <c r="DG685" s="30"/>
      <c r="DH685" s="30"/>
      <c r="DI685" s="30"/>
      <c r="DJ685" s="30"/>
      <c r="DK685" s="30"/>
      <c r="DL685" s="30"/>
      <c r="DM685" s="30"/>
      <c r="DN685" s="30"/>
      <c r="DO685" s="30"/>
      <c r="DP685" s="30"/>
      <c r="DQ685" s="30"/>
      <c r="DR685" s="30"/>
      <c r="DS685" s="30"/>
      <c r="DT685" s="30"/>
      <c r="DU685" s="30"/>
      <c r="DV685" s="30"/>
      <c r="DW685" s="30"/>
      <c r="DX685" s="30"/>
      <c r="DY685" s="30"/>
      <c r="DZ685" s="30"/>
      <c r="EA685" s="30"/>
      <c r="EB685" s="30"/>
      <c r="EC685" s="30"/>
      <c r="ED685" s="30"/>
      <c r="EE685" s="30"/>
      <c r="EF685" s="30"/>
      <c r="EG685" s="30"/>
      <c r="EH685" s="30"/>
      <c r="EI685" s="30"/>
      <c r="EJ685" s="30"/>
      <c r="EK685" s="30"/>
      <c r="EL685" s="30"/>
      <c r="EM685" s="30"/>
      <c r="EN685" s="30"/>
      <c r="EO685" s="30"/>
      <c r="EP685" s="30"/>
      <c r="EQ685" s="30"/>
      <c r="ER685" s="30"/>
      <c r="ES685" s="30"/>
      <c r="ET685" s="30"/>
      <c r="EU685" s="30"/>
      <c r="EV685" s="30"/>
      <c r="EW685" s="30"/>
      <c r="EX685" s="30"/>
      <c r="EY685" s="30"/>
      <c r="EZ685" s="30"/>
      <c r="FA685" s="30"/>
      <c r="FB685" s="30"/>
      <c r="FC685" s="30"/>
      <c r="FD685" s="30"/>
      <c r="FE685" s="30"/>
      <c r="FF685" s="30"/>
      <c r="FG685" s="30"/>
      <c r="FH685" s="30"/>
      <c r="FI685" s="30"/>
      <c r="FJ685" s="30"/>
      <c r="FK685" s="30"/>
      <c r="FL685" s="30"/>
      <c r="FM685" s="30"/>
      <c r="FN685" s="30"/>
      <c r="FO685" s="30"/>
      <c r="FP685" s="30"/>
      <c r="FQ685" s="30"/>
      <c r="FR685" s="30"/>
      <c r="FS685" s="30"/>
      <c r="FT685" s="30"/>
      <c r="FU685" s="30"/>
      <c r="FV685" s="30"/>
      <c r="FW685" s="30"/>
      <c r="FX685" s="30"/>
      <c r="FY685" s="30"/>
      <c r="FZ685" s="30"/>
      <c r="GA685" s="30"/>
      <c r="GB685" s="30"/>
      <c r="GC685" s="30"/>
      <c r="GD685" s="30"/>
      <c r="GE685" s="30"/>
      <c r="GF685" s="30"/>
      <c r="GG685" s="30"/>
      <c r="GH685" s="30"/>
      <c r="GI685" s="30"/>
      <c r="GJ685" s="30"/>
      <c r="GK685" s="30"/>
      <c r="GL685" s="30"/>
      <c r="GM685" s="30"/>
    </row>
    <row r="686" spans="1:195" ht="12.7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0"/>
      <c r="FJ686" s="30"/>
      <c r="FK686" s="30"/>
      <c r="FL686" s="30"/>
      <c r="FM686" s="30"/>
      <c r="FN686" s="30"/>
      <c r="FO686" s="30"/>
      <c r="FP686" s="30"/>
      <c r="FQ686" s="30"/>
      <c r="FR686" s="30"/>
      <c r="FS686" s="30"/>
      <c r="FT686" s="30"/>
      <c r="FU686" s="30"/>
      <c r="FV686" s="30"/>
      <c r="FW686" s="30"/>
      <c r="FX686" s="30"/>
      <c r="FY686" s="30"/>
      <c r="FZ686" s="30"/>
      <c r="GA686" s="30"/>
      <c r="GB686" s="30"/>
      <c r="GC686" s="30"/>
      <c r="GD686" s="30"/>
      <c r="GE686" s="30"/>
      <c r="GF686" s="30"/>
      <c r="GG686" s="30"/>
      <c r="GH686" s="30"/>
      <c r="GI686" s="30"/>
      <c r="GJ686" s="30"/>
      <c r="GK686" s="30"/>
      <c r="GL686" s="30"/>
      <c r="GM686" s="30"/>
    </row>
    <row r="687" spans="1:195" ht="12.7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row>
    <row r="688" spans="1:195" ht="12.7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c r="EE688" s="30"/>
      <c r="EF688" s="30"/>
      <c r="EG688" s="30"/>
      <c r="EH688" s="30"/>
      <c r="EI688" s="30"/>
      <c r="EJ688" s="30"/>
      <c r="EK688" s="30"/>
      <c r="EL688" s="30"/>
      <c r="EM688" s="30"/>
      <c r="EN688" s="30"/>
      <c r="EO688" s="30"/>
      <c r="EP688" s="30"/>
      <c r="EQ688" s="30"/>
      <c r="ER688" s="30"/>
      <c r="ES688" s="30"/>
      <c r="ET688" s="30"/>
      <c r="EU688" s="30"/>
      <c r="EV688" s="30"/>
      <c r="EW688" s="30"/>
      <c r="EX688" s="30"/>
      <c r="EY688" s="30"/>
      <c r="EZ688" s="30"/>
      <c r="FA688" s="30"/>
      <c r="FB688" s="30"/>
      <c r="FC688" s="30"/>
      <c r="FD688" s="30"/>
      <c r="FE688" s="30"/>
      <c r="FF688" s="30"/>
      <c r="FG688" s="30"/>
      <c r="FH688" s="30"/>
      <c r="FI688" s="30"/>
      <c r="FJ688" s="30"/>
      <c r="FK688" s="30"/>
      <c r="FL688" s="30"/>
      <c r="FM688" s="30"/>
      <c r="FN688" s="30"/>
      <c r="FO688" s="30"/>
      <c r="FP688" s="30"/>
      <c r="FQ688" s="30"/>
      <c r="FR688" s="30"/>
      <c r="FS688" s="30"/>
      <c r="FT688" s="30"/>
      <c r="FU688" s="30"/>
      <c r="FV688" s="30"/>
      <c r="FW688" s="30"/>
      <c r="FX688" s="30"/>
      <c r="FY688" s="30"/>
      <c r="FZ688" s="30"/>
      <c r="GA688" s="30"/>
      <c r="GB688" s="30"/>
      <c r="GC688" s="30"/>
      <c r="GD688" s="30"/>
      <c r="GE688" s="30"/>
      <c r="GF688" s="30"/>
      <c r="GG688" s="30"/>
      <c r="GH688" s="30"/>
      <c r="GI688" s="30"/>
      <c r="GJ688" s="30"/>
      <c r="GK688" s="30"/>
      <c r="GL688" s="30"/>
      <c r="GM688" s="30"/>
    </row>
    <row r="689" spans="1:195" ht="12.7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row>
    <row r="690" spans="1:195" ht="12.7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row>
    <row r="691" spans="1:195" ht="12.7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row>
    <row r="692" spans="1:195" ht="12.7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c r="EE692" s="30"/>
      <c r="EF692" s="30"/>
      <c r="EG692" s="30"/>
      <c r="EH692" s="30"/>
      <c r="EI692" s="30"/>
      <c r="EJ692" s="30"/>
      <c r="EK692" s="30"/>
      <c r="EL692" s="30"/>
      <c r="EM692" s="30"/>
      <c r="EN692" s="30"/>
      <c r="EO692" s="30"/>
      <c r="EP692" s="30"/>
      <c r="EQ692" s="30"/>
      <c r="ER692" s="30"/>
      <c r="ES692" s="30"/>
      <c r="ET692" s="30"/>
      <c r="EU692" s="30"/>
      <c r="EV692" s="30"/>
      <c r="EW692" s="30"/>
      <c r="EX692" s="30"/>
      <c r="EY692" s="30"/>
      <c r="EZ692" s="30"/>
      <c r="FA692" s="30"/>
      <c r="FB692" s="30"/>
      <c r="FC692" s="30"/>
      <c r="FD692" s="30"/>
      <c r="FE692" s="30"/>
      <c r="FF692" s="30"/>
      <c r="FG692" s="30"/>
      <c r="FH692" s="30"/>
      <c r="FI692" s="30"/>
      <c r="FJ692" s="30"/>
      <c r="FK692" s="30"/>
      <c r="FL692" s="30"/>
      <c r="FM692" s="30"/>
      <c r="FN692" s="30"/>
      <c r="FO692" s="30"/>
      <c r="FP692" s="30"/>
      <c r="FQ692" s="30"/>
      <c r="FR692" s="30"/>
      <c r="FS692" s="30"/>
      <c r="FT692" s="30"/>
      <c r="FU692" s="30"/>
      <c r="FV692" s="30"/>
      <c r="FW692" s="30"/>
      <c r="FX692" s="30"/>
      <c r="FY692" s="30"/>
      <c r="FZ692" s="30"/>
      <c r="GA692" s="30"/>
      <c r="GB692" s="30"/>
      <c r="GC692" s="30"/>
      <c r="GD692" s="30"/>
      <c r="GE692" s="30"/>
      <c r="GF692" s="30"/>
      <c r="GG692" s="30"/>
      <c r="GH692" s="30"/>
      <c r="GI692" s="30"/>
      <c r="GJ692" s="30"/>
      <c r="GK692" s="30"/>
      <c r="GL692" s="30"/>
      <c r="GM692" s="30"/>
    </row>
    <row r="693" spans="1:195" ht="12.7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row>
    <row r="694" spans="1:195" ht="12.7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c r="DE694" s="30"/>
      <c r="DF694" s="30"/>
      <c r="DG694" s="30"/>
      <c r="DH694" s="30"/>
      <c r="DI694" s="30"/>
      <c r="DJ694" s="30"/>
      <c r="DK694" s="30"/>
      <c r="DL694" s="30"/>
      <c r="DM694" s="30"/>
      <c r="DN694" s="30"/>
      <c r="DO694" s="30"/>
      <c r="DP694" s="30"/>
      <c r="DQ694" s="30"/>
      <c r="DR694" s="30"/>
      <c r="DS694" s="30"/>
      <c r="DT694" s="30"/>
      <c r="DU694" s="30"/>
      <c r="DV694" s="30"/>
      <c r="DW694" s="30"/>
      <c r="DX694" s="30"/>
      <c r="DY694" s="30"/>
      <c r="DZ694" s="30"/>
      <c r="EA694" s="30"/>
      <c r="EB694" s="30"/>
      <c r="EC694" s="30"/>
      <c r="ED694" s="30"/>
      <c r="EE694" s="30"/>
      <c r="EF694" s="30"/>
      <c r="EG694" s="30"/>
      <c r="EH694" s="30"/>
      <c r="EI694" s="30"/>
      <c r="EJ694" s="30"/>
      <c r="EK694" s="30"/>
      <c r="EL694" s="30"/>
      <c r="EM694" s="30"/>
      <c r="EN694" s="30"/>
      <c r="EO694" s="30"/>
      <c r="EP694" s="30"/>
      <c r="EQ694" s="30"/>
      <c r="ER694" s="30"/>
      <c r="ES694" s="30"/>
      <c r="ET694" s="30"/>
      <c r="EU694" s="30"/>
      <c r="EV694" s="30"/>
      <c r="EW694" s="30"/>
      <c r="EX694" s="30"/>
      <c r="EY694" s="30"/>
      <c r="EZ694" s="30"/>
      <c r="FA694" s="30"/>
      <c r="FB694" s="30"/>
      <c r="FC694" s="30"/>
      <c r="FD694" s="30"/>
      <c r="FE694" s="30"/>
      <c r="FF694" s="30"/>
      <c r="FG694" s="30"/>
      <c r="FH694" s="30"/>
      <c r="FI694" s="30"/>
      <c r="FJ694" s="30"/>
      <c r="FK694" s="30"/>
      <c r="FL694" s="30"/>
      <c r="FM694" s="30"/>
      <c r="FN694" s="30"/>
      <c r="FO694" s="30"/>
      <c r="FP694" s="30"/>
      <c r="FQ694" s="30"/>
      <c r="FR694" s="30"/>
      <c r="FS694" s="30"/>
      <c r="FT694" s="30"/>
      <c r="FU694" s="30"/>
      <c r="FV694" s="30"/>
      <c r="FW694" s="30"/>
      <c r="FX694" s="30"/>
      <c r="FY694" s="30"/>
      <c r="FZ694" s="30"/>
      <c r="GA694" s="30"/>
      <c r="GB694" s="30"/>
      <c r="GC694" s="30"/>
      <c r="GD694" s="30"/>
      <c r="GE694" s="30"/>
      <c r="GF694" s="30"/>
      <c r="GG694" s="30"/>
      <c r="GH694" s="30"/>
      <c r="GI694" s="30"/>
      <c r="GJ694" s="30"/>
      <c r="GK694" s="30"/>
      <c r="GL694" s="30"/>
      <c r="GM694" s="30"/>
    </row>
    <row r="695" spans="1:195" ht="12.7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c r="EE695" s="30"/>
      <c r="EF695" s="30"/>
      <c r="EG695" s="30"/>
      <c r="EH695" s="30"/>
      <c r="EI695" s="30"/>
      <c r="EJ695" s="30"/>
      <c r="EK695" s="30"/>
      <c r="EL695" s="30"/>
      <c r="EM695" s="30"/>
      <c r="EN695" s="30"/>
      <c r="EO695" s="30"/>
      <c r="EP695" s="30"/>
      <c r="EQ695" s="30"/>
      <c r="ER695" s="30"/>
      <c r="ES695" s="30"/>
      <c r="ET695" s="30"/>
      <c r="EU695" s="30"/>
      <c r="EV695" s="30"/>
      <c r="EW695" s="30"/>
      <c r="EX695" s="30"/>
      <c r="EY695" s="30"/>
      <c r="EZ695" s="30"/>
      <c r="FA695" s="30"/>
      <c r="FB695" s="30"/>
      <c r="FC695" s="30"/>
      <c r="FD695" s="30"/>
      <c r="FE695" s="30"/>
      <c r="FF695" s="30"/>
      <c r="FG695" s="30"/>
      <c r="FH695" s="30"/>
      <c r="FI695" s="30"/>
      <c r="FJ695" s="30"/>
      <c r="FK695" s="30"/>
      <c r="FL695" s="30"/>
      <c r="FM695" s="30"/>
      <c r="FN695" s="30"/>
      <c r="FO695" s="30"/>
      <c r="FP695" s="30"/>
      <c r="FQ695" s="30"/>
      <c r="FR695" s="30"/>
      <c r="FS695" s="30"/>
      <c r="FT695" s="30"/>
      <c r="FU695" s="30"/>
      <c r="FV695" s="30"/>
      <c r="FW695" s="30"/>
      <c r="FX695" s="30"/>
      <c r="FY695" s="30"/>
      <c r="FZ695" s="30"/>
      <c r="GA695" s="30"/>
      <c r="GB695" s="30"/>
      <c r="GC695" s="30"/>
      <c r="GD695" s="30"/>
      <c r="GE695" s="30"/>
      <c r="GF695" s="30"/>
      <c r="GG695" s="30"/>
      <c r="GH695" s="30"/>
      <c r="GI695" s="30"/>
      <c r="GJ695" s="30"/>
      <c r="GK695" s="30"/>
      <c r="GL695" s="30"/>
      <c r="GM695" s="30"/>
    </row>
    <row r="696" spans="1:195" ht="12.7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row>
    <row r="697" spans="1:195" ht="12.7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c r="BK697" s="30"/>
      <c r="BL697" s="30"/>
      <c r="BM697" s="30"/>
      <c r="BN697" s="30"/>
      <c r="BO697" s="30"/>
      <c r="BP697" s="30"/>
      <c r="BQ697" s="30"/>
      <c r="BR697" s="30"/>
      <c r="BS697" s="30"/>
      <c r="BT697" s="30"/>
      <c r="BU697" s="30"/>
      <c r="BV697" s="30"/>
      <c r="BW697" s="30"/>
      <c r="BX697" s="30"/>
      <c r="BY697" s="30"/>
      <c r="BZ697" s="30"/>
      <c r="CA697" s="30"/>
      <c r="CB697" s="30"/>
      <c r="CC697" s="30"/>
      <c r="CD697" s="30"/>
      <c r="CE697" s="30"/>
      <c r="CF697" s="30"/>
      <c r="CG697" s="30"/>
      <c r="CH697" s="30"/>
      <c r="CI697" s="30"/>
      <c r="CJ697" s="30"/>
      <c r="CK697" s="30"/>
      <c r="CL697" s="30"/>
      <c r="CM697" s="30"/>
      <c r="CN697" s="30"/>
      <c r="CO697" s="30"/>
      <c r="CP697" s="30"/>
      <c r="CQ697" s="30"/>
      <c r="CR697" s="30"/>
      <c r="CS697" s="30"/>
      <c r="CT697" s="30"/>
      <c r="CU697" s="30"/>
      <c r="CV697" s="30"/>
      <c r="CW697" s="30"/>
      <c r="CX697" s="30"/>
      <c r="CY697" s="30"/>
      <c r="CZ697" s="30"/>
      <c r="DA697" s="30"/>
      <c r="DB697" s="30"/>
      <c r="DC697" s="30"/>
      <c r="DD697" s="30"/>
      <c r="DE697" s="30"/>
      <c r="DF697" s="30"/>
      <c r="DG697" s="30"/>
      <c r="DH697" s="30"/>
      <c r="DI697" s="30"/>
      <c r="DJ697" s="30"/>
      <c r="DK697" s="30"/>
      <c r="DL697" s="30"/>
      <c r="DM697" s="30"/>
      <c r="DN697" s="30"/>
      <c r="DO697" s="30"/>
      <c r="DP697" s="30"/>
      <c r="DQ697" s="30"/>
      <c r="DR697" s="30"/>
      <c r="DS697" s="30"/>
      <c r="DT697" s="30"/>
      <c r="DU697" s="30"/>
      <c r="DV697" s="30"/>
      <c r="DW697" s="30"/>
      <c r="DX697" s="30"/>
      <c r="DY697" s="30"/>
      <c r="DZ697" s="30"/>
      <c r="EA697" s="30"/>
      <c r="EB697" s="30"/>
      <c r="EC697" s="30"/>
      <c r="ED697" s="30"/>
      <c r="EE697" s="30"/>
      <c r="EF697" s="30"/>
      <c r="EG697" s="30"/>
      <c r="EH697" s="30"/>
      <c r="EI697" s="30"/>
      <c r="EJ697" s="30"/>
      <c r="EK697" s="30"/>
      <c r="EL697" s="30"/>
      <c r="EM697" s="30"/>
      <c r="EN697" s="30"/>
      <c r="EO697" s="30"/>
      <c r="EP697" s="30"/>
      <c r="EQ697" s="30"/>
      <c r="ER697" s="30"/>
      <c r="ES697" s="30"/>
      <c r="ET697" s="30"/>
      <c r="EU697" s="30"/>
      <c r="EV697" s="30"/>
      <c r="EW697" s="30"/>
      <c r="EX697" s="30"/>
      <c r="EY697" s="30"/>
      <c r="EZ697" s="30"/>
      <c r="FA697" s="30"/>
      <c r="FB697" s="30"/>
      <c r="FC697" s="30"/>
      <c r="FD697" s="30"/>
      <c r="FE697" s="30"/>
      <c r="FF697" s="30"/>
      <c r="FG697" s="30"/>
      <c r="FH697" s="30"/>
      <c r="FI697" s="30"/>
      <c r="FJ697" s="30"/>
      <c r="FK697" s="30"/>
      <c r="FL697" s="30"/>
      <c r="FM697" s="30"/>
      <c r="FN697" s="30"/>
      <c r="FO697" s="30"/>
      <c r="FP697" s="30"/>
      <c r="FQ697" s="30"/>
      <c r="FR697" s="30"/>
      <c r="FS697" s="30"/>
      <c r="FT697" s="30"/>
      <c r="FU697" s="30"/>
      <c r="FV697" s="30"/>
      <c r="FW697" s="30"/>
      <c r="FX697" s="30"/>
      <c r="FY697" s="30"/>
      <c r="FZ697" s="30"/>
      <c r="GA697" s="30"/>
      <c r="GB697" s="30"/>
      <c r="GC697" s="30"/>
      <c r="GD697" s="30"/>
      <c r="GE697" s="30"/>
      <c r="GF697" s="30"/>
      <c r="GG697" s="30"/>
      <c r="GH697" s="30"/>
      <c r="GI697" s="30"/>
      <c r="GJ697" s="30"/>
      <c r="GK697" s="30"/>
      <c r="GL697" s="30"/>
      <c r="GM697" s="30"/>
    </row>
    <row r="698" spans="1:195" ht="12.7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c r="BM698" s="30"/>
      <c r="BN698" s="30"/>
      <c r="BO698" s="30"/>
      <c r="BP698" s="30"/>
      <c r="BQ698" s="30"/>
      <c r="BR698" s="30"/>
      <c r="BS698" s="30"/>
      <c r="BT698" s="30"/>
      <c r="BU698" s="30"/>
      <c r="BV698" s="30"/>
      <c r="BW698" s="30"/>
      <c r="BX698" s="30"/>
      <c r="BY698" s="30"/>
      <c r="BZ698" s="30"/>
      <c r="CA698" s="30"/>
      <c r="CB698" s="30"/>
      <c r="CC698" s="30"/>
      <c r="CD698" s="30"/>
      <c r="CE698" s="30"/>
      <c r="CF698" s="30"/>
      <c r="CG698" s="30"/>
      <c r="CH698" s="30"/>
      <c r="CI698" s="30"/>
      <c r="CJ698" s="30"/>
      <c r="CK698" s="30"/>
      <c r="CL698" s="30"/>
      <c r="CM698" s="30"/>
      <c r="CN698" s="30"/>
      <c r="CO698" s="30"/>
      <c r="CP698" s="30"/>
      <c r="CQ698" s="30"/>
      <c r="CR698" s="30"/>
      <c r="CS698" s="30"/>
      <c r="CT698" s="30"/>
      <c r="CU698" s="30"/>
      <c r="CV698" s="30"/>
      <c r="CW698" s="30"/>
      <c r="CX698" s="30"/>
      <c r="CY698" s="30"/>
      <c r="CZ698" s="30"/>
      <c r="DA698" s="30"/>
      <c r="DB698" s="30"/>
      <c r="DC698" s="30"/>
      <c r="DD698" s="30"/>
      <c r="DE698" s="30"/>
      <c r="DF698" s="30"/>
      <c r="DG698" s="30"/>
      <c r="DH698" s="30"/>
      <c r="DI698" s="30"/>
      <c r="DJ698" s="30"/>
      <c r="DK698" s="30"/>
      <c r="DL698" s="30"/>
      <c r="DM698" s="30"/>
      <c r="DN698" s="30"/>
      <c r="DO698" s="30"/>
      <c r="DP698" s="30"/>
      <c r="DQ698" s="30"/>
      <c r="DR698" s="30"/>
      <c r="DS698" s="30"/>
      <c r="DT698" s="30"/>
      <c r="DU698" s="30"/>
      <c r="DV698" s="30"/>
      <c r="DW698" s="30"/>
      <c r="DX698" s="30"/>
      <c r="DY698" s="30"/>
      <c r="DZ698" s="30"/>
      <c r="EA698" s="30"/>
      <c r="EB698" s="30"/>
      <c r="EC698" s="30"/>
      <c r="ED698" s="30"/>
      <c r="EE698" s="30"/>
      <c r="EF698" s="30"/>
      <c r="EG698" s="30"/>
      <c r="EH698" s="30"/>
      <c r="EI698" s="30"/>
      <c r="EJ698" s="30"/>
      <c r="EK698" s="30"/>
      <c r="EL698" s="30"/>
      <c r="EM698" s="30"/>
      <c r="EN698" s="30"/>
      <c r="EO698" s="30"/>
      <c r="EP698" s="30"/>
      <c r="EQ698" s="30"/>
      <c r="ER698" s="30"/>
      <c r="ES698" s="30"/>
      <c r="ET698" s="30"/>
      <c r="EU698" s="30"/>
      <c r="EV698" s="30"/>
      <c r="EW698" s="30"/>
      <c r="EX698" s="30"/>
      <c r="EY698" s="30"/>
      <c r="EZ698" s="30"/>
      <c r="FA698" s="30"/>
      <c r="FB698" s="30"/>
      <c r="FC698" s="30"/>
      <c r="FD698" s="30"/>
      <c r="FE698" s="30"/>
      <c r="FF698" s="30"/>
      <c r="FG698" s="30"/>
      <c r="FH698" s="30"/>
      <c r="FI698" s="30"/>
      <c r="FJ698" s="30"/>
      <c r="FK698" s="30"/>
      <c r="FL698" s="30"/>
      <c r="FM698" s="30"/>
      <c r="FN698" s="30"/>
      <c r="FO698" s="30"/>
      <c r="FP698" s="30"/>
      <c r="FQ698" s="30"/>
      <c r="FR698" s="30"/>
      <c r="FS698" s="30"/>
      <c r="FT698" s="30"/>
      <c r="FU698" s="30"/>
      <c r="FV698" s="30"/>
      <c r="FW698" s="30"/>
      <c r="FX698" s="30"/>
      <c r="FY698" s="30"/>
      <c r="FZ698" s="30"/>
      <c r="GA698" s="30"/>
      <c r="GB698" s="30"/>
      <c r="GC698" s="30"/>
      <c r="GD698" s="30"/>
      <c r="GE698" s="30"/>
      <c r="GF698" s="30"/>
      <c r="GG698" s="30"/>
      <c r="GH698" s="30"/>
      <c r="GI698" s="30"/>
      <c r="GJ698" s="30"/>
      <c r="GK698" s="30"/>
      <c r="GL698" s="30"/>
      <c r="GM698" s="30"/>
    </row>
    <row r="699" spans="1:195" ht="12.7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c r="BK699" s="30"/>
      <c r="BL699" s="30"/>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c r="CU699" s="30"/>
      <c r="CV699" s="30"/>
      <c r="CW699" s="30"/>
      <c r="CX699" s="30"/>
      <c r="CY699" s="30"/>
      <c r="CZ699" s="30"/>
      <c r="DA699" s="30"/>
      <c r="DB699" s="30"/>
      <c r="DC699" s="30"/>
      <c r="DD699" s="30"/>
      <c r="DE699" s="30"/>
      <c r="DF699" s="30"/>
      <c r="DG699" s="30"/>
      <c r="DH699" s="30"/>
      <c r="DI699" s="30"/>
      <c r="DJ699" s="30"/>
      <c r="DK699" s="30"/>
      <c r="DL699" s="30"/>
      <c r="DM699" s="30"/>
      <c r="DN699" s="30"/>
      <c r="DO699" s="30"/>
      <c r="DP699" s="30"/>
      <c r="DQ699" s="30"/>
      <c r="DR699" s="30"/>
      <c r="DS699" s="30"/>
      <c r="DT699" s="30"/>
      <c r="DU699" s="30"/>
      <c r="DV699" s="30"/>
      <c r="DW699" s="30"/>
      <c r="DX699" s="30"/>
      <c r="DY699" s="30"/>
      <c r="DZ699" s="30"/>
      <c r="EA699" s="30"/>
      <c r="EB699" s="30"/>
      <c r="EC699" s="30"/>
      <c r="ED699" s="30"/>
      <c r="EE699" s="30"/>
      <c r="EF699" s="30"/>
      <c r="EG699" s="30"/>
      <c r="EH699" s="30"/>
      <c r="EI699" s="30"/>
      <c r="EJ699" s="30"/>
      <c r="EK699" s="30"/>
      <c r="EL699" s="30"/>
      <c r="EM699" s="30"/>
      <c r="EN699" s="30"/>
      <c r="EO699" s="30"/>
      <c r="EP699" s="30"/>
      <c r="EQ699" s="30"/>
      <c r="ER699" s="30"/>
      <c r="ES699" s="30"/>
      <c r="ET699" s="30"/>
      <c r="EU699" s="30"/>
      <c r="EV699" s="30"/>
      <c r="EW699" s="30"/>
      <c r="EX699" s="30"/>
      <c r="EY699" s="30"/>
      <c r="EZ699" s="30"/>
      <c r="FA699" s="30"/>
      <c r="FB699" s="30"/>
      <c r="FC699" s="30"/>
      <c r="FD699" s="30"/>
      <c r="FE699" s="30"/>
      <c r="FF699" s="30"/>
      <c r="FG699" s="30"/>
      <c r="FH699" s="30"/>
      <c r="FI699" s="30"/>
      <c r="FJ699" s="30"/>
      <c r="FK699" s="30"/>
      <c r="FL699" s="30"/>
      <c r="FM699" s="30"/>
      <c r="FN699" s="30"/>
      <c r="FO699" s="30"/>
      <c r="FP699" s="30"/>
      <c r="FQ699" s="30"/>
      <c r="FR699" s="30"/>
      <c r="FS699" s="30"/>
      <c r="FT699" s="30"/>
      <c r="FU699" s="30"/>
      <c r="FV699" s="30"/>
      <c r="FW699" s="30"/>
      <c r="FX699" s="30"/>
      <c r="FY699" s="30"/>
      <c r="FZ699" s="30"/>
      <c r="GA699" s="30"/>
      <c r="GB699" s="30"/>
      <c r="GC699" s="30"/>
      <c r="GD699" s="30"/>
      <c r="GE699" s="30"/>
      <c r="GF699" s="30"/>
      <c r="GG699" s="30"/>
      <c r="GH699" s="30"/>
      <c r="GI699" s="30"/>
      <c r="GJ699" s="30"/>
      <c r="GK699" s="30"/>
      <c r="GL699" s="30"/>
      <c r="GM699" s="30"/>
    </row>
    <row r="700" spans="1:195" ht="12.7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c r="CU700" s="30"/>
      <c r="CV700" s="30"/>
      <c r="CW700" s="30"/>
      <c r="CX700" s="30"/>
      <c r="CY700" s="30"/>
      <c r="CZ700" s="30"/>
      <c r="DA700" s="30"/>
      <c r="DB700" s="30"/>
      <c r="DC700" s="30"/>
      <c r="DD700" s="30"/>
      <c r="DE700" s="30"/>
      <c r="DF700" s="30"/>
      <c r="DG700" s="30"/>
      <c r="DH700" s="30"/>
      <c r="DI700" s="30"/>
      <c r="DJ700" s="30"/>
      <c r="DK700" s="30"/>
      <c r="DL700" s="30"/>
      <c r="DM700" s="30"/>
      <c r="DN700" s="30"/>
      <c r="DO700" s="30"/>
      <c r="DP700" s="30"/>
      <c r="DQ700" s="30"/>
      <c r="DR700" s="30"/>
      <c r="DS700" s="30"/>
      <c r="DT700" s="30"/>
      <c r="DU700" s="30"/>
      <c r="DV700" s="30"/>
      <c r="DW700" s="30"/>
      <c r="DX700" s="30"/>
      <c r="DY700" s="30"/>
      <c r="DZ700" s="30"/>
      <c r="EA700" s="30"/>
      <c r="EB700" s="30"/>
      <c r="EC700" s="30"/>
      <c r="ED700" s="30"/>
      <c r="EE700" s="30"/>
      <c r="EF700" s="30"/>
      <c r="EG700" s="30"/>
      <c r="EH700" s="30"/>
      <c r="EI700" s="30"/>
      <c r="EJ700" s="30"/>
      <c r="EK700" s="30"/>
      <c r="EL700" s="30"/>
      <c r="EM700" s="30"/>
      <c r="EN700" s="30"/>
      <c r="EO700" s="30"/>
      <c r="EP700" s="30"/>
      <c r="EQ700" s="30"/>
      <c r="ER700" s="30"/>
      <c r="ES700" s="30"/>
      <c r="ET700" s="30"/>
      <c r="EU700" s="30"/>
      <c r="EV700" s="30"/>
      <c r="EW700" s="30"/>
      <c r="EX700" s="30"/>
      <c r="EY700" s="30"/>
      <c r="EZ700" s="30"/>
      <c r="FA700" s="30"/>
      <c r="FB700" s="30"/>
      <c r="FC700" s="30"/>
      <c r="FD700" s="30"/>
      <c r="FE700" s="30"/>
      <c r="FF700" s="30"/>
      <c r="FG700" s="30"/>
      <c r="FH700" s="30"/>
      <c r="FI700" s="30"/>
      <c r="FJ700" s="30"/>
      <c r="FK700" s="30"/>
      <c r="FL700" s="30"/>
      <c r="FM700" s="30"/>
      <c r="FN700" s="30"/>
      <c r="FO700" s="30"/>
      <c r="FP700" s="30"/>
      <c r="FQ700" s="30"/>
      <c r="FR700" s="30"/>
      <c r="FS700" s="30"/>
      <c r="FT700" s="30"/>
      <c r="FU700" s="30"/>
      <c r="FV700" s="30"/>
      <c r="FW700" s="30"/>
      <c r="FX700" s="30"/>
      <c r="FY700" s="30"/>
      <c r="FZ700" s="30"/>
      <c r="GA700" s="30"/>
      <c r="GB700" s="30"/>
      <c r="GC700" s="30"/>
      <c r="GD700" s="30"/>
      <c r="GE700" s="30"/>
      <c r="GF700" s="30"/>
      <c r="GG700" s="30"/>
      <c r="GH700" s="30"/>
      <c r="GI700" s="30"/>
      <c r="GJ700" s="30"/>
      <c r="GK700" s="30"/>
      <c r="GL700" s="30"/>
      <c r="GM700" s="30"/>
    </row>
    <row r="701" spans="1:195" ht="12.7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c r="BM701" s="30"/>
      <c r="BN701" s="30"/>
      <c r="BO701" s="30"/>
      <c r="BP701" s="30"/>
      <c r="BQ701" s="30"/>
      <c r="BR701" s="30"/>
      <c r="BS701" s="30"/>
      <c r="BT701" s="30"/>
      <c r="BU701" s="30"/>
      <c r="BV701" s="30"/>
      <c r="BW701" s="30"/>
      <c r="BX701" s="30"/>
      <c r="BY701" s="30"/>
      <c r="BZ701" s="30"/>
      <c r="CA701" s="30"/>
      <c r="CB701" s="30"/>
      <c r="CC701" s="30"/>
      <c r="CD701" s="30"/>
      <c r="CE701" s="30"/>
      <c r="CF701" s="30"/>
      <c r="CG701" s="30"/>
      <c r="CH701" s="30"/>
      <c r="CI701" s="30"/>
      <c r="CJ701" s="30"/>
      <c r="CK701" s="30"/>
      <c r="CL701" s="30"/>
      <c r="CM701" s="30"/>
      <c r="CN701" s="30"/>
      <c r="CO701" s="30"/>
      <c r="CP701" s="30"/>
      <c r="CQ701" s="30"/>
      <c r="CR701" s="30"/>
      <c r="CS701" s="30"/>
      <c r="CT701" s="30"/>
      <c r="CU701" s="30"/>
      <c r="CV701" s="30"/>
      <c r="CW701" s="30"/>
      <c r="CX701" s="30"/>
      <c r="CY701" s="30"/>
      <c r="CZ701" s="30"/>
      <c r="DA701" s="30"/>
      <c r="DB701" s="30"/>
      <c r="DC701" s="30"/>
      <c r="DD701" s="30"/>
      <c r="DE701" s="30"/>
      <c r="DF701" s="30"/>
      <c r="DG701" s="30"/>
      <c r="DH701" s="30"/>
      <c r="DI701" s="30"/>
      <c r="DJ701" s="30"/>
      <c r="DK701" s="30"/>
      <c r="DL701" s="30"/>
      <c r="DM701" s="30"/>
      <c r="DN701" s="30"/>
      <c r="DO701" s="30"/>
      <c r="DP701" s="30"/>
      <c r="DQ701" s="30"/>
      <c r="DR701" s="30"/>
      <c r="DS701" s="30"/>
      <c r="DT701" s="30"/>
      <c r="DU701" s="30"/>
      <c r="DV701" s="30"/>
      <c r="DW701" s="30"/>
      <c r="DX701" s="30"/>
      <c r="DY701" s="30"/>
      <c r="DZ701" s="30"/>
      <c r="EA701" s="30"/>
      <c r="EB701" s="30"/>
      <c r="EC701" s="30"/>
      <c r="ED701" s="30"/>
      <c r="EE701" s="30"/>
      <c r="EF701" s="30"/>
      <c r="EG701" s="30"/>
      <c r="EH701" s="30"/>
      <c r="EI701" s="30"/>
      <c r="EJ701" s="30"/>
      <c r="EK701" s="30"/>
      <c r="EL701" s="30"/>
      <c r="EM701" s="30"/>
      <c r="EN701" s="30"/>
      <c r="EO701" s="30"/>
      <c r="EP701" s="30"/>
      <c r="EQ701" s="30"/>
      <c r="ER701" s="30"/>
      <c r="ES701" s="30"/>
      <c r="ET701" s="30"/>
      <c r="EU701" s="30"/>
      <c r="EV701" s="30"/>
      <c r="EW701" s="30"/>
      <c r="EX701" s="30"/>
      <c r="EY701" s="30"/>
      <c r="EZ701" s="30"/>
      <c r="FA701" s="30"/>
      <c r="FB701" s="30"/>
      <c r="FC701" s="30"/>
      <c r="FD701" s="30"/>
      <c r="FE701" s="30"/>
      <c r="FF701" s="30"/>
      <c r="FG701" s="30"/>
      <c r="FH701" s="30"/>
      <c r="FI701" s="30"/>
      <c r="FJ701" s="30"/>
      <c r="FK701" s="30"/>
      <c r="FL701" s="30"/>
      <c r="FM701" s="30"/>
      <c r="FN701" s="30"/>
      <c r="FO701" s="30"/>
      <c r="FP701" s="30"/>
      <c r="FQ701" s="30"/>
      <c r="FR701" s="30"/>
      <c r="FS701" s="30"/>
      <c r="FT701" s="30"/>
      <c r="FU701" s="30"/>
      <c r="FV701" s="30"/>
      <c r="FW701" s="30"/>
      <c r="FX701" s="30"/>
      <c r="FY701" s="30"/>
      <c r="FZ701" s="30"/>
      <c r="GA701" s="30"/>
      <c r="GB701" s="30"/>
      <c r="GC701" s="30"/>
      <c r="GD701" s="30"/>
      <c r="GE701" s="30"/>
      <c r="GF701" s="30"/>
      <c r="GG701" s="30"/>
      <c r="GH701" s="30"/>
      <c r="GI701" s="30"/>
      <c r="GJ701" s="30"/>
      <c r="GK701" s="30"/>
      <c r="GL701" s="30"/>
      <c r="GM701" s="30"/>
    </row>
    <row r="702" spans="1:195" ht="12.7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c r="BM702" s="30"/>
      <c r="BN702" s="30"/>
      <c r="BO702" s="30"/>
      <c r="BP702" s="30"/>
      <c r="BQ702" s="30"/>
      <c r="BR702" s="30"/>
      <c r="BS702" s="30"/>
      <c r="BT702" s="30"/>
      <c r="BU702" s="30"/>
      <c r="BV702" s="30"/>
      <c r="BW702" s="30"/>
      <c r="BX702" s="30"/>
      <c r="BY702" s="30"/>
      <c r="BZ702" s="30"/>
      <c r="CA702" s="30"/>
      <c r="CB702" s="30"/>
      <c r="CC702" s="30"/>
      <c r="CD702" s="30"/>
      <c r="CE702" s="30"/>
      <c r="CF702" s="30"/>
      <c r="CG702" s="30"/>
      <c r="CH702" s="30"/>
      <c r="CI702" s="30"/>
      <c r="CJ702" s="30"/>
      <c r="CK702" s="30"/>
      <c r="CL702" s="30"/>
      <c r="CM702" s="30"/>
      <c r="CN702" s="30"/>
      <c r="CO702" s="30"/>
      <c r="CP702" s="30"/>
      <c r="CQ702" s="30"/>
      <c r="CR702" s="30"/>
      <c r="CS702" s="30"/>
      <c r="CT702" s="30"/>
      <c r="CU702" s="30"/>
      <c r="CV702" s="30"/>
      <c r="CW702" s="30"/>
      <c r="CX702" s="30"/>
      <c r="CY702" s="30"/>
      <c r="CZ702" s="30"/>
      <c r="DA702" s="30"/>
      <c r="DB702" s="30"/>
      <c r="DC702" s="30"/>
      <c r="DD702" s="30"/>
      <c r="DE702" s="30"/>
      <c r="DF702" s="30"/>
      <c r="DG702" s="30"/>
      <c r="DH702" s="30"/>
      <c r="DI702" s="30"/>
      <c r="DJ702" s="30"/>
      <c r="DK702" s="30"/>
      <c r="DL702" s="30"/>
      <c r="DM702" s="30"/>
      <c r="DN702" s="30"/>
      <c r="DO702" s="30"/>
      <c r="DP702" s="30"/>
      <c r="DQ702" s="30"/>
      <c r="DR702" s="30"/>
      <c r="DS702" s="30"/>
      <c r="DT702" s="30"/>
      <c r="DU702" s="30"/>
      <c r="DV702" s="30"/>
      <c r="DW702" s="30"/>
      <c r="DX702" s="30"/>
      <c r="DY702" s="30"/>
      <c r="DZ702" s="30"/>
      <c r="EA702" s="30"/>
      <c r="EB702" s="30"/>
      <c r="EC702" s="30"/>
      <c r="ED702" s="30"/>
      <c r="EE702" s="30"/>
      <c r="EF702" s="30"/>
      <c r="EG702" s="30"/>
      <c r="EH702" s="30"/>
      <c r="EI702" s="30"/>
      <c r="EJ702" s="30"/>
      <c r="EK702" s="30"/>
      <c r="EL702" s="30"/>
      <c r="EM702" s="30"/>
      <c r="EN702" s="30"/>
      <c r="EO702" s="30"/>
      <c r="EP702" s="30"/>
      <c r="EQ702" s="30"/>
      <c r="ER702" s="30"/>
      <c r="ES702" s="30"/>
      <c r="ET702" s="30"/>
      <c r="EU702" s="30"/>
      <c r="EV702" s="30"/>
      <c r="EW702" s="30"/>
      <c r="EX702" s="30"/>
      <c r="EY702" s="30"/>
      <c r="EZ702" s="30"/>
      <c r="FA702" s="30"/>
      <c r="FB702" s="30"/>
      <c r="FC702" s="30"/>
      <c r="FD702" s="30"/>
      <c r="FE702" s="30"/>
      <c r="FF702" s="30"/>
      <c r="FG702" s="30"/>
      <c r="FH702" s="30"/>
      <c r="FI702" s="30"/>
      <c r="FJ702" s="30"/>
      <c r="FK702" s="30"/>
      <c r="FL702" s="30"/>
      <c r="FM702" s="30"/>
      <c r="FN702" s="30"/>
      <c r="FO702" s="30"/>
      <c r="FP702" s="30"/>
      <c r="FQ702" s="30"/>
      <c r="FR702" s="30"/>
      <c r="FS702" s="30"/>
      <c r="FT702" s="30"/>
      <c r="FU702" s="30"/>
      <c r="FV702" s="30"/>
      <c r="FW702" s="30"/>
      <c r="FX702" s="30"/>
      <c r="FY702" s="30"/>
      <c r="FZ702" s="30"/>
      <c r="GA702" s="30"/>
      <c r="GB702" s="30"/>
      <c r="GC702" s="30"/>
      <c r="GD702" s="30"/>
      <c r="GE702" s="30"/>
      <c r="GF702" s="30"/>
      <c r="GG702" s="30"/>
      <c r="GH702" s="30"/>
      <c r="GI702" s="30"/>
      <c r="GJ702" s="30"/>
      <c r="GK702" s="30"/>
      <c r="GL702" s="30"/>
      <c r="GM702" s="30"/>
    </row>
    <row r="703" spans="1:195" ht="12.7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row>
    <row r="704" spans="1:195" ht="12.7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c r="EE704" s="30"/>
      <c r="EF704" s="30"/>
      <c r="EG704" s="30"/>
      <c r="EH704" s="30"/>
      <c r="EI704" s="30"/>
      <c r="EJ704" s="30"/>
      <c r="EK704" s="30"/>
      <c r="EL704" s="30"/>
      <c r="EM704" s="30"/>
      <c r="EN704" s="30"/>
      <c r="EO704" s="30"/>
      <c r="EP704" s="30"/>
      <c r="EQ704" s="30"/>
      <c r="ER704" s="30"/>
      <c r="ES704" s="30"/>
      <c r="ET704" s="30"/>
      <c r="EU704" s="30"/>
      <c r="EV704" s="30"/>
      <c r="EW704" s="30"/>
      <c r="EX704" s="30"/>
      <c r="EY704" s="30"/>
      <c r="EZ704" s="30"/>
      <c r="FA704" s="30"/>
      <c r="FB704" s="30"/>
      <c r="FC704" s="30"/>
      <c r="FD704" s="30"/>
      <c r="FE704" s="30"/>
      <c r="FF704" s="30"/>
      <c r="FG704" s="30"/>
      <c r="FH704" s="30"/>
      <c r="FI704" s="30"/>
      <c r="FJ704" s="30"/>
      <c r="FK704" s="30"/>
      <c r="FL704" s="30"/>
      <c r="FM704" s="30"/>
      <c r="FN704" s="30"/>
      <c r="FO704" s="30"/>
      <c r="FP704" s="30"/>
      <c r="FQ704" s="30"/>
      <c r="FR704" s="30"/>
      <c r="FS704" s="30"/>
      <c r="FT704" s="30"/>
      <c r="FU704" s="30"/>
      <c r="FV704" s="30"/>
      <c r="FW704" s="30"/>
      <c r="FX704" s="30"/>
      <c r="FY704" s="30"/>
      <c r="FZ704" s="30"/>
      <c r="GA704" s="30"/>
      <c r="GB704" s="30"/>
      <c r="GC704" s="30"/>
      <c r="GD704" s="30"/>
      <c r="GE704" s="30"/>
      <c r="GF704" s="30"/>
      <c r="GG704" s="30"/>
      <c r="GH704" s="30"/>
      <c r="GI704" s="30"/>
      <c r="GJ704" s="30"/>
      <c r="GK704" s="30"/>
      <c r="GL704" s="30"/>
      <c r="GM704" s="30"/>
    </row>
    <row r="705" spans="1:195" ht="12.7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row>
    <row r="706" spans="1:195" ht="12.7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0"/>
      <c r="FJ706" s="30"/>
      <c r="FK706" s="30"/>
      <c r="FL706" s="30"/>
      <c r="FM706" s="30"/>
      <c r="FN706" s="30"/>
      <c r="FO706" s="30"/>
      <c r="FP706" s="30"/>
      <c r="FQ706" s="30"/>
      <c r="FR706" s="30"/>
      <c r="FS706" s="30"/>
      <c r="FT706" s="30"/>
      <c r="FU706" s="30"/>
      <c r="FV706" s="30"/>
      <c r="FW706" s="30"/>
      <c r="FX706" s="30"/>
      <c r="FY706" s="30"/>
      <c r="FZ706" s="30"/>
      <c r="GA706" s="30"/>
      <c r="GB706" s="30"/>
      <c r="GC706" s="30"/>
      <c r="GD706" s="30"/>
      <c r="GE706" s="30"/>
      <c r="GF706" s="30"/>
      <c r="GG706" s="30"/>
      <c r="GH706" s="30"/>
      <c r="GI706" s="30"/>
      <c r="GJ706" s="30"/>
      <c r="GK706" s="30"/>
      <c r="GL706" s="30"/>
      <c r="GM706" s="30"/>
    </row>
    <row r="707" spans="1:195" ht="12.7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c r="EE707" s="30"/>
      <c r="EF707" s="30"/>
      <c r="EG707" s="30"/>
      <c r="EH707" s="30"/>
      <c r="EI707" s="30"/>
      <c r="EJ707" s="30"/>
      <c r="EK707" s="30"/>
      <c r="EL707" s="30"/>
      <c r="EM707" s="30"/>
      <c r="EN707" s="30"/>
      <c r="EO707" s="30"/>
      <c r="EP707" s="30"/>
      <c r="EQ707" s="30"/>
      <c r="ER707" s="30"/>
      <c r="ES707" s="30"/>
      <c r="ET707" s="30"/>
      <c r="EU707" s="30"/>
      <c r="EV707" s="30"/>
      <c r="EW707" s="30"/>
      <c r="EX707" s="30"/>
      <c r="EY707" s="30"/>
      <c r="EZ707" s="30"/>
      <c r="FA707" s="30"/>
      <c r="FB707" s="30"/>
      <c r="FC707" s="30"/>
      <c r="FD707" s="30"/>
      <c r="FE707" s="30"/>
      <c r="FF707" s="30"/>
      <c r="FG707" s="30"/>
      <c r="FH707" s="30"/>
      <c r="FI707" s="30"/>
      <c r="FJ707" s="30"/>
      <c r="FK707" s="30"/>
      <c r="FL707" s="30"/>
      <c r="FM707" s="30"/>
      <c r="FN707" s="30"/>
      <c r="FO707" s="30"/>
      <c r="FP707" s="30"/>
      <c r="FQ707" s="30"/>
      <c r="FR707" s="30"/>
      <c r="FS707" s="30"/>
      <c r="FT707" s="30"/>
      <c r="FU707" s="30"/>
      <c r="FV707" s="30"/>
      <c r="FW707" s="30"/>
      <c r="FX707" s="30"/>
      <c r="FY707" s="30"/>
      <c r="FZ707" s="30"/>
      <c r="GA707" s="30"/>
      <c r="GB707" s="30"/>
      <c r="GC707" s="30"/>
      <c r="GD707" s="30"/>
      <c r="GE707" s="30"/>
      <c r="GF707" s="30"/>
      <c r="GG707" s="30"/>
      <c r="GH707" s="30"/>
      <c r="GI707" s="30"/>
      <c r="GJ707" s="30"/>
      <c r="GK707" s="30"/>
      <c r="GL707" s="30"/>
      <c r="GM707" s="30"/>
    </row>
    <row r="708" spans="1:195" ht="12.7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c r="EE708" s="30"/>
      <c r="EF708" s="30"/>
      <c r="EG708" s="30"/>
      <c r="EH708" s="30"/>
      <c r="EI708" s="30"/>
      <c r="EJ708" s="30"/>
      <c r="EK708" s="30"/>
      <c r="EL708" s="30"/>
      <c r="EM708" s="30"/>
      <c r="EN708" s="30"/>
      <c r="EO708" s="30"/>
      <c r="EP708" s="30"/>
      <c r="EQ708" s="30"/>
      <c r="ER708" s="30"/>
      <c r="ES708" s="30"/>
      <c r="ET708" s="30"/>
      <c r="EU708" s="30"/>
      <c r="EV708" s="30"/>
      <c r="EW708" s="30"/>
      <c r="EX708" s="30"/>
      <c r="EY708" s="30"/>
      <c r="EZ708" s="30"/>
      <c r="FA708" s="30"/>
      <c r="FB708" s="30"/>
      <c r="FC708" s="30"/>
      <c r="FD708" s="30"/>
      <c r="FE708" s="30"/>
      <c r="FF708" s="30"/>
      <c r="FG708" s="30"/>
      <c r="FH708" s="30"/>
      <c r="FI708" s="30"/>
      <c r="FJ708" s="30"/>
      <c r="FK708" s="30"/>
      <c r="FL708" s="30"/>
      <c r="FM708" s="30"/>
      <c r="FN708" s="30"/>
      <c r="FO708" s="30"/>
      <c r="FP708" s="30"/>
      <c r="FQ708" s="30"/>
      <c r="FR708" s="30"/>
      <c r="FS708" s="30"/>
      <c r="FT708" s="30"/>
      <c r="FU708" s="30"/>
      <c r="FV708" s="30"/>
      <c r="FW708" s="30"/>
      <c r="FX708" s="30"/>
      <c r="FY708" s="30"/>
      <c r="FZ708" s="30"/>
      <c r="GA708" s="30"/>
      <c r="GB708" s="30"/>
      <c r="GC708" s="30"/>
      <c r="GD708" s="30"/>
      <c r="GE708" s="30"/>
      <c r="GF708" s="30"/>
      <c r="GG708" s="30"/>
      <c r="GH708" s="30"/>
      <c r="GI708" s="30"/>
      <c r="GJ708" s="30"/>
      <c r="GK708" s="30"/>
      <c r="GL708" s="30"/>
      <c r="GM708" s="30"/>
    </row>
    <row r="709" spans="1:195" ht="12.7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c r="CU709" s="30"/>
      <c r="CV709" s="30"/>
      <c r="CW709" s="30"/>
      <c r="CX709" s="30"/>
      <c r="CY709" s="30"/>
      <c r="CZ709" s="30"/>
      <c r="DA709" s="30"/>
      <c r="DB709" s="30"/>
      <c r="DC709" s="30"/>
      <c r="DD709" s="30"/>
      <c r="DE709" s="30"/>
      <c r="DF709" s="30"/>
      <c r="DG709" s="30"/>
      <c r="DH709" s="30"/>
      <c r="DI709" s="30"/>
      <c r="DJ709" s="30"/>
      <c r="DK709" s="30"/>
      <c r="DL709" s="30"/>
      <c r="DM709" s="30"/>
      <c r="DN709" s="30"/>
      <c r="DO709" s="30"/>
      <c r="DP709" s="30"/>
      <c r="DQ709" s="30"/>
      <c r="DR709" s="30"/>
      <c r="DS709" s="30"/>
      <c r="DT709" s="30"/>
      <c r="DU709" s="30"/>
      <c r="DV709" s="30"/>
      <c r="DW709" s="30"/>
      <c r="DX709" s="30"/>
      <c r="DY709" s="30"/>
      <c r="DZ709" s="30"/>
      <c r="EA709" s="30"/>
      <c r="EB709" s="30"/>
      <c r="EC709" s="30"/>
      <c r="ED709" s="30"/>
      <c r="EE709" s="30"/>
      <c r="EF709" s="30"/>
      <c r="EG709" s="30"/>
      <c r="EH709" s="30"/>
      <c r="EI709" s="30"/>
      <c r="EJ709" s="30"/>
      <c r="EK709" s="30"/>
      <c r="EL709" s="30"/>
      <c r="EM709" s="30"/>
      <c r="EN709" s="30"/>
      <c r="EO709" s="30"/>
      <c r="EP709" s="30"/>
      <c r="EQ709" s="30"/>
      <c r="ER709" s="30"/>
      <c r="ES709" s="30"/>
      <c r="ET709" s="30"/>
      <c r="EU709" s="30"/>
      <c r="EV709" s="30"/>
      <c r="EW709" s="30"/>
      <c r="EX709" s="30"/>
      <c r="EY709" s="30"/>
      <c r="EZ709" s="30"/>
      <c r="FA709" s="30"/>
      <c r="FB709" s="30"/>
      <c r="FC709" s="30"/>
      <c r="FD709" s="30"/>
      <c r="FE709" s="30"/>
      <c r="FF709" s="30"/>
      <c r="FG709" s="30"/>
      <c r="FH709" s="30"/>
      <c r="FI709" s="30"/>
      <c r="FJ709" s="30"/>
      <c r="FK709" s="30"/>
      <c r="FL709" s="30"/>
      <c r="FM709" s="30"/>
      <c r="FN709" s="30"/>
      <c r="FO709" s="30"/>
      <c r="FP709" s="30"/>
      <c r="FQ709" s="30"/>
      <c r="FR709" s="30"/>
      <c r="FS709" s="30"/>
      <c r="FT709" s="30"/>
      <c r="FU709" s="30"/>
      <c r="FV709" s="30"/>
      <c r="FW709" s="30"/>
      <c r="FX709" s="30"/>
      <c r="FY709" s="30"/>
      <c r="FZ709" s="30"/>
      <c r="GA709" s="30"/>
      <c r="GB709" s="30"/>
      <c r="GC709" s="30"/>
      <c r="GD709" s="30"/>
      <c r="GE709" s="30"/>
      <c r="GF709" s="30"/>
      <c r="GG709" s="30"/>
      <c r="GH709" s="30"/>
      <c r="GI709" s="30"/>
      <c r="GJ709" s="30"/>
      <c r="GK709" s="30"/>
      <c r="GL709" s="30"/>
      <c r="GM709" s="30"/>
    </row>
    <row r="710" spans="1:195" ht="12.7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c r="EE710" s="30"/>
      <c r="EF710" s="30"/>
      <c r="EG710" s="30"/>
      <c r="EH710" s="30"/>
      <c r="EI710" s="30"/>
      <c r="EJ710" s="30"/>
      <c r="EK710" s="30"/>
      <c r="EL710" s="30"/>
      <c r="EM710" s="30"/>
      <c r="EN710" s="30"/>
      <c r="EO710" s="30"/>
      <c r="EP710" s="30"/>
      <c r="EQ710" s="30"/>
      <c r="ER710" s="30"/>
      <c r="ES710" s="30"/>
      <c r="ET710" s="30"/>
      <c r="EU710" s="30"/>
      <c r="EV710" s="30"/>
      <c r="EW710" s="30"/>
      <c r="EX710" s="30"/>
      <c r="EY710" s="30"/>
      <c r="EZ710" s="30"/>
      <c r="FA710" s="30"/>
      <c r="FB710" s="30"/>
      <c r="FC710" s="30"/>
      <c r="FD710" s="30"/>
      <c r="FE710" s="30"/>
      <c r="FF710" s="30"/>
      <c r="FG710" s="30"/>
      <c r="FH710" s="30"/>
      <c r="FI710" s="30"/>
      <c r="FJ710" s="30"/>
      <c r="FK710" s="30"/>
      <c r="FL710" s="30"/>
      <c r="FM710" s="30"/>
      <c r="FN710" s="30"/>
      <c r="FO710" s="30"/>
      <c r="FP710" s="30"/>
      <c r="FQ710" s="30"/>
      <c r="FR710" s="30"/>
      <c r="FS710" s="30"/>
      <c r="FT710" s="30"/>
      <c r="FU710" s="30"/>
      <c r="FV710" s="30"/>
      <c r="FW710" s="30"/>
      <c r="FX710" s="30"/>
      <c r="FY710" s="30"/>
      <c r="FZ710" s="30"/>
      <c r="GA710" s="30"/>
      <c r="GB710" s="30"/>
      <c r="GC710" s="30"/>
      <c r="GD710" s="30"/>
      <c r="GE710" s="30"/>
      <c r="GF710" s="30"/>
      <c r="GG710" s="30"/>
      <c r="GH710" s="30"/>
      <c r="GI710" s="30"/>
      <c r="GJ710" s="30"/>
      <c r="GK710" s="30"/>
      <c r="GL710" s="30"/>
      <c r="GM710" s="30"/>
    </row>
    <row r="711" spans="1:195" ht="12.7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c r="EE711" s="30"/>
      <c r="EF711" s="30"/>
      <c r="EG711" s="30"/>
      <c r="EH711" s="30"/>
      <c r="EI711" s="30"/>
      <c r="EJ711" s="30"/>
      <c r="EK711" s="30"/>
      <c r="EL711" s="30"/>
      <c r="EM711" s="30"/>
      <c r="EN711" s="30"/>
      <c r="EO711" s="30"/>
      <c r="EP711" s="30"/>
      <c r="EQ711" s="30"/>
      <c r="ER711" s="30"/>
      <c r="ES711" s="30"/>
      <c r="ET711" s="30"/>
      <c r="EU711" s="30"/>
      <c r="EV711" s="30"/>
      <c r="EW711" s="30"/>
      <c r="EX711" s="30"/>
      <c r="EY711" s="30"/>
      <c r="EZ711" s="30"/>
      <c r="FA711" s="30"/>
      <c r="FB711" s="30"/>
      <c r="FC711" s="30"/>
      <c r="FD711" s="30"/>
      <c r="FE711" s="30"/>
      <c r="FF711" s="30"/>
      <c r="FG711" s="30"/>
      <c r="FH711" s="30"/>
      <c r="FI711" s="30"/>
      <c r="FJ711" s="30"/>
      <c r="FK711" s="30"/>
      <c r="FL711" s="30"/>
      <c r="FM711" s="30"/>
      <c r="FN711" s="30"/>
      <c r="FO711" s="30"/>
      <c r="FP711" s="30"/>
      <c r="FQ711" s="30"/>
      <c r="FR711" s="30"/>
      <c r="FS711" s="30"/>
      <c r="FT711" s="30"/>
      <c r="FU711" s="30"/>
      <c r="FV711" s="30"/>
      <c r="FW711" s="30"/>
      <c r="FX711" s="30"/>
      <c r="FY711" s="30"/>
      <c r="FZ711" s="30"/>
      <c r="GA711" s="30"/>
      <c r="GB711" s="30"/>
      <c r="GC711" s="30"/>
      <c r="GD711" s="30"/>
      <c r="GE711" s="30"/>
      <c r="GF711" s="30"/>
      <c r="GG711" s="30"/>
      <c r="GH711" s="30"/>
      <c r="GI711" s="30"/>
      <c r="GJ711" s="30"/>
      <c r="GK711" s="30"/>
      <c r="GL711" s="30"/>
      <c r="GM711" s="30"/>
    </row>
    <row r="712" spans="1:195" ht="12.7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row>
    <row r="713" spans="1:195" ht="12.7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c r="EE713" s="30"/>
      <c r="EF713" s="30"/>
      <c r="EG713" s="30"/>
      <c r="EH713" s="30"/>
      <c r="EI713" s="30"/>
      <c r="EJ713" s="30"/>
      <c r="EK713" s="30"/>
      <c r="EL713" s="30"/>
      <c r="EM713" s="30"/>
      <c r="EN713" s="30"/>
      <c r="EO713" s="30"/>
      <c r="EP713" s="30"/>
      <c r="EQ713" s="30"/>
      <c r="ER713" s="30"/>
      <c r="ES713" s="30"/>
      <c r="ET713" s="30"/>
      <c r="EU713" s="30"/>
      <c r="EV713" s="30"/>
      <c r="EW713" s="30"/>
      <c r="EX713" s="30"/>
      <c r="EY713" s="30"/>
      <c r="EZ713" s="30"/>
      <c r="FA713" s="30"/>
      <c r="FB713" s="30"/>
      <c r="FC713" s="30"/>
      <c r="FD713" s="30"/>
      <c r="FE713" s="30"/>
      <c r="FF713" s="30"/>
      <c r="FG713" s="30"/>
      <c r="FH713" s="30"/>
      <c r="FI713" s="30"/>
      <c r="FJ713" s="30"/>
      <c r="FK713" s="30"/>
      <c r="FL713" s="30"/>
      <c r="FM713" s="30"/>
      <c r="FN713" s="30"/>
      <c r="FO713" s="30"/>
      <c r="FP713" s="30"/>
      <c r="FQ713" s="30"/>
      <c r="FR713" s="30"/>
      <c r="FS713" s="30"/>
      <c r="FT713" s="30"/>
      <c r="FU713" s="30"/>
      <c r="FV713" s="30"/>
      <c r="FW713" s="30"/>
      <c r="FX713" s="30"/>
      <c r="FY713" s="30"/>
      <c r="FZ713" s="30"/>
      <c r="GA713" s="30"/>
      <c r="GB713" s="30"/>
      <c r="GC713" s="30"/>
      <c r="GD713" s="30"/>
      <c r="GE713" s="30"/>
      <c r="GF713" s="30"/>
      <c r="GG713" s="30"/>
      <c r="GH713" s="30"/>
      <c r="GI713" s="30"/>
      <c r="GJ713" s="30"/>
      <c r="GK713" s="30"/>
      <c r="GL713" s="30"/>
      <c r="GM713" s="30"/>
    </row>
    <row r="714" spans="1:195" ht="12.7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row>
    <row r="715" spans="1:195" ht="12.7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c r="CU715" s="30"/>
      <c r="CV715" s="30"/>
      <c r="CW715" s="30"/>
      <c r="CX715" s="30"/>
      <c r="CY715" s="30"/>
      <c r="CZ715" s="30"/>
      <c r="DA715" s="30"/>
      <c r="DB715" s="30"/>
      <c r="DC715" s="30"/>
      <c r="DD715" s="30"/>
      <c r="DE715" s="30"/>
      <c r="DF715" s="30"/>
      <c r="DG715" s="30"/>
      <c r="DH715" s="30"/>
      <c r="DI715" s="30"/>
      <c r="DJ715" s="30"/>
      <c r="DK715" s="30"/>
      <c r="DL715" s="30"/>
      <c r="DM715" s="30"/>
      <c r="DN715" s="30"/>
      <c r="DO715" s="30"/>
      <c r="DP715" s="30"/>
      <c r="DQ715" s="30"/>
      <c r="DR715" s="30"/>
      <c r="DS715" s="30"/>
      <c r="DT715" s="30"/>
      <c r="DU715" s="30"/>
      <c r="DV715" s="30"/>
      <c r="DW715" s="30"/>
      <c r="DX715" s="30"/>
      <c r="DY715" s="30"/>
      <c r="DZ715" s="30"/>
      <c r="EA715" s="30"/>
      <c r="EB715" s="30"/>
      <c r="EC715" s="30"/>
      <c r="ED715" s="30"/>
      <c r="EE715" s="30"/>
      <c r="EF715" s="30"/>
      <c r="EG715" s="30"/>
      <c r="EH715" s="30"/>
      <c r="EI715" s="30"/>
      <c r="EJ715" s="30"/>
      <c r="EK715" s="30"/>
      <c r="EL715" s="30"/>
      <c r="EM715" s="30"/>
      <c r="EN715" s="30"/>
      <c r="EO715" s="30"/>
      <c r="EP715" s="30"/>
      <c r="EQ715" s="30"/>
      <c r="ER715" s="30"/>
      <c r="ES715" s="30"/>
      <c r="ET715" s="30"/>
      <c r="EU715" s="30"/>
      <c r="EV715" s="30"/>
      <c r="EW715" s="30"/>
      <c r="EX715" s="30"/>
      <c r="EY715" s="30"/>
      <c r="EZ715" s="30"/>
      <c r="FA715" s="30"/>
      <c r="FB715" s="30"/>
      <c r="FC715" s="30"/>
      <c r="FD715" s="30"/>
      <c r="FE715" s="30"/>
      <c r="FF715" s="30"/>
      <c r="FG715" s="30"/>
      <c r="FH715" s="30"/>
      <c r="FI715" s="30"/>
      <c r="FJ715" s="30"/>
      <c r="FK715" s="30"/>
      <c r="FL715" s="30"/>
      <c r="FM715" s="30"/>
      <c r="FN715" s="30"/>
      <c r="FO715" s="30"/>
      <c r="FP715" s="30"/>
      <c r="FQ715" s="30"/>
      <c r="FR715" s="30"/>
      <c r="FS715" s="30"/>
      <c r="FT715" s="30"/>
      <c r="FU715" s="30"/>
      <c r="FV715" s="30"/>
      <c r="FW715" s="30"/>
      <c r="FX715" s="30"/>
      <c r="FY715" s="30"/>
      <c r="FZ715" s="30"/>
      <c r="GA715" s="30"/>
      <c r="GB715" s="30"/>
      <c r="GC715" s="30"/>
      <c r="GD715" s="30"/>
      <c r="GE715" s="30"/>
      <c r="GF715" s="30"/>
      <c r="GG715" s="30"/>
      <c r="GH715" s="30"/>
      <c r="GI715" s="30"/>
      <c r="GJ715" s="30"/>
      <c r="GK715" s="30"/>
      <c r="GL715" s="30"/>
      <c r="GM715" s="30"/>
    </row>
    <row r="716" spans="1:195" ht="12.7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0"/>
      <c r="FJ716" s="30"/>
      <c r="FK716" s="30"/>
      <c r="FL716" s="30"/>
      <c r="FM716" s="30"/>
      <c r="FN716" s="30"/>
      <c r="FO716" s="30"/>
      <c r="FP716" s="30"/>
      <c r="FQ716" s="30"/>
      <c r="FR716" s="30"/>
      <c r="FS716" s="30"/>
      <c r="FT716" s="30"/>
      <c r="FU716" s="30"/>
      <c r="FV716" s="30"/>
      <c r="FW716" s="30"/>
      <c r="FX716" s="30"/>
      <c r="FY716" s="30"/>
      <c r="FZ716" s="30"/>
      <c r="GA716" s="30"/>
      <c r="GB716" s="30"/>
      <c r="GC716" s="30"/>
      <c r="GD716" s="30"/>
      <c r="GE716" s="30"/>
      <c r="GF716" s="30"/>
      <c r="GG716" s="30"/>
      <c r="GH716" s="30"/>
      <c r="GI716" s="30"/>
      <c r="GJ716" s="30"/>
      <c r="GK716" s="30"/>
      <c r="GL716" s="30"/>
      <c r="GM716" s="30"/>
    </row>
    <row r="717" spans="1:195" ht="12.7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c r="BM717" s="30"/>
      <c r="BN717" s="30"/>
      <c r="BO717" s="30"/>
      <c r="BP717" s="30"/>
      <c r="BQ717" s="30"/>
      <c r="BR717" s="30"/>
      <c r="BS717" s="30"/>
      <c r="BT717" s="30"/>
      <c r="BU717" s="30"/>
      <c r="BV717" s="30"/>
      <c r="BW717" s="30"/>
      <c r="BX717" s="30"/>
      <c r="BY717" s="30"/>
      <c r="BZ717" s="30"/>
      <c r="CA717" s="30"/>
      <c r="CB717" s="30"/>
      <c r="CC717" s="30"/>
      <c r="CD717" s="30"/>
      <c r="CE717" s="30"/>
      <c r="CF717" s="30"/>
      <c r="CG717" s="30"/>
      <c r="CH717" s="30"/>
      <c r="CI717" s="30"/>
      <c r="CJ717" s="30"/>
      <c r="CK717" s="30"/>
      <c r="CL717" s="30"/>
      <c r="CM717" s="30"/>
      <c r="CN717" s="30"/>
      <c r="CO717" s="30"/>
      <c r="CP717" s="30"/>
      <c r="CQ717" s="30"/>
      <c r="CR717" s="30"/>
      <c r="CS717" s="30"/>
      <c r="CT717" s="30"/>
      <c r="CU717" s="30"/>
      <c r="CV717" s="30"/>
      <c r="CW717" s="30"/>
      <c r="CX717" s="30"/>
      <c r="CY717" s="30"/>
      <c r="CZ717" s="30"/>
      <c r="DA717" s="30"/>
      <c r="DB717" s="30"/>
      <c r="DC717" s="30"/>
      <c r="DD717" s="30"/>
      <c r="DE717" s="30"/>
      <c r="DF717" s="30"/>
      <c r="DG717" s="30"/>
      <c r="DH717" s="30"/>
      <c r="DI717" s="30"/>
      <c r="DJ717" s="30"/>
      <c r="DK717" s="30"/>
      <c r="DL717" s="30"/>
      <c r="DM717" s="30"/>
      <c r="DN717" s="30"/>
      <c r="DO717" s="30"/>
      <c r="DP717" s="30"/>
      <c r="DQ717" s="30"/>
      <c r="DR717" s="30"/>
      <c r="DS717" s="30"/>
      <c r="DT717" s="30"/>
      <c r="DU717" s="30"/>
      <c r="DV717" s="30"/>
      <c r="DW717" s="30"/>
      <c r="DX717" s="30"/>
      <c r="DY717" s="30"/>
      <c r="DZ717" s="30"/>
      <c r="EA717" s="30"/>
      <c r="EB717" s="30"/>
      <c r="EC717" s="30"/>
      <c r="ED717" s="30"/>
      <c r="EE717" s="30"/>
      <c r="EF717" s="30"/>
      <c r="EG717" s="30"/>
      <c r="EH717" s="30"/>
      <c r="EI717" s="30"/>
      <c r="EJ717" s="30"/>
      <c r="EK717" s="30"/>
      <c r="EL717" s="30"/>
      <c r="EM717" s="30"/>
      <c r="EN717" s="30"/>
      <c r="EO717" s="30"/>
      <c r="EP717" s="30"/>
      <c r="EQ717" s="30"/>
      <c r="ER717" s="30"/>
      <c r="ES717" s="30"/>
      <c r="ET717" s="30"/>
      <c r="EU717" s="30"/>
      <c r="EV717" s="30"/>
      <c r="EW717" s="30"/>
      <c r="EX717" s="30"/>
      <c r="EY717" s="30"/>
      <c r="EZ717" s="30"/>
      <c r="FA717" s="30"/>
      <c r="FB717" s="30"/>
      <c r="FC717" s="30"/>
      <c r="FD717" s="30"/>
      <c r="FE717" s="30"/>
      <c r="FF717" s="30"/>
      <c r="FG717" s="30"/>
      <c r="FH717" s="30"/>
      <c r="FI717" s="30"/>
      <c r="FJ717" s="30"/>
      <c r="FK717" s="30"/>
      <c r="FL717" s="30"/>
      <c r="FM717" s="30"/>
      <c r="FN717" s="30"/>
      <c r="FO717" s="30"/>
      <c r="FP717" s="30"/>
      <c r="FQ717" s="30"/>
      <c r="FR717" s="30"/>
      <c r="FS717" s="30"/>
      <c r="FT717" s="30"/>
      <c r="FU717" s="30"/>
      <c r="FV717" s="30"/>
      <c r="FW717" s="30"/>
      <c r="FX717" s="30"/>
      <c r="FY717" s="30"/>
      <c r="FZ717" s="30"/>
      <c r="GA717" s="30"/>
      <c r="GB717" s="30"/>
      <c r="GC717" s="30"/>
      <c r="GD717" s="30"/>
      <c r="GE717" s="30"/>
      <c r="GF717" s="30"/>
      <c r="GG717" s="30"/>
      <c r="GH717" s="30"/>
      <c r="GI717" s="30"/>
      <c r="GJ717" s="30"/>
      <c r="GK717" s="30"/>
      <c r="GL717" s="30"/>
      <c r="GM717" s="30"/>
    </row>
    <row r="718" spans="1:195" ht="12.7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c r="BM718" s="30"/>
      <c r="BN718" s="30"/>
      <c r="BO718" s="30"/>
      <c r="BP718" s="30"/>
      <c r="BQ718" s="30"/>
      <c r="BR718" s="30"/>
      <c r="BS718" s="30"/>
      <c r="BT718" s="30"/>
      <c r="BU718" s="30"/>
      <c r="BV718" s="30"/>
      <c r="BW718" s="30"/>
      <c r="BX718" s="30"/>
      <c r="BY718" s="30"/>
      <c r="BZ718" s="30"/>
      <c r="CA718" s="30"/>
      <c r="CB718" s="30"/>
      <c r="CC718" s="30"/>
      <c r="CD718" s="30"/>
      <c r="CE718" s="30"/>
      <c r="CF718" s="30"/>
      <c r="CG718" s="30"/>
      <c r="CH718" s="30"/>
      <c r="CI718" s="30"/>
      <c r="CJ718" s="30"/>
      <c r="CK718" s="30"/>
      <c r="CL718" s="30"/>
      <c r="CM718" s="30"/>
      <c r="CN718" s="30"/>
      <c r="CO718" s="30"/>
      <c r="CP718" s="30"/>
      <c r="CQ718" s="30"/>
      <c r="CR718" s="30"/>
      <c r="CS718" s="30"/>
      <c r="CT718" s="30"/>
      <c r="CU718" s="30"/>
      <c r="CV718" s="30"/>
      <c r="CW718" s="30"/>
      <c r="CX718" s="30"/>
      <c r="CY718" s="30"/>
      <c r="CZ718" s="30"/>
      <c r="DA718" s="30"/>
      <c r="DB718" s="30"/>
      <c r="DC718" s="30"/>
      <c r="DD718" s="30"/>
      <c r="DE718" s="30"/>
      <c r="DF718" s="30"/>
      <c r="DG718" s="30"/>
      <c r="DH718" s="30"/>
      <c r="DI718" s="30"/>
      <c r="DJ718" s="30"/>
      <c r="DK718" s="30"/>
      <c r="DL718" s="30"/>
      <c r="DM718" s="30"/>
      <c r="DN718" s="30"/>
      <c r="DO718" s="30"/>
      <c r="DP718" s="30"/>
      <c r="DQ718" s="30"/>
      <c r="DR718" s="30"/>
      <c r="DS718" s="30"/>
      <c r="DT718" s="30"/>
      <c r="DU718" s="30"/>
      <c r="DV718" s="30"/>
      <c r="DW718" s="30"/>
      <c r="DX718" s="30"/>
      <c r="DY718" s="30"/>
      <c r="DZ718" s="30"/>
      <c r="EA718" s="30"/>
      <c r="EB718" s="30"/>
      <c r="EC718" s="30"/>
      <c r="ED718" s="30"/>
      <c r="EE718" s="30"/>
      <c r="EF718" s="30"/>
      <c r="EG718" s="30"/>
      <c r="EH718" s="30"/>
      <c r="EI718" s="30"/>
      <c r="EJ718" s="30"/>
      <c r="EK718" s="30"/>
      <c r="EL718" s="30"/>
      <c r="EM718" s="30"/>
      <c r="EN718" s="30"/>
      <c r="EO718" s="30"/>
      <c r="EP718" s="30"/>
      <c r="EQ718" s="30"/>
      <c r="ER718" s="30"/>
      <c r="ES718" s="30"/>
      <c r="ET718" s="30"/>
      <c r="EU718" s="30"/>
      <c r="EV718" s="30"/>
      <c r="EW718" s="30"/>
      <c r="EX718" s="30"/>
      <c r="EY718" s="30"/>
      <c r="EZ718" s="30"/>
      <c r="FA718" s="30"/>
      <c r="FB718" s="30"/>
      <c r="FC718" s="30"/>
      <c r="FD718" s="30"/>
      <c r="FE718" s="30"/>
      <c r="FF718" s="30"/>
      <c r="FG718" s="30"/>
      <c r="FH718" s="30"/>
      <c r="FI718" s="30"/>
      <c r="FJ718" s="30"/>
      <c r="FK718" s="30"/>
      <c r="FL718" s="30"/>
      <c r="FM718" s="30"/>
      <c r="FN718" s="30"/>
      <c r="FO718" s="30"/>
      <c r="FP718" s="30"/>
      <c r="FQ718" s="30"/>
      <c r="FR718" s="30"/>
      <c r="FS718" s="30"/>
      <c r="FT718" s="30"/>
      <c r="FU718" s="30"/>
      <c r="FV718" s="30"/>
      <c r="FW718" s="30"/>
      <c r="FX718" s="30"/>
      <c r="FY718" s="30"/>
      <c r="FZ718" s="30"/>
      <c r="GA718" s="30"/>
      <c r="GB718" s="30"/>
      <c r="GC718" s="30"/>
      <c r="GD718" s="30"/>
      <c r="GE718" s="30"/>
      <c r="GF718" s="30"/>
      <c r="GG718" s="30"/>
      <c r="GH718" s="30"/>
      <c r="GI718" s="30"/>
      <c r="GJ718" s="30"/>
      <c r="GK718" s="30"/>
      <c r="GL718" s="30"/>
      <c r="GM718" s="30"/>
    </row>
    <row r="719" spans="1:195" ht="12.7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c r="BM719" s="30"/>
      <c r="BN719" s="30"/>
      <c r="BO719" s="30"/>
      <c r="BP719" s="30"/>
      <c r="BQ719" s="30"/>
      <c r="BR719" s="30"/>
      <c r="BS719" s="30"/>
      <c r="BT719" s="30"/>
      <c r="BU719" s="30"/>
      <c r="BV719" s="30"/>
      <c r="BW719" s="30"/>
      <c r="BX719" s="30"/>
      <c r="BY719" s="30"/>
      <c r="BZ719" s="30"/>
      <c r="CA719" s="30"/>
      <c r="CB719" s="30"/>
      <c r="CC719" s="30"/>
      <c r="CD719" s="30"/>
      <c r="CE719" s="30"/>
      <c r="CF719" s="30"/>
      <c r="CG719" s="30"/>
      <c r="CH719" s="30"/>
      <c r="CI719" s="30"/>
      <c r="CJ719" s="30"/>
      <c r="CK719" s="30"/>
      <c r="CL719" s="30"/>
      <c r="CM719" s="30"/>
      <c r="CN719" s="30"/>
      <c r="CO719" s="30"/>
      <c r="CP719" s="30"/>
      <c r="CQ719" s="30"/>
      <c r="CR719" s="30"/>
      <c r="CS719" s="30"/>
      <c r="CT719" s="30"/>
      <c r="CU719" s="30"/>
      <c r="CV719" s="30"/>
      <c r="CW719" s="30"/>
      <c r="CX719" s="30"/>
      <c r="CY719" s="30"/>
      <c r="CZ719" s="30"/>
      <c r="DA719" s="30"/>
      <c r="DB719" s="30"/>
      <c r="DC719" s="30"/>
      <c r="DD719" s="30"/>
      <c r="DE719" s="30"/>
      <c r="DF719" s="30"/>
      <c r="DG719" s="30"/>
      <c r="DH719" s="30"/>
      <c r="DI719" s="30"/>
      <c r="DJ719" s="30"/>
      <c r="DK719" s="30"/>
      <c r="DL719" s="30"/>
      <c r="DM719" s="30"/>
      <c r="DN719" s="30"/>
      <c r="DO719" s="30"/>
      <c r="DP719" s="30"/>
      <c r="DQ719" s="30"/>
      <c r="DR719" s="30"/>
      <c r="DS719" s="30"/>
      <c r="DT719" s="30"/>
      <c r="DU719" s="30"/>
      <c r="DV719" s="30"/>
      <c r="DW719" s="30"/>
      <c r="DX719" s="30"/>
      <c r="DY719" s="30"/>
      <c r="DZ719" s="30"/>
      <c r="EA719" s="30"/>
      <c r="EB719" s="30"/>
      <c r="EC719" s="30"/>
      <c r="ED719" s="30"/>
      <c r="EE719" s="30"/>
      <c r="EF719" s="30"/>
      <c r="EG719" s="30"/>
      <c r="EH719" s="30"/>
      <c r="EI719" s="30"/>
      <c r="EJ719" s="30"/>
      <c r="EK719" s="30"/>
      <c r="EL719" s="30"/>
      <c r="EM719" s="30"/>
      <c r="EN719" s="30"/>
      <c r="EO719" s="30"/>
      <c r="EP719" s="30"/>
      <c r="EQ719" s="30"/>
      <c r="ER719" s="30"/>
      <c r="ES719" s="30"/>
      <c r="ET719" s="30"/>
      <c r="EU719" s="30"/>
      <c r="EV719" s="30"/>
      <c r="EW719" s="30"/>
      <c r="EX719" s="30"/>
      <c r="EY719" s="30"/>
      <c r="EZ719" s="30"/>
      <c r="FA719" s="30"/>
      <c r="FB719" s="30"/>
      <c r="FC719" s="30"/>
      <c r="FD719" s="30"/>
      <c r="FE719" s="30"/>
      <c r="FF719" s="30"/>
      <c r="FG719" s="30"/>
      <c r="FH719" s="30"/>
      <c r="FI719" s="30"/>
      <c r="FJ719" s="30"/>
      <c r="FK719" s="30"/>
      <c r="FL719" s="30"/>
      <c r="FM719" s="30"/>
      <c r="FN719" s="30"/>
      <c r="FO719" s="30"/>
      <c r="FP719" s="30"/>
      <c r="FQ719" s="30"/>
      <c r="FR719" s="30"/>
      <c r="FS719" s="30"/>
      <c r="FT719" s="30"/>
      <c r="FU719" s="30"/>
      <c r="FV719" s="30"/>
      <c r="FW719" s="30"/>
      <c r="FX719" s="30"/>
      <c r="FY719" s="30"/>
      <c r="FZ719" s="30"/>
      <c r="GA719" s="30"/>
      <c r="GB719" s="30"/>
      <c r="GC719" s="30"/>
      <c r="GD719" s="30"/>
      <c r="GE719" s="30"/>
      <c r="GF719" s="30"/>
      <c r="GG719" s="30"/>
      <c r="GH719" s="30"/>
      <c r="GI719" s="30"/>
      <c r="GJ719" s="30"/>
      <c r="GK719" s="30"/>
      <c r="GL719" s="30"/>
      <c r="GM719" s="30"/>
    </row>
    <row r="720" spans="1:195" ht="12.7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c r="EE720" s="30"/>
      <c r="EF720" s="30"/>
      <c r="EG720" s="30"/>
      <c r="EH720" s="30"/>
      <c r="EI720" s="30"/>
      <c r="EJ720" s="30"/>
      <c r="EK720" s="30"/>
      <c r="EL720" s="30"/>
      <c r="EM720" s="30"/>
      <c r="EN720" s="30"/>
      <c r="EO720" s="30"/>
      <c r="EP720" s="30"/>
      <c r="EQ720" s="30"/>
      <c r="ER720" s="30"/>
      <c r="ES720" s="30"/>
      <c r="ET720" s="30"/>
      <c r="EU720" s="30"/>
      <c r="EV720" s="30"/>
      <c r="EW720" s="30"/>
      <c r="EX720" s="30"/>
      <c r="EY720" s="30"/>
      <c r="EZ720" s="30"/>
      <c r="FA720" s="30"/>
      <c r="FB720" s="30"/>
      <c r="FC720" s="30"/>
      <c r="FD720" s="30"/>
      <c r="FE720" s="30"/>
      <c r="FF720" s="30"/>
      <c r="FG720" s="30"/>
      <c r="FH720" s="30"/>
      <c r="FI720" s="30"/>
      <c r="FJ720" s="30"/>
      <c r="FK720" s="30"/>
      <c r="FL720" s="30"/>
      <c r="FM720" s="30"/>
      <c r="FN720" s="30"/>
      <c r="FO720" s="30"/>
      <c r="FP720" s="30"/>
      <c r="FQ720" s="30"/>
      <c r="FR720" s="30"/>
      <c r="FS720" s="30"/>
      <c r="FT720" s="30"/>
      <c r="FU720" s="30"/>
      <c r="FV720" s="30"/>
      <c r="FW720" s="30"/>
      <c r="FX720" s="30"/>
      <c r="FY720" s="30"/>
      <c r="FZ720" s="30"/>
      <c r="GA720" s="30"/>
      <c r="GB720" s="30"/>
      <c r="GC720" s="30"/>
      <c r="GD720" s="30"/>
      <c r="GE720" s="30"/>
      <c r="GF720" s="30"/>
      <c r="GG720" s="30"/>
      <c r="GH720" s="30"/>
      <c r="GI720" s="30"/>
      <c r="GJ720" s="30"/>
      <c r="GK720" s="30"/>
      <c r="GL720" s="30"/>
      <c r="GM720" s="30"/>
    </row>
    <row r="721" spans="1:195" ht="12.7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row>
    <row r="722" spans="1:195" ht="12.7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c r="CU722" s="30"/>
      <c r="CV722" s="30"/>
      <c r="CW722" s="30"/>
      <c r="CX722" s="30"/>
      <c r="CY722" s="30"/>
      <c r="CZ722" s="30"/>
      <c r="DA722" s="30"/>
      <c r="DB722" s="30"/>
      <c r="DC722" s="30"/>
      <c r="DD722" s="30"/>
      <c r="DE722" s="30"/>
      <c r="DF722" s="30"/>
      <c r="DG722" s="30"/>
      <c r="DH722" s="30"/>
      <c r="DI722" s="30"/>
      <c r="DJ722" s="30"/>
      <c r="DK722" s="30"/>
      <c r="DL722" s="30"/>
      <c r="DM722" s="30"/>
      <c r="DN722" s="30"/>
      <c r="DO722" s="30"/>
      <c r="DP722" s="30"/>
      <c r="DQ722" s="30"/>
      <c r="DR722" s="30"/>
      <c r="DS722" s="30"/>
      <c r="DT722" s="30"/>
      <c r="DU722" s="30"/>
      <c r="DV722" s="30"/>
      <c r="DW722" s="30"/>
      <c r="DX722" s="30"/>
      <c r="DY722" s="30"/>
      <c r="DZ722" s="30"/>
      <c r="EA722" s="30"/>
      <c r="EB722" s="30"/>
      <c r="EC722" s="30"/>
      <c r="ED722" s="30"/>
      <c r="EE722" s="30"/>
      <c r="EF722" s="30"/>
      <c r="EG722" s="30"/>
      <c r="EH722" s="30"/>
      <c r="EI722" s="30"/>
      <c r="EJ722" s="30"/>
      <c r="EK722" s="30"/>
      <c r="EL722" s="30"/>
      <c r="EM722" s="30"/>
      <c r="EN722" s="30"/>
      <c r="EO722" s="30"/>
      <c r="EP722" s="30"/>
      <c r="EQ722" s="30"/>
      <c r="ER722" s="30"/>
      <c r="ES722" s="30"/>
      <c r="ET722" s="30"/>
      <c r="EU722" s="30"/>
      <c r="EV722" s="30"/>
      <c r="EW722" s="30"/>
      <c r="EX722" s="30"/>
      <c r="EY722" s="30"/>
      <c r="EZ722" s="30"/>
      <c r="FA722" s="30"/>
      <c r="FB722" s="30"/>
      <c r="FC722" s="30"/>
      <c r="FD722" s="30"/>
      <c r="FE722" s="30"/>
      <c r="FF722" s="30"/>
      <c r="FG722" s="30"/>
      <c r="FH722" s="30"/>
      <c r="FI722" s="30"/>
      <c r="FJ722" s="30"/>
      <c r="FK722" s="30"/>
      <c r="FL722" s="30"/>
      <c r="FM722" s="30"/>
      <c r="FN722" s="30"/>
      <c r="FO722" s="30"/>
      <c r="FP722" s="30"/>
      <c r="FQ722" s="30"/>
      <c r="FR722" s="30"/>
      <c r="FS722" s="30"/>
      <c r="FT722" s="30"/>
      <c r="FU722" s="30"/>
      <c r="FV722" s="30"/>
      <c r="FW722" s="30"/>
      <c r="FX722" s="30"/>
      <c r="FY722" s="30"/>
      <c r="FZ722" s="30"/>
      <c r="GA722" s="30"/>
      <c r="GB722" s="30"/>
      <c r="GC722" s="30"/>
      <c r="GD722" s="30"/>
      <c r="GE722" s="30"/>
      <c r="GF722" s="30"/>
      <c r="GG722" s="30"/>
      <c r="GH722" s="30"/>
      <c r="GI722" s="30"/>
      <c r="GJ722" s="30"/>
      <c r="GK722" s="30"/>
      <c r="GL722" s="30"/>
      <c r="GM722" s="30"/>
    </row>
    <row r="723" spans="1:195" ht="12.7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c r="EE723" s="30"/>
      <c r="EF723" s="30"/>
      <c r="EG723" s="30"/>
      <c r="EH723" s="30"/>
      <c r="EI723" s="30"/>
      <c r="EJ723" s="30"/>
      <c r="EK723" s="30"/>
      <c r="EL723" s="30"/>
      <c r="EM723" s="30"/>
      <c r="EN723" s="30"/>
      <c r="EO723" s="30"/>
      <c r="EP723" s="30"/>
      <c r="EQ723" s="30"/>
      <c r="ER723" s="30"/>
      <c r="ES723" s="30"/>
      <c r="ET723" s="30"/>
      <c r="EU723" s="30"/>
      <c r="EV723" s="30"/>
      <c r="EW723" s="30"/>
      <c r="EX723" s="30"/>
      <c r="EY723" s="30"/>
      <c r="EZ723" s="30"/>
      <c r="FA723" s="30"/>
      <c r="FB723" s="30"/>
      <c r="FC723" s="30"/>
      <c r="FD723" s="30"/>
      <c r="FE723" s="30"/>
      <c r="FF723" s="30"/>
      <c r="FG723" s="30"/>
      <c r="FH723" s="30"/>
      <c r="FI723" s="30"/>
      <c r="FJ723" s="30"/>
      <c r="FK723" s="30"/>
      <c r="FL723" s="30"/>
      <c r="FM723" s="30"/>
      <c r="FN723" s="30"/>
      <c r="FO723" s="30"/>
      <c r="FP723" s="30"/>
      <c r="FQ723" s="30"/>
      <c r="FR723" s="30"/>
      <c r="FS723" s="30"/>
      <c r="FT723" s="30"/>
      <c r="FU723" s="30"/>
      <c r="FV723" s="30"/>
      <c r="FW723" s="30"/>
      <c r="FX723" s="30"/>
      <c r="FY723" s="30"/>
      <c r="FZ723" s="30"/>
      <c r="GA723" s="30"/>
      <c r="GB723" s="30"/>
      <c r="GC723" s="30"/>
      <c r="GD723" s="30"/>
      <c r="GE723" s="30"/>
      <c r="GF723" s="30"/>
      <c r="GG723" s="30"/>
      <c r="GH723" s="30"/>
      <c r="GI723" s="30"/>
      <c r="GJ723" s="30"/>
      <c r="GK723" s="30"/>
      <c r="GL723" s="30"/>
      <c r="GM723" s="30"/>
    </row>
    <row r="724" spans="1:195" ht="12.7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c r="CU724" s="30"/>
      <c r="CV724" s="30"/>
      <c r="CW724" s="30"/>
      <c r="CX724" s="30"/>
      <c r="CY724" s="30"/>
      <c r="CZ724" s="30"/>
      <c r="DA724" s="30"/>
      <c r="DB724" s="30"/>
      <c r="DC724" s="30"/>
      <c r="DD724" s="30"/>
      <c r="DE724" s="30"/>
      <c r="DF724" s="30"/>
      <c r="DG724" s="30"/>
      <c r="DH724" s="30"/>
      <c r="DI724" s="30"/>
      <c r="DJ724" s="30"/>
      <c r="DK724" s="30"/>
      <c r="DL724" s="30"/>
      <c r="DM724" s="30"/>
      <c r="DN724" s="30"/>
      <c r="DO724" s="30"/>
      <c r="DP724" s="30"/>
      <c r="DQ724" s="30"/>
      <c r="DR724" s="30"/>
      <c r="DS724" s="30"/>
      <c r="DT724" s="30"/>
      <c r="DU724" s="30"/>
      <c r="DV724" s="30"/>
      <c r="DW724" s="30"/>
      <c r="DX724" s="30"/>
      <c r="DY724" s="30"/>
      <c r="DZ724" s="30"/>
      <c r="EA724" s="30"/>
      <c r="EB724" s="30"/>
      <c r="EC724" s="30"/>
      <c r="ED724" s="30"/>
      <c r="EE724" s="30"/>
      <c r="EF724" s="30"/>
      <c r="EG724" s="30"/>
      <c r="EH724" s="30"/>
      <c r="EI724" s="30"/>
      <c r="EJ724" s="30"/>
      <c r="EK724" s="30"/>
      <c r="EL724" s="30"/>
      <c r="EM724" s="30"/>
      <c r="EN724" s="30"/>
      <c r="EO724" s="30"/>
      <c r="EP724" s="30"/>
      <c r="EQ724" s="30"/>
      <c r="ER724" s="30"/>
      <c r="ES724" s="30"/>
      <c r="ET724" s="30"/>
      <c r="EU724" s="30"/>
      <c r="EV724" s="30"/>
      <c r="EW724" s="30"/>
      <c r="EX724" s="30"/>
      <c r="EY724" s="30"/>
      <c r="EZ724" s="30"/>
      <c r="FA724" s="30"/>
      <c r="FB724" s="30"/>
      <c r="FC724" s="30"/>
      <c r="FD724" s="30"/>
      <c r="FE724" s="30"/>
      <c r="FF724" s="30"/>
      <c r="FG724" s="30"/>
      <c r="FH724" s="30"/>
      <c r="FI724" s="30"/>
      <c r="FJ724" s="30"/>
      <c r="FK724" s="30"/>
      <c r="FL724" s="30"/>
      <c r="FM724" s="30"/>
      <c r="FN724" s="30"/>
      <c r="FO724" s="30"/>
      <c r="FP724" s="30"/>
      <c r="FQ724" s="30"/>
      <c r="FR724" s="30"/>
      <c r="FS724" s="30"/>
      <c r="FT724" s="30"/>
      <c r="FU724" s="30"/>
      <c r="FV724" s="30"/>
      <c r="FW724" s="30"/>
      <c r="FX724" s="30"/>
      <c r="FY724" s="30"/>
      <c r="FZ724" s="30"/>
      <c r="GA724" s="30"/>
      <c r="GB724" s="30"/>
      <c r="GC724" s="30"/>
      <c r="GD724" s="30"/>
      <c r="GE724" s="30"/>
      <c r="GF724" s="30"/>
      <c r="GG724" s="30"/>
      <c r="GH724" s="30"/>
      <c r="GI724" s="30"/>
      <c r="GJ724" s="30"/>
      <c r="GK724" s="30"/>
      <c r="GL724" s="30"/>
      <c r="GM724" s="30"/>
    </row>
    <row r="725" spans="1:195" ht="12.7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c r="BM725" s="30"/>
      <c r="BN725" s="30"/>
      <c r="BO725" s="30"/>
      <c r="BP725" s="30"/>
      <c r="BQ725" s="30"/>
      <c r="BR725" s="30"/>
      <c r="BS725" s="30"/>
      <c r="BT725" s="30"/>
      <c r="BU725" s="30"/>
      <c r="BV725" s="30"/>
      <c r="BW725" s="30"/>
      <c r="BX725" s="30"/>
      <c r="BY725" s="30"/>
      <c r="BZ725" s="30"/>
      <c r="CA725" s="30"/>
      <c r="CB725" s="30"/>
      <c r="CC725" s="30"/>
      <c r="CD725" s="30"/>
      <c r="CE725" s="30"/>
      <c r="CF725" s="30"/>
      <c r="CG725" s="30"/>
      <c r="CH725" s="30"/>
      <c r="CI725" s="30"/>
      <c r="CJ725" s="30"/>
      <c r="CK725" s="30"/>
      <c r="CL725" s="30"/>
      <c r="CM725" s="30"/>
      <c r="CN725" s="30"/>
      <c r="CO725" s="30"/>
      <c r="CP725" s="30"/>
      <c r="CQ725" s="30"/>
      <c r="CR725" s="30"/>
      <c r="CS725" s="30"/>
      <c r="CT725" s="30"/>
      <c r="CU725" s="30"/>
      <c r="CV725" s="30"/>
      <c r="CW725" s="30"/>
      <c r="CX725" s="30"/>
      <c r="CY725" s="30"/>
      <c r="CZ725" s="30"/>
      <c r="DA725" s="30"/>
      <c r="DB725" s="30"/>
      <c r="DC725" s="30"/>
      <c r="DD725" s="30"/>
      <c r="DE725" s="30"/>
      <c r="DF725" s="30"/>
      <c r="DG725" s="30"/>
      <c r="DH725" s="30"/>
      <c r="DI725" s="30"/>
      <c r="DJ725" s="30"/>
      <c r="DK725" s="30"/>
      <c r="DL725" s="30"/>
      <c r="DM725" s="30"/>
      <c r="DN725" s="30"/>
      <c r="DO725" s="30"/>
      <c r="DP725" s="30"/>
      <c r="DQ725" s="30"/>
      <c r="DR725" s="30"/>
      <c r="DS725" s="30"/>
      <c r="DT725" s="30"/>
      <c r="DU725" s="30"/>
      <c r="DV725" s="30"/>
      <c r="DW725" s="30"/>
      <c r="DX725" s="30"/>
      <c r="DY725" s="30"/>
      <c r="DZ725" s="30"/>
      <c r="EA725" s="30"/>
      <c r="EB725" s="30"/>
      <c r="EC725" s="30"/>
      <c r="ED725" s="30"/>
      <c r="EE725" s="30"/>
      <c r="EF725" s="30"/>
      <c r="EG725" s="30"/>
      <c r="EH725" s="30"/>
      <c r="EI725" s="30"/>
      <c r="EJ725" s="30"/>
      <c r="EK725" s="30"/>
      <c r="EL725" s="30"/>
      <c r="EM725" s="30"/>
      <c r="EN725" s="30"/>
      <c r="EO725" s="30"/>
      <c r="EP725" s="30"/>
      <c r="EQ725" s="30"/>
      <c r="ER725" s="30"/>
      <c r="ES725" s="30"/>
      <c r="ET725" s="30"/>
      <c r="EU725" s="30"/>
      <c r="EV725" s="30"/>
      <c r="EW725" s="30"/>
      <c r="EX725" s="30"/>
      <c r="EY725" s="30"/>
      <c r="EZ725" s="30"/>
      <c r="FA725" s="30"/>
      <c r="FB725" s="30"/>
      <c r="FC725" s="30"/>
      <c r="FD725" s="30"/>
      <c r="FE725" s="30"/>
      <c r="FF725" s="30"/>
      <c r="FG725" s="30"/>
      <c r="FH725" s="30"/>
      <c r="FI725" s="30"/>
      <c r="FJ725" s="30"/>
      <c r="FK725" s="30"/>
      <c r="FL725" s="30"/>
      <c r="FM725" s="30"/>
      <c r="FN725" s="30"/>
      <c r="FO725" s="30"/>
      <c r="FP725" s="30"/>
      <c r="FQ725" s="30"/>
      <c r="FR725" s="30"/>
      <c r="FS725" s="30"/>
      <c r="FT725" s="30"/>
      <c r="FU725" s="30"/>
      <c r="FV725" s="30"/>
      <c r="FW725" s="30"/>
      <c r="FX725" s="30"/>
      <c r="FY725" s="30"/>
      <c r="FZ725" s="30"/>
      <c r="GA725" s="30"/>
      <c r="GB725" s="30"/>
      <c r="GC725" s="30"/>
      <c r="GD725" s="30"/>
      <c r="GE725" s="30"/>
      <c r="GF725" s="30"/>
      <c r="GG725" s="30"/>
      <c r="GH725" s="30"/>
      <c r="GI725" s="30"/>
      <c r="GJ725" s="30"/>
      <c r="GK725" s="30"/>
      <c r="GL725" s="30"/>
      <c r="GM725" s="30"/>
    </row>
    <row r="726" spans="1:195" ht="12.7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row>
    <row r="727" spans="1:195" ht="12.7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c r="EE727" s="30"/>
      <c r="EF727" s="30"/>
      <c r="EG727" s="30"/>
      <c r="EH727" s="30"/>
      <c r="EI727" s="30"/>
      <c r="EJ727" s="30"/>
      <c r="EK727" s="30"/>
      <c r="EL727" s="30"/>
      <c r="EM727" s="30"/>
      <c r="EN727" s="30"/>
      <c r="EO727" s="30"/>
      <c r="EP727" s="30"/>
      <c r="EQ727" s="30"/>
      <c r="ER727" s="30"/>
      <c r="ES727" s="30"/>
      <c r="ET727" s="30"/>
      <c r="EU727" s="30"/>
      <c r="EV727" s="30"/>
      <c r="EW727" s="30"/>
      <c r="EX727" s="30"/>
      <c r="EY727" s="30"/>
      <c r="EZ727" s="30"/>
      <c r="FA727" s="30"/>
      <c r="FB727" s="30"/>
      <c r="FC727" s="30"/>
      <c r="FD727" s="30"/>
      <c r="FE727" s="30"/>
      <c r="FF727" s="30"/>
      <c r="FG727" s="30"/>
      <c r="FH727" s="30"/>
      <c r="FI727" s="30"/>
      <c r="FJ727" s="30"/>
      <c r="FK727" s="30"/>
      <c r="FL727" s="30"/>
      <c r="FM727" s="30"/>
      <c r="FN727" s="30"/>
      <c r="FO727" s="30"/>
      <c r="FP727" s="30"/>
      <c r="FQ727" s="30"/>
      <c r="FR727" s="30"/>
      <c r="FS727" s="30"/>
      <c r="FT727" s="30"/>
      <c r="FU727" s="30"/>
      <c r="FV727" s="30"/>
      <c r="FW727" s="30"/>
      <c r="FX727" s="30"/>
      <c r="FY727" s="30"/>
      <c r="FZ727" s="30"/>
      <c r="GA727" s="30"/>
      <c r="GB727" s="30"/>
      <c r="GC727" s="30"/>
      <c r="GD727" s="30"/>
      <c r="GE727" s="30"/>
      <c r="GF727" s="30"/>
      <c r="GG727" s="30"/>
      <c r="GH727" s="30"/>
      <c r="GI727" s="30"/>
      <c r="GJ727" s="30"/>
      <c r="GK727" s="30"/>
      <c r="GL727" s="30"/>
      <c r="GM727" s="30"/>
    </row>
    <row r="728" spans="1:195" ht="12.7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row>
    <row r="729" spans="1:195" ht="12.7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c r="EE729" s="30"/>
      <c r="EF729" s="30"/>
      <c r="EG729" s="30"/>
      <c r="EH729" s="30"/>
      <c r="EI729" s="30"/>
      <c r="EJ729" s="30"/>
      <c r="EK729" s="30"/>
      <c r="EL729" s="30"/>
      <c r="EM729" s="30"/>
      <c r="EN729" s="30"/>
      <c r="EO729" s="30"/>
      <c r="EP729" s="30"/>
      <c r="EQ729" s="30"/>
      <c r="ER729" s="30"/>
      <c r="ES729" s="30"/>
      <c r="ET729" s="30"/>
      <c r="EU729" s="30"/>
      <c r="EV729" s="30"/>
      <c r="EW729" s="30"/>
      <c r="EX729" s="30"/>
      <c r="EY729" s="30"/>
      <c r="EZ729" s="30"/>
      <c r="FA729" s="30"/>
      <c r="FB729" s="30"/>
      <c r="FC729" s="30"/>
      <c r="FD729" s="30"/>
      <c r="FE729" s="30"/>
      <c r="FF729" s="30"/>
      <c r="FG729" s="30"/>
      <c r="FH729" s="30"/>
      <c r="FI729" s="30"/>
      <c r="FJ729" s="30"/>
      <c r="FK729" s="30"/>
      <c r="FL729" s="30"/>
      <c r="FM729" s="30"/>
      <c r="FN729" s="30"/>
      <c r="FO729" s="30"/>
      <c r="FP729" s="30"/>
      <c r="FQ729" s="30"/>
      <c r="FR729" s="30"/>
      <c r="FS729" s="30"/>
      <c r="FT729" s="30"/>
      <c r="FU729" s="30"/>
      <c r="FV729" s="30"/>
      <c r="FW729" s="30"/>
      <c r="FX729" s="30"/>
      <c r="FY729" s="30"/>
      <c r="FZ729" s="30"/>
      <c r="GA729" s="30"/>
      <c r="GB729" s="30"/>
      <c r="GC729" s="30"/>
      <c r="GD729" s="30"/>
      <c r="GE729" s="30"/>
      <c r="GF729" s="30"/>
      <c r="GG729" s="30"/>
      <c r="GH729" s="30"/>
      <c r="GI729" s="30"/>
      <c r="GJ729" s="30"/>
      <c r="GK729" s="30"/>
      <c r="GL729" s="30"/>
      <c r="GM729" s="30"/>
    </row>
    <row r="730" spans="1:195" ht="12.7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c r="EE730" s="30"/>
      <c r="EF730" s="30"/>
      <c r="EG730" s="30"/>
      <c r="EH730" s="30"/>
      <c r="EI730" s="30"/>
      <c r="EJ730" s="30"/>
      <c r="EK730" s="30"/>
      <c r="EL730" s="30"/>
      <c r="EM730" s="30"/>
      <c r="EN730" s="30"/>
      <c r="EO730" s="30"/>
      <c r="EP730" s="30"/>
      <c r="EQ730" s="30"/>
      <c r="ER730" s="30"/>
      <c r="ES730" s="30"/>
      <c r="ET730" s="30"/>
      <c r="EU730" s="30"/>
      <c r="EV730" s="30"/>
      <c r="EW730" s="30"/>
      <c r="EX730" s="30"/>
      <c r="EY730" s="30"/>
      <c r="EZ730" s="30"/>
      <c r="FA730" s="30"/>
      <c r="FB730" s="30"/>
      <c r="FC730" s="30"/>
      <c r="FD730" s="30"/>
      <c r="FE730" s="30"/>
      <c r="FF730" s="30"/>
      <c r="FG730" s="30"/>
      <c r="FH730" s="30"/>
      <c r="FI730" s="30"/>
      <c r="FJ730" s="30"/>
      <c r="FK730" s="30"/>
      <c r="FL730" s="30"/>
      <c r="FM730" s="30"/>
      <c r="FN730" s="30"/>
      <c r="FO730" s="30"/>
      <c r="FP730" s="30"/>
      <c r="FQ730" s="30"/>
      <c r="FR730" s="30"/>
      <c r="FS730" s="30"/>
      <c r="FT730" s="30"/>
      <c r="FU730" s="30"/>
      <c r="FV730" s="30"/>
      <c r="FW730" s="30"/>
      <c r="FX730" s="30"/>
      <c r="FY730" s="30"/>
      <c r="FZ730" s="30"/>
      <c r="GA730" s="30"/>
      <c r="GB730" s="30"/>
      <c r="GC730" s="30"/>
      <c r="GD730" s="30"/>
      <c r="GE730" s="30"/>
      <c r="GF730" s="30"/>
      <c r="GG730" s="30"/>
      <c r="GH730" s="30"/>
      <c r="GI730" s="30"/>
      <c r="GJ730" s="30"/>
      <c r="GK730" s="30"/>
      <c r="GL730" s="30"/>
      <c r="GM730" s="30"/>
    </row>
    <row r="731" spans="1:195" ht="12.7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c r="EE731" s="30"/>
      <c r="EF731" s="30"/>
      <c r="EG731" s="30"/>
      <c r="EH731" s="30"/>
      <c r="EI731" s="30"/>
      <c r="EJ731" s="30"/>
      <c r="EK731" s="30"/>
      <c r="EL731" s="30"/>
      <c r="EM731" s="30"/>
      <c r="EN731" s="30"/>
      <c r="EO731" s="30"/>
      <c r="EP731" s="30"/>
      <c r="EQ731" s="30"/>
      <c r="ER731" s="30"/>
      <c r="ES731" s="30"/>
      <c r="ET731" s="30"/>
      <c r="EU731" s="30"/>
      <c r="EV731" s="30"/>
      <c r="EW731" s="30"/>
      <c r="EX731" s="30"/>
      <c r="EY731" s="30"/>
      <c r="EZ731" s="30"/>
      <c r="FA731" s="30"/>
      <c r="FB731" s="30"/>
      <c r="FC731" s="30"/>
      <c r="FD731" s="30"/>
      <c r="FE731" s="30"/>
      <c r="FF731" s="30"/>
      <c r="FG731" s="30"/>
      <c r="FH731" s="30"/>
      <c r="FI731" s="30"/>
      <c r="FJ731" s="30"/>
      <c r="FK731" s="30"/>
      <c r="FL731" s="30"/>
      <c r="FM731" s="30"/>
      <c r="FN731" s="30"/>
      <c r="FO731" s="30"/>
      <c r="FP731" s="30"/>
      <c r="FQ731" s="30"/>
      <c r="FR731" s="30"/>
      <c r="FS731" s="30"/>
      <c r="FT731" s="30"/>
      <c r="FU731" s="30"/>
      <c r="FV731" s="30"/>
      <c r="FW731" s="30"/>
      <c r="FX731" s="30"/>
      <c r="FY731" s="30"/>
      <c r="FZ731" s="30"/>
      <c r="GA731" s="30"/>
      <c r="GB731" s="30"/>
      <c r="GC731" s="30"/>
      <c r="GD731" s="30"/>
      <c r="GE731" s="30"/>
      <c r="GF731" s="30"/>
      <c r="GG731" s="30"/>
      <c r="GH731" s="30"/>
      <c r="GI731" s="30"/>
      <c r="GJ731" s="30"/>
      <c r="GK731" s="30"/>
      <c r="GL731" s="30"/>
      <c r="GM731" s="30"/>
    </row>
    <row r="732" spans="1:195" ht="12.7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c r="EE732" s="30"/>
      <c r="EF732" s="30"/>
      <c r="EG732" s="30"/>
      <c r="EH732" s="30"/>
      <c r="EI732" s="30"/>
      <c r="EJ732" s="30"/>
      <c r="EK732" s="30"/>
      <c r="EL732" s="30"/>
      <c r="EM732" s="30"/>
      <c r="EN732" s="30"/>
      <c r="EO732" s="30"/>
      <c r="EP732" s="30"/>
      <c r="EQ732" s="30"/>
      <c r="ER732" s="30"/>
      <c r="ES732" s="30"/>
      <c r="ET732" s="30"/>
      <c r="EU732" s="30"/>
      <c r="EV732" s="30"/>
      <c r="EW732" s="30"/>
      <c r="EX732" s="30"/>
      <c r="EY732" s="30"/>
      <c r="EZ732" s="30"/>
      <c r="FA732" s="30"/>
      <c r="FB732" s="30"/>
      <c r="FC732" s="30"/>
      <c r="FD732" s="30"/>
      <c r="FE732" s="30"/>
      <c r="FF732" s="30"/>
      <c r="FG732" s="30"/>
      <c r="FH732" s="30"/>
      <c r="FI732" s="30"/>
      <c r="FJ732" s="30"/>
      <c r="FK732" s="30"/>
      <c r="FL732" s="30"/>
      <c r="FM732" s="30"/>
      <c r="FN732" s="30"/>
      <c r="FO732" s="30"/>
      <c r="FP732" s="30"/>
      <c r="FQ732" s="30"/>
      <c r="FR732" s="30"/>
      <c r="FS732" s="30"/>
      <c r="FT732" s="30"/>
      <c r="FU732" s="30"/>
      <c r="FV732" s="30"/>
      <c r="FW732" s="30"/>
      <c r="FX732" s="30"/>
      <c r="FY732" s="30"/>
      <c r="FZ732" s="30"/>
      <c r="GA732" s="30"/>
      <c r="GB732" s="30"/>
      <c r="GC732" s="30"/>
      <c r="GD732" s="30"/>
      <c r="GE732" s="30"/>
      <c r="GF732" s="30"/>
      <c r="GG732" s="30"/>
      <c r="GH732" s="30"/>
      <c r="GI732" s="30"/>
      <c r="GJ732" s="30"/>
      <c r="GK732" s="30"/>
      <c r="GL732" s="30"/>
      <c r="GM732" s="30"/>
    </row>
    <row r="733" spans="1:195" ht="12.7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c r="EE733" s="30"/>
      <c r="EF733" s="30"/>
      <c r="EG733" s="30"/>
      <c r="EH733" s="30"/>
      <c r="EI733" s="30"/>
      <c r="EJ733" s="30"/>
      <c r="EK733" s="30"/>
      <c r="EL733" s="30"/>
      <c r="EM733" s="30"/>
      <c r="EN733" s="30"/>
      <c r="EO733" s="30"/>
      <c r="EP733" s="30"/>
      <c r="EQ733" s="30"/>
      <c r="ER733" s="30"/>
      <c r="ES733" s="30"/>
      <c r="ET733" s="30"/>
      <c r="EU733" s="30"/>
      <c r="EV733" s="30"/>
      <c r="EW733" s="30"/>
      <c r="EX733" s="30"/>
      <c r="EY733" s="30"/>
      <c r="EZ733" s="30"/>
      <c r="FA733" s="30"/>
      <c r="FB733" s="30"/>
      <c r="FC733" s="30"/>
      <c r="FD733" s="30"/>
      <c r="FE733" s="30"/>
      <c r="FF733" s="30"/>
      <c r="FG733" s="30"/>
      <c r="FH733" s="30"/>
      <c r="FI733" s="30"/>
      <c r="FJ733" s="30"/>
      <c r="FK733" s="30"/>
      <c r="FL733" s="30"/>
      <c r="FM733" s="30"/>
      <c r="FN733" s="30"/>
      <c r="FO733" s="30"/>
      <c r="FP733" s="30"/>
      <c r="FQ733" s="30"/>
      <c r="FR733" s="30"/>
      <c r="FS733" s="30"/>
      <c r="FT733" s="30"/>
      <c r="FU733" s="30"/>
      <c r="FV733" s="30"/>
      <c r="FW733" s="30"/>
      <c r="FX733" s="30"/>
      <c r="FY733" s="30"/>
      <c r="FZ733" s="30"/>
      <c r="GA733" s="30"/>
      <c r="GB733" s="30"/>
      <c r="GC733" s="30"/>
      <c r="GD733" s="30"/>
      <c r="GE733" s="30"/>
      <c r="GF733" s="30"/>
      <c r="GG733" s="30"/>
      <c r="GH733" s="30"/>
      <c r="GI733" s="30"/>
      <c r="GJ733" s="30"/>
      <c r="GK733" s="30"/>
      <c r="GL733" s="30"/>
      <c r="GM733" s="30"/>
    </row>
    <row r="734" spans="1:195" ht="12.7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c r="EE734" s="30"/>
      <c r="EF734" s="30"/>
      <c r="EG734" s="30"/>
      <c r="EH734" s="30"/>
      <c r="EI734" s="30"/>
      <c r="EJ734" s="30"/>
      <c r="EK734" s="30"/>
      <c r="EL734" s="30"/>
      <c r="EM734" s="30"/>
      <c r="EN734" s="30"/>
      <c r="EO734" s="30"/>
      <c r="EP734" s="30"/>
      <c r="EQ734" s="30"/>
      <c r="ER734" s="30"/>
      <c r="ES734" s="30"/>
      <c r="ET734" s="30"/>
      <c r="EU734" s="30"/>
      <c r="EV734" s="30"/>
      <c r="EW734" s="30"/>
      <c r="EX734" s="30"/>
      <c r="EY734" s="30"/>
      <c r="EZ734" s="30"/>
      <c r="FA734" s="30"/>
      <c r="FB734" s="30"/>
      <c r="FC734" s="30"/>
      <c r="FD734" s="30"/>
      <c r="FE734" s="30"/>
      <c r="FF734" s="30"/>
      <c r="FG734" s="30"/>
      <c r="FH734" s="30"/>
      <c r="FI734" s="30"/>
      <c r="FJ734" s="30"/>
      <c r="FK734" s="30"/>
      <c r="FL734" s="30"/>
      <c r="FM734" s="30"/>
      <c r="FN734" s="30"/>
      <c r="FO734" s="30"/>
      <c r="FP734" s="30"/>
      <c r="FQ734" s="30"/>
      <c r="FR734" s="30"/>
      <c r="FS734" s="30"/>
      <c r="FT734" s="30"/>
      <c r="FU734" s="30"/>
      <c r="FV734" s="30"/>
      <c r="FW734" s="30"/>
      <c r="FX734" s="30"/>
      <c r="FY734" s="30"/>
      <c r="FZ734" s="30"/>
      <c r="GA734" s="30"/>
      <c r="GB734" s="30"/>
      <c r="GC734" s="30"/>
      <c r="GD734" s="30"/>
      <c r="GE734" s="30"/>
      <c r="GF734" s="30"/>
      <c r="GG734" s="30"/>
      <c r="GH734" s="30"/>
      <c r="GI734" s="30"/>
      <c r="GJ734" s="30"/>
      <c r="GK734" s="30"/>
      <c r="GL734" s="30"/>
      <c r="GM734" s="30"/>
    </row>
    <row r="735" spans="1:195" ht="12.7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c r="CU735" s="30"/>
      <c r="CV735" s="30"/>
      <c r="CW735" s="30"/>
      <c r="CX735" s="30"/>
      <c r="CY735" s="30"/>
      <c r="CZ735" s="30"/>
      <c r="DA735" s="30"/>
      <c r="DB735" s="30"/>
      <c r="DC735" s="30"/>
      <c r="DD735" s="30"/>
      <c r="DE735" s="30"/>
      <c r="DF735" s="30"/>
      <c r="DG735" s="30"/>
      <c r="DH735" s="30"/>
      <c r="DI735" s="30"/>
      <c r="DJ735" s="30"/>
      <c r="DK735" s="30"/>
      <c r="DL735" s="30"/>
      <c r="DM735" s="30"/>
      <c r="DN735" s="30"/>
      <c r="DO735" s="30"/>
      <c r="DP735" s="30"/>
      <c r="DQ735" s="30"/>
      <c r="DR735" s="30"/>
      <c r="DS735" s="30"/>
      <c r="DT735" s="30"/>
      <c r="DU735" s="30"/>
      <c r="DV735" s="30"/>
      <c r="DW735" s="30"/>
      <c r="DX735" s="30"/>
      <c r="DY735" s="30"/>
      <c r="DZ735" s="30"/>
      <c r="EA735" s="30"/>
      <c r="EB735" s="30"/>
      <c r="EC735" s="30"/>
      <c r="ED735" s="30"/>
      <c r="EE735" s="30"/>
      <c r="EF735" s="30"/>
      <c r="EG735" s="30"/>
      <c r="EH735" s="30"/>
      <c r="EI735" s="30"/>
      <c r="EJ735" s="30"/>
      <c r="EK735" s="30"/>
      <c r="EL735" s="30"/>
      <c r="EM735" s="30"/>
      <c r="EN735" s="30"/>
      <c r="EO735" s="30"/>
      <c r="EP735" s="30"/>
      <c r="EQ735" s="30"/>
      <c r="ER735" s="30"/>
      <c r="ES735" s="30"/>
      <c r="ET735" s="30"/>
      <c r="EU735" s="30"/>
      <c r="EV735" s="30"/>
      <c r="EW735" s="30"/>
      <c r="EX735" s="30"/>
      <c r="EY735" s="30"/>
      <c r="EZ735" s="30"/>
      <c r="FA735" s="30"/>
      <c r="FB735" s="30"/>
      <c r="FC735" s="30"/>
      <c r="FD735" s="30"/>
      <c r="FE735" s="30"/>
      <c r="FF735" s="30"/>
      <c r="FG735" s="30"/>
      <c r="FH735" s="30"/>
      <c r="FI735" s="30"/>
      <c r="FJ735" s="30"/>
      <c r="FK735" s="30"/>
      <c r="FL735" s="30"/>
      <c r="FM735" s="30"/>
      <c r="FN735" s="30"/>
      <c r="FO735" s="30"/>
      <c r="FP735" s="30"/>
      <c r="FQ735" s="30"/>
      <c r="FR735" s="30"/>
      <c r="FS735" s="30"/>
      <c r="FT735" s="30"/>
      <c r="FU735" s="30"/>
      <c r="FV735" s="30"/>
      <c r="FW735" s="30"/>
      <c r="FX735" s="30"/>
      <c r="FY735" s="30"/>
      <c r="FZ735" s="30"/>
      <c r="GA735" s="30"/>
      <c r="GB735" s="30"/>
      <c r="GC735" s="30"/>
      <c r="GD735" s="30"/>
      <c r="GE735" s="30"/>
      <c r="GF735" s="30"/>
      <c r="GG735" s="30"/>
      <c r="GH735" s="30"/>
      <c r="GI735" s="30"/>
      <c r="GJ735" s="30"/>
      <c r="GK735" s="30"/>
      <c r="GL735" s="30"/>
      <c r="GM735" s="30"/>
    </row>
    <row r="736" spans="1:195" ht="12.7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0"/>
      <c r="FJ736" s="30"/>
      <c r="FK736" s="30"/>
      <c r="FL736" s="30"/>
      <c r="FM736" s="30"/>
      <c r="FN736" s="30"/>
      <c r="FO736" s="30"/>
      <c r="FP736" s="30"/>
      <c r="FQ736" s="30"/>
      <c r="FR736" s="30"/>
      <c r="FS736" s="30"/>
      <c r="FT736" s="30"/>
      <c r="FU736" s="30"/>
      <c r="FV736" s="30"/>
      <c r="FW736" s="30"/>
      <c r="FX736" s="30"/>
      <c r="FY736" s="30"/>
      <c r="FZ736" s="30"/>
      <c r="GA736" s="30"/>
      <c r="GB736" s="30"/>
      <c r="GC736" s="30"/>
      <c r="GD736" s="30"/>
      <c r="GE736" s="30"/>
      <c r="GF736" s="30"/>
      <c r="GG736" s="30"/>
      <c r="GH736" s="30"/>
      <c r="GI736" s="30"/>
      <c r="GJ736" s="30"/>
      <c r="GK736" s="30"/>
      <c r="GL736" s="30"/>
      <c r="GM736" s="30"/>
    </row>
    <row r="737" spans="1:195" ht="12.7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row>
    <row r="738" spans="1:195" ht="12.7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c r="EE738" s="30"/>
      <c r="EF738" s="30"/>
      <c r="EG738" s="30"/>
      <c r="EH738" s="30"/>
      <c r="EI738" s="30"/>
      <c r="EJ738" s="30"/>
      <c r="EK738" s="30"/>
      <c r="EL738" s="30"/>
      <c r="EM738" s="30"/>
      <c r="EN738" s="30"/>
      <c r="EO738" s="30"/>
      <c r="EP738" s="30"/>
      <c r="EQ738" s="30"/>
      <c r="ER738" s="30"/>
      <c r="ES738" s="30"/>
      <c r="ET738" s="30"/>
      <c r="EU738" s="30"/>
      <c r="EV738" s="30"/>
      <c r="EW738" s="30"/>
      <c r="EX738" s="30"/>
      <c r="EY738" s="30"/>
      <c r="EZ738" s="30"/>
      <c r="FA738" s="30"/>
      <c r="FB738" s="30"/>
      <c r="FC738" s="30"/>
      <c r="FD738" s="30"/>
      <c r="FE738" s="30"/>
      <c r="FF738" s="30"/>
      <c r="FG738" s="30"/>
      <c r="FH738" s="30"/>
      <c r="FI738" s="30"/>
      <c r="FJ738" s="30"/>
      <c r="FK738" s="30"/>
      <c r="FL738" s="30"/>
      <c r="FM738" s="30"/>
      <c r="FN738" s="30"/>
      <c r="FO738" s="30"/>
      <c r="FP738" s="30"/>
      <c r="FQ738" s="30"/>
      <c r="FR738" s="30"/>
      <c r="FS738" s="30"/>
      <c r="FT738" s="30"/>
      <c r="FU738" s="30"/>
      <c r="FV738" s="30"/>
      <c r="FW738" s="30"/>
      <c r="FX738" s="30"/>
      <c r="FY738" s="30"/>
      <c r="FZ738" s="30"/>
      <c r="GA738" s="30"/>
      <c r="GB738" s="30"/>
      <c r="GC738" s="30"/>
      <c r="GD738" s="30"/>
      <c r="GE738" s="30"/>
      <c r="GF738" s="30"/>
      <c r="GG738" s="30"/>
      <c r="GH738" s="30"/>
      <c r="GI738" s="30"/>
      <c r="GJ738" s="30"/>
      <c r="GK738" s="30"/>
      <c r="GL738" s="30"/>
      <c r="GM738" s="30"/>
    </row>
    <row r="739" spans="1:195" ht="12.7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row>
    <row r="740" spans="1:195" ht="12.7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c r="CU740" s="30"/>
      <c r="CV740" s="30"/>
      <c r="CW740" s="30"/>
      <c r="CX740" s="30"/>
      <c r="CY740" s="30"/>
      <c r="CZ740" s="30"/>
      <c r="DA740" s="30"/>
      <c r="DB740" s="30"/>
      <c r="DC740" s="30"/>
      <c r="DD740" s="30"/>
      <c r="DE740" s="30"/>
      <c r="DF740" s="30"/>
      <c r="DG740" s="30"/>
      <c r="DH740" s="30"/>
      <c r="DI740" s="30"/>
      <c r="DJ740" s="30"/>
      <c r="DK740" s="30"/>
      <c r="DL740" s="30"/>
      <c r="DM740" s="30"/>
      <c r="DN740" s="30"/>
      <c r="DO740" s="30"/>
      <c r="DP740" s="30"/>
      <c r="DQ740" s="30"/>
      <c r="DR740" s="30"/>
      <c r="DS740" s="30"/>
      <c r="DT740" s="30"/>
      <c r="DU740" s="30"/>
      <c r="DV740" s="30"/>
      <c r="DW740" s="30"/>
      <c r="DX740" s="30"/>
      <c r="DY740" s="30"/>
      <c r="DZ740" s="30"/>
      <c r="EA740" s="30"/>
      <c r="EB740" s="30"/>
      <c r="EC740" s="30"/>
      <c r="ED740" s="30"/>
      <c r="EE740" s="30"/>
      <c r="EF740" s="30"/>
      <c r="EG740" s="30"/>
      <c r="EH740" s="30"/>
      <c r="EI740" s="30"/>
      <c r="EJ740" s="30"/>
      <c r="EK740" s="30"/>
      <c r="EL740" s="30"/>
      <c r="EM740" s="30"/>
      <c r="EN740" s="30"/>
      <c r="EO740" s="30"/>
      <c r="EP740" s="30"/>
      <c r="EQ740" s="30"/>
      <c r="ER740" s="30"/>
      <c r="ES740" s="30"/>
      <c r="ET740" s="30"/>
      <c r="EU740" s="30"/>
      <c r="EV740" s="30"/>
      <c r="EW740" s="30"/>
      <c r="EX740" s="30"/>
      <c r="EY740" s="30"/>
      <c r="EZ740" s="30"/>
      <c r="FA740" s="30"/>
      <c r="FB740" s="30"/>
      <c r="FC740" s="30"/>
      <c r="FD740" s="30"/>
      <c r="FE740" s="30"/>
      <c r="FF740" s="30"/>
      <c r="FG740" s="30"/>
      <c r="FH740" s="30"/>
      <c r="FI740" s="30"/>
      <c r="FJ740" s="30"/>
      <c r="FK740" s="30"/>
      <c r="FL740" s="30"/>
      <c r="FM740" s="30"/>
      <c r="FN740" s="30"/>
      <c r="FO740" s="30"/>
      <c r="FP740" s="30"/>
      <c r="FQ740" s="30"/>
      <c r="FR740" s="30"/>
      <c r="FS740" s="30"/>
      <c r="FT740" s="30"/>
      <c r="FU740" s="30"/>
      <c r="FV740" s="30"/>
      <c r="FW740" s="30"/>
      <c r="FX740" s="30"/>
      <c r="FY740" s="30"/>
      <c r="FZ740" s="30"/>
      <c r="GA740" s="30"/>
      <c r="GB740" s="30"/>
      <c r="GC740" s="30"/>
      <c r="GD740" s="30"/>
      <c r="GE740" s="30"/>
      <c r="GF740" s="30"/>
      <c r="GG740" s="30"/>
      <c r="GH740" s="30"/>
      <c r="GI740" s="30"/>
      <c r="GJ740" s="30"/>
      <c r="GK740" s="30"/>
      <c r="GL740" s="30"/>
      <c r="GM740" s="30"/>
    </row>
    <row r="741" spans="1:195" ht="12.7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c r="CU741" s="30"/>
      <c r="CV741" s="30"/>
      <c r="CW741" s="30"/>
      <c r="CX741" s="30"/>
      <c r="CY741" s="30"/>
      <c r="CZ741" s="30"/>
      <c r="DA741" s="30"/>
      <c r="DB741" s="30"/>
      <c r="DC741" s="30"/>
      <c r="DD741" s="30"/>
      <c r="DE741" s="30"/>
      <c r="DF741" s="30"/>
      <c r="DG741" s="30"/>
      <c r="DH741" s="30"/>
      <c r="DI741" s="30"/>
      <c r="DJ741" s="30"/>
      <c r="DK741" s="30"/>
      <c r="DL741" s="30"/>
      <c r="DM741" s="30"/>
      <c r="DN741" s="30"/>
      <c r="DO741" s="30"/>
      <c r="DP741" s="30"/>
      <c r="DQ741" s="30"/>
      <c r="DR741" s="30"/>
      <c r="DS741" s="30"/>
      <c r="DT741" s="30"/>
      <c r="DU741" s="30"/>
      <c r="DV741" s="30"/>
      <c r="DW741" s="30"/>
      <c r="DX741" s="30"/>
      <c r="DY741" s="30"/>
      <c r="DZ741" s="30"/>
      <c r="EA741" s="30"/>
      <c r="EB741" s="30"/>
      <c r="EC741" s="30"/>
      <c r="ED741" s="30"/>
      <c r="EE741" s="30"/>
      <c r="EF741" s="30"/>
      <c r="EG741" s="30"/>
      <c r="EH741" s="30"/>
      <c r="EI741" s="30"/>
      <c r="EJ741" s="30"/>
      <c r="EK741" s="30"/>
      <c r="EL741" s="30"/>
      <c r="EM741" s="30"/>
      <c r="EN741" s="30"/>
      <c r="EO741" s="30"/>
      <c r="EP741" s="30"/>
      <c r="EQ741" s="30"/>
      <c r="ER741" s="30"/>
      <c r="ES741" s="30"/>
      <c r="ET741" s="30"/>
      <c r="EU741" s="30"/>
      <c r="EV741" s="30"/>
      <c r="EW741" s="30"/>
      <c r="EX741" s="30"/>
      <c r="EY741" s="30"/>
      <c r="EZ741" s="30"/>
      <c r="FA741" s="30"/>
      <c r="FB741" s="30"/>
      <c r="FC741" s="30"/>
      <c r="FD741" s="30"/>
      <c r="FE741" s="30"/>
      <c r="FF741" s="30"/>
      <c r="FG741" s="30"/>
      <c r="FH741" s="30"/>
      <c r="FI741" s="30"/>
      <c r="FJ741" s="30"/>
      <c r="FK741" s="30"/>
      <c r="FL741" s="30"/>
      <c r="FM741" s="30"/>
      <c r="FN741" s="30"/>
      <c r="FO741" s="30"/>
      <c r="FP741" s="30"/>
      <c r="FQ741" s="30"/>
      <c r="FR741" s="30"/>
      <c r="FS741" s="30"/>
      <c r="FT741" s="30"/>
      <c r="FU741" s="30"/>
      <c r="FV741" s="30"/>
      <c r="FW741" s="30"/>
      <c r="FX741" s="30"/>
      <c r="FY741" s="30"/>
      <c r="FZ741" s="30"/>
      <c r="GA741" s="30"/>
      <c r="GB741" s="30"/>
      <c r="GC741" s="30"/>
      <c r="GD741" s="30"/>
      <c r="GE741" s="30"/>
      <c r="GF741" s="30"/>
      <c r="GG741" s="30"/>
      <c r="GH741" s="30"/>
      <c r="GI741" s="30"/>
      <c r="GJ741" s="30"/>
      <c r="GK741" s="30"/>
      <c r="GL741" s="30"/>
      <c r="GM741" s="30"/>
    </row>
    <row r="742" spans="1:195" ht="12.7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c r="CU742" s="30"/>
      <c r="CV742" s="30"/>
      <c r="CW742" s="30"/>
      <c r="CX742" s="30"/>
      <c r="CY742" s="30"/>
      <c r="CZ742" s="30"/>
      <c r="DA742" s="30"/>
      <c r="DB742" s="30"/>
      <c r="DC742" s="30"/>
      <c r="DD742" s="30"/>
      <c r="DE742" s="30"/>
      <c r="DF742" s="30"/>
      <c r="DG742" s="30"/>
      <c r="DH742" s="30"/>
      <c r="DI742" s="30"/>
      <c r="DJ742" s="30"/>
      <c r="DK742" s="30"/>
      <c r="DL742" s="30"/>
      <c r="DM742" s="30"/>
      <c r="DN742" s="30"/>
      <c r="DO742" s="30"/>
      <c r="DP742" s="30"/>
      <c r="DQ742" s="30"/>
      <c r="DR742" s="30"/>
      <c r="DS742" s="30"/>
      <c r="DT742" s="30"/>
      <c r="DU742" s="30"/>
      <c r="DV742" s="30"/>
      <c r="DW742" s="30"/>
      <c r="DX742" s="30"/>
      <c r="DY742" s="30"/>
      <c r="DZ742" s="30"/>
      <c r="EA742" s="30"/>
      <c r="EB742" s="30"/>
      <c r="EC742" s="30"/>
      <c r="ED742" s="30"/>
      <c r="EE742" s="30"/>
      <c r="EF742" s="30"/>
      <c r="EG742" s="30"/>
      <c r="EH742" s="30"/>
      <c r="EI742" s="30"/>
      <c r="EJ742" s="30"/>
      <c r="EK742" s="30"/>
      <c r="EL742" s="30"/>
      <c r="EM742" s="30"/>
      <c r="EN742" s="30"/>
      <c r="EO742" s="30"/>
      <c r="EP742" s="30"/>
      <c r="EQ742" s="30"/>
      <c r="ER742" s="30"/>
      <c r="ES742" s="30"/>
      <c r="ET742" s="30"/>
      <c r="EU742" s="30"/>
      <c r="EV742" s="30"/>
      <c r="EW742" s="30"/>
      <c r="EX742" s="30"/>
      <c r="EY742" s="30"/>
      <c r="EZ742" s="30"/>
      <c r="FA742" s="30"/>
      <c r="FB742" s="30"/>
      <c r="FC742" s="30"/>
      <c r="FD742" s="30"/>
      <c r="FE742" s="30"/>
      <c r="FF742" s="30"/>
      <c r="FG742" s="30"/>
      <c r="FH742" s="30"/>
      <c r="FI742" s="30"/>
      <c r="FJ742" s="30"/>
      <c r="FK742" s="30"/>
      <c r="FL742" s="30"/>
      <c r="FM742" s="30"/>
      <c r="FN742" s="30"/>
      <c r="FO742" s="30"/>
      <c r="FP742" s="30"/>
      <c r="FQ742" s="30"/>
      <c r="FR742" s="30"/>
      <c r="FS742" s="30"/>
      <c r="FT742" s="30"/>
      <c r="FU742" s="30"/>
      <c r="FV742" s="30"/>
      <c r="FW742" s="30"/>
      <c r="FX742" s="30"/>
      <c r="FY742" s="30"/>
      <c r="FZ742" s="30"/>
      <c r="GA742" s="30"/>
      <c r="GB742" s="30"/>
      <c r="GC742" s="30"/>
      <c r="GD742" s="30"/>
      <c r="GE742" s="30"/>
      <c r="GF742" s="30"/>
      <c r="GG742" s="30"/>
      <c r="GH742" s="30"/>
      <c r="GI742" s="30"/>
      <c r="GJ742" s="30"/>
      <c r="GK742" s="30"/>
      <c r="GL742" s="30"/>
      <c r="GM742" s="30"/>
    </row>
    <row r="743" spans="1:195" ht="12.7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c r="EE743" s="30"/>
      <c r="EF743" s="30"/>
      <c r="EG743" s="30"/>
      <c r="EH743" s="30"/>
      <c r="EI743" s="30"/>
      <c r="EJ743" s="30"/>
      <c r="EK743" s="30"/>
      <c r="EL743" s="30"/>
      <c r="EM743" s="30"/>
      <c r="EN743" s="30"/>
      <c r="EO743" s="30"/>
      <c r="EP743" s="30"/>
      <c r="EQ743" s="30"/>
      <c r="ER743" s="30"/>
      <c r="ES743" s="30"/>
      <c r="ET743" s="30"/>
      <c r="EU743" s="30"/>
      <c r="EV743" s="30"/>
      <c r="EW743" s="30"/>
      <c r="EX743" s="30"/>
      <c r="EY743" s="30"/>
      <c r="EZ743" s="30"/>
      <c r="FA743" s="30"/>
      <c r="FB743" s="30"/>
      <c r="FC743" s="30"/>
      <c r="FD743" s="30"/>
      <c r="FE743" s="30"/>
      <c r="FF743" s="30"/>
      <c r="FG743" s="30"/>
      <c r="FH743" s="30"/>
      <c r="FI743" s="30"/>
      <c r="FJ743" s="30"/>
      <c r="FK743" s="30"/>
      <c r="FL743" s="30"/>
      <c r="FM743" s="30"/>
      <c r="FN743" s="30"/>
      <c r="FO743" s="30"/>
      <c r="FP743" s="30"/>
      <c r="FQ743" s="30"/>
      <c r="FR743" s="30"/>
      <c r="FS743" s="30"/>
      <c r="FT743" s="30"/>
      <c r="FU743" s="30"/>
      <c r="FV743" s="30"/>
      <c r="FW743" s="30"/>
      <c r="FX743" s="30"/>
      <c r="FY743" s="30"/>
      <c r="FZ743" s="30"/>
      <c r="GA743" s="30"/>
      <c r="GB743" s="30"/>
      <c r="GC743" s="30"/>
      <c r="GD743" s="30"/>
      <c r="GE743" s="30"/>
      <c r="GF743" s="30"/>
      <c r="GG743" s="30"/>
      <c r="GH743" s="30"/>
      <c r="GI743" s="30"/>
      <c r="GJ743" s="30"/>
      <c r="GK743" s="30"/>
      <c r="GL743" s="30"/>
      <c r="GM743" s="30"/>
    </row>
    <row r="744" spans="1:195" ht="12.7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c r="CR744" s="30"/>
      <c r="CS744" s="30"/>
      <c r="CT744" s="30"/>
      <c r="CU744" s="30"/>
      <c r="CV744" s="30"/>
      <c r="CW744" s="30"/>
      <c r="CX744" s="30"/>
      <c r="CY744" s="30"/>
      <c r="CZ744" s="30"/>
      <c r="DA744" s="30"/>
      <c r="DB744" s="30"/>
      <c r="DC744" s="30"/>
      <c r="DD744" s="30"/>
      <c r="DE744" s="30"/>
      <c r="DF744" s="30"/>
      <c r="DG744" s="30"/>
      <c r="DH744" s="30"/>
      <c r="DI744" s="30"/>
      <c r="DJ744" s="30"/>
      <c r="DK744" s="30"/>
      <c r="DL744" s="30"/>
      <c r="DM744" s="30"/>
      <c r="DN744" s="30"/>
      <c r="DO744" s="30"/>
      <c r="DP744" s="30"/>
      <c r="DQ744" s="30"/>
      <c r="DR744" s="30"/>
      <c r="DS744" s="30"/>
      <c r="DT744" s="30"/>
      <c r="DU744" s="30"/>
      <c r="DV744" s="30"/>
      <c r="DW744" s="30"/>
      <c r="DX744" s="30"/>
      <c r="DY744" s="30"/>
      <c r="DZ744" s="30"/>
      <c r="EA744" s="30"/>
      <c r="EB744" s="30"/>
      <c r="EC744" s="30"/>
      <c r="ED744" s="30"/>
      <c r="EE744" s="30"/>
      <c r="EF744" s="30"/>
      <c r="EG744" s="30"/>
      <c r="EH744" s="30"/>
      <c r="EI744" s="30"/>
      <c r="EJ744" s="30"/>
      <c r="EK744" s="30"/>
      <c r="EL744" s="30"/>
      <c r="EM744" s="30"/>
      <c r="EN744" s="30"/>
      <c r="EO744" s="30"/>
      <c r="EP744" s="30"/>
      <c r="EQ744" s="30"/>
      <c r="ER744" s="30"/>
      <c r="ES744" s="30"/>
      <c r="ET744" s="30"/>
      <c r="EU744" s="30"/>
      <c r="EV744" s="30"/>
      <c r="EW744" s="30"/>
      <c r="EX744" s="30"/>
      <c r="EY744" s="30"/>
      <c r="EZ744" s="30"/>
      <c r="FA744" s="30"/>
      <c r="FB744" s="30"/>
      <c r="FC744" s="30"/>
      <c r="FD744" s="30"/>
      <c r="FE744" s="30"/>
      <c r="FF744" s="30"/>
      <c r="FG744" s="30"/>
      <c r="FH744" s="30"/>
      <c r="FI744" s="30"/>
      <c r="FJ744" s="30"/>
      <c r="FK744" s="30"/>
      <c r="FL744" s="30"/>
      <c r="FM744" s="30"/>
      <c r="FN744" s="30"/>
      <c r="FO744" s="30"/>
      <c r="FP744" s="30"/>
      <c r="FQ744" s="30"/>
      <c r="FR744" s="30"/>
      <c r="FS744" s="30"/>
      <c r="FT744" s="30"/>
      <c r="FU744" s="30"/>
      <c r="FV744" s="30"/>
      <c r="FW744" s="30"/>
      <c r="FX744" s="30"/>
      <c r="FY744" s="30"/>
      <c r="FZ744" s="30"/>
      <c r="GA744" s="30"/>
      <c r="GB744" s="30"/>
      <c r="GC744" s="30"/>
      <c r="GD744" s="30"/>
      <c r="GE744" s="30"/>
      <c r="GF744" s="30"/>
      <c r="GG744" s="30"/>
      <c r="GH744" s="30"/>
      <c r="GI744" s="30"/>
      <c r="GJ744" s="30"/>
      <c r="GK744" s="30"/>
      <c r="GL744" s="30"/>
      <c r="GM744" s="30"/>
    </row>
    <row r="745" spans="1:195" ht="12.7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c r="EE745" s="30"/>
      <c r="EF745" s="30"/>
      <c r="EG745" s="30"/>
      <c r="EH745" s="30"/>
      <c r="EI745" s="30"/>
      <c r="EJ745" s="30"/>
      <c r="EK745" s="30"/>
      <c r="EL745" s="30"/>
      <c r="EM745" s="30"/>
      <c r="EN745" s="30"/>
      <c r="EO745" s="30"/>
      <c r="EP745" s="30"/>
      <c r="EQ745" s="30"/>
      <c r="ER745" s="30"/>
      <c r="ES745" s="30"/>
      <c r="ET745" s="30"/>
      <c r="EU745" s="30"/>
      <c r="EV745" s="30"/>
      <c r="EW745" s="30"/>
      <c r="EX745" s="30"/>
      <c r="EY745" s="30"/>
      <c r="EZ745" s="30"/>
      <c r="FA745" s="30"/>
      <c r="FB745" s="30"/>
      <c r="FC745" s="30"/>
      <c r="FD745" s="30"/>
      <c r="FE745" s="30"/>
      <c r="FF745" s="30"/>
      <c r="FG745" s="30"/>
      <c r="FH745" s="30"/>
      <c r="FI745" s="30"/>
      <c r="FJ745" s="30"/>
      <c r="FK745" s="30"/>
      <c r="FL745" s="30"/>
      <c r="FM745" s="30"/>
      <c r="FN745" s="30"/>
      <c r="FO745" s="30"/>
      <c r="FP745" s="30"/>
      <c r="FQ745" s="30"/>
      <c r="FR745" s="30"/>
      <c r="FS745" s="30"/>
      <c r="FT745" s="30"/>
      <c r="FU745" s="30"/>
      <c r="FV745" s="30"/>
      <c r="FW745" s="30"/>
      <c r="FX745" s="30"/>
      <c r="FY745" s="30"/>
      <c r="FZ745" s="30"/>
      <c r="GA745" s="30"/>
      <c r="GB745" s="30"/>
      <c r="GC745" s="30"/>
      <c r="GD745" s="30"/>
      <c r="GE745" s="30"/>
      <c r="GF745" s="30"/>
      <c r="GG745" s="30"/>
      <c r="GH745" s="30"/>
      <c r="GI745" s="30"/>
      <c r="GJ745" s="30"/>
      <c r="GK745" s="30"/>
      <c r="GL745" s="30"/>
      <c r="GM745" s="30"/>
    </row>
    <row r="746" spans="1:195" ht="12.7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c r="EE746" s="30"/>
      <c r="EF746" s="30"/>
      <c r="EG746" s="30"/>
      <c r="EH746" s="30"/>
      <c r="EI746" s="30"/>
      <c r="EJ746" s="30"/>
      <c r="EK746" s="30"/>
      <c r="EL746" s="30"/>
      <c r="EM746" s="30"/>
      <c r="EN746" s="30"/>
      <c r="EO746" s="30"/>
      <c r="EP746" s="30"/>
      <c r="EQ746" s="30"/>
      <c r="ER746" s="30"/>
      <c r="ES746" s="30"/>
      <c r="ET746" s="30"/>
      <c r="EU746" s="30"/>
      <c r="EV746" s="30"/>
      <c r="EW746" s="30"/>
      <c r="EX746" s="30"/>
      <c r="EY746" s="30"/>
      <c r="EZ746" s="30"/>
      <c r="FA746" s="30"/>
      <c r="FB746" s="30"/>
      <c r="FC746" s="30"/>
      <c r="FD746" s="30"/>
      <c r="FE746" s="30"/>
      <c r="FF746" s="30"/>
      <c r="FG746" s="30"/>
      <c r="FH746" s="30"/>
      <c r="FI746" s="30"/>
      <c r="FJ746" s="30"/>
      <c r="FK746" s="30"/>
      <c r="FL746" s="30"/>
      <c r="FM746" s="30"/>
      <c r="FN746" s="30"/>
      <c r="FO746" s="30"/>
      <c r="FP746" s="30"/>
      <c r="FQ746" s="30"/>
      <c r="FR746" s="30"/>
      <c r="FS746" s="30"/>
      <c r="FT746" s="30"/>
      <c r="FU746" s="30"/>
      <c r="FV746" s="30"/>
      <c r="FW746" s="30"/>
      <c r="FX746" s="30"/>
      <c r="FY746" s="30"/>
      <c r="FZ746" s="30"/>
      <c r="GA746" s="30"/>
      <c r="GB746" s="30"/>
      <c r="GC746" s="30"/>
      <c r="GD746" s="30"/>
      <c r="GE746" s="30"/>
      <c r="GF746" s="30"/>
      <c r="GG746" s="30"/>
      <c r="GH746" s="30"/>
      <c r="GI746" s="30"/>
      <c r="GJ746" s="30"/>
      <c r="GK746" s="30"/>
      <c r="GL746" s="30"/>
      <c r="GM746" s="30"/>
    </row>
    <row r="747" spans="1:195" ht="12.7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c r="CU747" s="30"/>
      <c r="CV747" s="30"/>
      <c r="CW747" s="30"/>
      <c r="CX747" s="30"/>
      <c r="CY747" s="30"/>
      <c r="CZ747" s="30"/>
      <c r="DA747" s="30"/>
      <c r="DB747" s="30"/>
      <c r="DC747" s="30"/>
      <c r="DD747" s="30"/>
      <c r="DE747" s="30"/>
      <c r="DF747" s="30"/>
      <c r="DG747" s="30"/>
      <c r="DH747" s="30"/>
      <c r="DI747" s="30"/>
      <c r="DJ747" s="30"/>
      <c r="DK747" s="30"/>
      <c r="DL747" s="30"/>
      <c r="DM747" s="30"/>
      <c r="DN747" s="30"/>
      <c r="DO747" s="30"/>
      <c r="DP747" s="30"/>
      <c r="DQ747" s="30"/>
      <c r="DR747" s="30"/>
      <c r="DS747" s="30"/>
      <c r="DT747" s="30"/>
      <c r="DU747" s="30"/>
      <c r="DV747" s="30"/>
      <c r="DW747" s="30"/>
      <c r="DX747" s="30"/>
      <c r="DY747" s="30"/>
      <c r="DZ747" s="30"/>
      <c r="EA747" s="30"/>
      <c r="EB747" s="30"/>
      <c r="EC747" s="30"/>
      <c r="ED747" s="30"/>
      <c r="EE747" s="30"/>
      <c r="EF747" s="30"/>
      <c r="EG747" s="30"/>
      <c r="EH747" s="30"/>
      <c r="EI747" s="30"/>
      <c r="EJ747" s="30"/>
      <c r="EK747" s="30"/>
      <c r="EL747" s="30"/>
      <c r="EM747" s="30"/>
      <c r="EN747" s="30"/>
      <c r="EO747" s="30"/>
      <c r="EP747" s="30"/>
      <c r="EQ747" s="30"/>
      <c r="ER747" s="30"/>
      <c r="ES747" s="30"/>
      <c r="ET747" s="30"/>
      <c r="EU747" s="30"/>
      <c r="EV747" s="30"/>
      <c r="EW747" s="30"/>
      <c r="EX747" s="30"/>
      <c r="EY747" s="30"/>
      <c r="EZ747" s="30"/>
      <c r="FA747" s="30"/>
      <c r="FB747" s="30"/>
      <c r="FC747" s="30"/>
      <c r="FD747" s="30"/>
      <c r="FE747" s="30"/>
      <c r="FF747" s="30"/>
      <c r="FG747" s="30"/>
      <c r="FH747" s="30"/>
      <c r="FI747" s="30"/>
      <c r="FJ747" s="30"/>
      <c r="FK747" s="30"/>
      <c r="FL747" s="30"/>
      <c r="FM747" s="30"/>
      <c r="FN747" s="30"/>
      <c r="FO747" s="30"/>
      <c r="FP747" s="30"/>
      <c r="FQ747" s="30"/>
      <c r="FR747" s="30"/>
      <c r="FS747" s="30"/>
      <c r="FT747" s="30"/>
      <c r="FU747" s="30"/>
      <c r="FV747" s="30"/>
      <c r="FW747" s="30"/>
      <c r="FX747" s="30"/>
      <c r="FY747" s="30"/>
      <c r="FZ747" s="30"/>
      <c r="GA747" s="30"/>
      <c r="GB747" s="30"/>
      <c r="GC747" s="30"/>
      <c r="GD747" s="30"/>
      <c r="GE747" s="30"/>
      <c r="GF747" s="30"/>
      <c r="GG747" s="30"/>
      <c r="GH747" s="30"/>
      <c r="GI747" s="30"/>
      <c r="GJ747" s="30"/>
      <c r="GK747" s="30"/>
      <c r="GL747" s="30"/>
      <c r="GM747" s="30"/>
    </row>
    <row r="748" spans="1:195" ht="12.7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c r="BM748" s="30"/>
      <c r="BN748" s="30"/>
      <c r="BO748" s="30"/>
      <c r="BP748" s="30"/>
      <c r="BQ748" s="30"/>
      <c r="BR748" s="30"/>
      <c r="BS748" s="30"/>
      <c r="BT748" s="30"/>
      <c r="BU748" s="30"/>
      <c r="BV748" s="30"/>
      <c r="BW748" s="30"/>
      <c r="BX748" s="30"/>
      <c r="BY748" s="30"/>
      <c r="BZ748" s="30"/>
      <c r="CA748" s="30"/>
      <c r="CB748" s="30"/>
      <c r="CC748" s="30"/>
      <c r="CD748" s="30"/>
      <c r="CE748" s="30"/>
      <c r="CF748" s="30"/>
      <c r="CG748" s="30"/>
      <c r="CH748" s="30"/>
      <c r="CI748" s="30"/>
      <c r="CJ748" s="30"/>
      <c r="CK748" s="30"/>
      <c r="CL748" s="30"/>
      <c r="CM748" s="30"/>
      <c r="CN748" s="30"/>
      <c r="CO748" s="30"/>
      <c r="CP748" s="30"/>
      <c r="CQ748" s="30"/>
      <c r="CR748" s="30"/>
      <c r="CS748" s="30"/>
      <c r="CT748" s="30"/>
      <c r="CU748" s="30"/>
      <c r="CV748" s="30"/>
      <c r="CW748" s="30"/>
      <c r="CX748" s="30"/>
      <c r="CY748" s="30"/>
      <c r="CZ748" s="30"/>
      <c r="DA748" s="30"/>
      <c r="DB748" s="30"/>
      <c r="DC748" s="30"/>
      <c r="DD748" s="30"/>
      <c r="DE748" s="30"/>
      <c r="DF748" s="30"/>
      <c r="DG748" s="30"/>
      <c r="DH748" s="30"/>
      <c r="DI748" s="30"/>
      <c r="DJ748" s="30"/>
      <c r="DK748" s="30"/>
      <c r="DL748" s="30"/>
      <c r="DM748" s="30"/>
      <c r="DN748" s="30"/>
      <c r="DO748" s="30"/>
      <c r="DP748" s="30"/>
      <c r="DQ748" s="30"/>
      <c r="DR748" s="30"/>
      <c r="DS748" s="30"/>
      <c r="DT748" s="30"/>
      <c r="DU748" s="30"/>
      <c r="DV748" s="30"/>
      <c r="DW748" s="30"/>
      <c r="DX748" s="30"/>
      <c r="DY748" s="30"/>
      <c r="DZ748" s="30"/>
      <c r="EA748" s="30"/>
      <c r="EB748" s="30"/>
      <c r="EC748" s="30"/>
      <c r="ED748" s="30"/>
      <c r="EE748" s="30"/>
      <c r="EF748" s="30"/>
      <c r="EG748" s="30"/>
      <c r="EH748" s="30"/>
      <c r="EI748" s="30"/>
      <c r="EJ748" s="30"/>
      <c r="EK748" s="30"/>
      <c r="EL748" s="30"/>
      <c r="EM748" s="30"/>
      <c r="EN748" s="30"/>
      <c r="EO748" s="30"/>
      <c r="EP748" s="30"/>
      <c r="EQ748" s="30"/>
      <c r="ER748" s="30"/>
      <c r="ES748" s="30"/>
      <c r="ET748" s="30"/>
      <c r="EU748" s="30"/>
      <c r="EV748" s="30"/>
      <c r="EW748" s="30"/>
      <c r="EX748" s="30"/>
      <c r="EY748" s="30"/>
      <c r="EZ748" s="30"/>
      <c r="FA748" s="30"/>
      <c r="FB748" s="30"/>
      <c r="FC748" s="30"/>
      <c r="FD748" s="30"/>
      <c r="FE748" s="30"/>
      <c r="FF748" s="30"/>
      <c r="FG748" s="30"/>
      <c r="FH748" s="30"/>
      <c r="FI748" s="30"/>
      <c r="FJ748" s="30"/>
      <c r="FK748" s="30"/>
      <c r="FL748" s="30"/>
      <c r="FM748" s="30"/>
      <c r="FN748" s="30"/>
      <c r="FO748" s="30"/>
      <c r="FP748" s="30"/>
      <c r="FQ748" s="30"/>
      <c r="FR748" s="30"/>
      <c r="FS748" s="30"/>
      <c r="FT748" s="30"/>
      <c r="FU748" s="30"/>
      <c r="FV748" s="30"/>
      <c r="FW748" s="30"/>
      <c r="FX748" s="30"/>
      <c r="FY748" s="30"/>
      <c r="FZ748" s="30"/>
      <c r="GA748" s="30"/>
      <c r="GB748" s="30"/>
      <c r="GC748" s="30"/>
      <c r="GD748" s="30"/>
      <c r="GE748" s="30"/>
      <c r="GF748" s="30"/>
      <c r="GG748" s="30"/>
      <c r="GH748" s="30"/>
      <c r="GI748" s="30"/>
      <c r="GJ748" s="30"/>
      <c r="GK748" s="30"/>
      <c r="GL748" s="30"/>
      <c r="GM748" s="30"/>
    </row>
    <row r="749" spans="1:195" ht="12.7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c r="BE749" s="30"/>
      <c r="BF749" s="30"/>
      <c r="BG749" s="30"/>
      <c r="BH749" s="30"/>
      <c r="BI749" s="30"/>
      <c r="BJ749" s="30"/>
      <c r="BK749" s="30"/>
      <c r="BL749" s="30"/>
      <c r="BM749" s="30"/>
      <c r="BN749" s="30"/>
      <c r="BO749" s="30"/>
      <c r="BP749" s="30"/>
      <c r="BQ749" s="30"/>
      <c r="BR749" s="30"/>
      <c r="BS749" s="30"/>
      <c r="BT749" s="30"/>
      <c r="BU749" s="30"/>
      <c r="BV749" s="30"/>
      <c r="BW749" s="30"/>
      <c r="BX749" s="30"/>
      <c r="BY749" s="30"/>
      <c r="BZ749" s="30"/>
      <c r="CA749" s="30"/>
      <c r="CB749" s="30"/>
      <c r="CC749" s="30"/>
      <c r="CD749" s="30"/>
      <c r="CE749" s="30"/>
      <c r="CF749" s="30"/>
      <c r="CG749" s="30"/>
      <c r="CH749" s="30"/>
      <c r="CI749" s="30"/>
      <c r="CJ749" s="30"/>
      <c r="CK749" s="30"/>
      <c r="CL749" s="30"/>
      <c r="CM749" s="30"/>
      <c r="CN749" s="30"/>
      <c r="CO749" s="30"/>
      <c r="CP749" s="30"/>
      <c r="CQ749" s="30"/>
      <c r="CR749" s="30"/>
      <c r="CS749" s="30"/>
      <c r="CT749" s="30"/>
      <c r="CU749" s="30"/>
      <c r="CV749" s="30"/>
      <c r="CW749" s="30"/>
      <c r="CX749" s="30"/>
      <c r="CY749" s="30"/>
      <c r="CZ749" s="30"/>
      <c r="DA749" s="30"/>
      <c r="DB749" s="30"/>
      <c r="DC749" s="30"/>
      <c r="DD749" s="30"/>
      <c r="DE749" s="30"/>
      <c r="DF749" s="30"/>
      <c r="DG749" s="30"/>
      <c r="DH749" s="30"/>
      <c r="DI749" s="30"/>
      <c r="DJ749" s="30"/>
      <c r="DK749" s="30"/>
      <c r="DL749" s="30"/>
      <c r="DM749" s="30"/>
      <c r="DN749" s="30"/>
      <c r="DO749" s="30"/>
      <c r="DP749" s="30"/>
      <c r="DQ749" s="30"/>
      <c r="DR749" s="30"/>
      <c r="DS749" s="30"/>
      <c r="DT749" s="30"/>
      <c r="DU749" s="30"/>
      <c r="DV749" s="30"/>
      <c r="DW749" s="30"/>
      <c r="DX749" s="30"/>
      <c r="DY749" s="30"/>
      <c r="DZ749" s="30"/>
      <c r="EA749" s="30"/>
      <c r="EB749" s="30"/>
      <c r="EC749" s="30"/>
      <c r="ED749" s="30"/>
      <c r="EE749" s="30"/>
      <c r="EF749" s="30"/>
      <c r="EG749" s="30"/>
      <c r="EH749" s="30"/>
      <c r="EI749" s="30"/>
      <c r="EJ749" s="30"/>
      <c r="EK749" s="30"/>
      <c r="EL749" s="30"/>
      <c r="EM749" s="30"/>
      <c r="EN749" s="30"/>
      <c r="EO749" s="30"/>
      <c r="EP749" s="30"/>
      <c r="EQ749" s="30"/>
      <c r="ER749" s="30"/>
      <c r="ES749" s="30"/>
      <c r="ET749" s="30"/>
      <c r="EU749" s="30"/>
      <c r="EV749" s="30"/>
      <c r="EW749" s="30"/>
      <c r="EX749" s="30"/>
      <c r="EY749" s="30"/>
      <c r="EZ749" s="30"/>
      <c r="FA749" s="30"/>
      <c r="FB749" s="30"/>
      <c r="FC749" s="30"/>
      <c r="FD749" s="30"/>
      <c r="FE749" s="30"/>
      <c r="FF749" s="30"/>
      <c r="FG749" s="30"/>
      <c r="FH749" s="30"/>
      <c r="FI749" s="30"/>
      <c r="FJ749" s="30"/>
      <c r="FK749" s="30"/>
      <c r="FL749" s="30"/>
      <c r="FM749" s="30"/>
      <c r="FN749" s="30"/>
      <c r="FO749" s="30"/>
      <c r="FP749" s="30"/>
      <c r="FQ749" s="30"/>
      <c r="FR749" s="30"/>
      <c r="FS749" s="30"/>
      <c r="FT749" s="30"/>
      <c r="FU749" s="30"/>
      <c r="FV749" s="30"/>
      <c r="FW749" s="30"/>
      <c r="FX749" s="30"/>
      <c r="FY749" s="30"/>
      <c r="FZ749" s="30"/>
      <c r="GA749" s="30"/>
      <c r="GB749" s="30"/>
      <c r="GC749" s="30"/>
      <c r="GD749" s="30"/>
      <c r="GE749" s="30"/>
      <c r="GF749" s="30"/>
      <c r="GG749" s="30"/>
      <c r="GH749" s="30"/>
      <c r="GI749" s="30"/>
      <c r="GJ749" s="30"/>
      <c r="GK749" s="30"/>
      <c r="GL749" s="30"/>
      <c r="GM749" s="30"/>
    </row>
    <row r="750" spans="1:195" ht="12.7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c r="BE750" s="30"/>
      <c r="BF750" s="30"/>
      <c r="BG750" s="30"/>
      <c r="BH750" s="30"/>
      <c r="BI750" s="30"/>
      <c r="BJ750" s="30"/>
      <c r="BK750" s="30"/>
      <c r="BL750" s="30"/>
      <c r="BM750" s="30"/>
      <c r="BN750" s="30"/>
      <c r="BO750" s="30"/>
      <c r="BP750" s="30"/>
      <c r="BQ750" s="30"/>
      <c r="BR750" s="30"/>
      <c r="BS750" s="30"/>
      <c r="BT750" s="30"/>
      <c r="BU750" s="30"/>
      <c r="BV750" s="30"/>
      <c r="BW750" s="30"/>
      <c r="BX750" s="30"/>
      <c r="BY750" s="30"/>
      <c r="BZ750" s="30"/>
      <c r="CA750" s="30"/>
      <c r="CB750" s="30"/>
      <c r="CC750" s="30"/>
      <c r="CD750" s="30"/>
      <c r="CE750" s="30"/>
      <c r="CF750" s="30"/>
      <c r="CG750" s="30"/>
      <c r="CH750" s="30"/>
      <c r="CI750" s="30"/>
      <c r="CJ750" s="30"/>
      <c r="CK750" s="30"/>
      <c r="CL750" s="30"/>
      <c r="CM750" s="30"/>
      <c r="CN750" s="30"/>
      <c r="CO750" s="30"/>
      <c r="CP750" s="30"/>
      <c r="CQ750" s="30"/>
      <c r="CR750" s="30"/>
      <c r="CS750" s="30"/>
      <c r="CT750" s="30"/>
      <c r="CU750" s="30"/>
      <c r="CV750" s="30"/>
      <c r="CW750" s="30"/>
      <c r="CX750" s="30"/>
      <c r="CY750" s="30"/>
      <c r="CZ750" s="30"/>
      <c r="DA750" s="30"/>
      <c r="DB750" s="30"/>
      <c r="DC750" s="30"/>
      <c r="DD750" s="30"/>
      <c r="DE750" s="30"/>
      <c r="DF750" s="30"/>
      <c r="DG750" s="30"/>
      <c r="DH750" s="30"/>
      <c r="DI750" s="30"/>
      <c r="DJ750" s="30"/>
      <c r="DK750" s="30"/>
      <c r="DL750" s="30"/>
      <c r="DM750" s="30"/>
      <c r="DN750" s="30"/>
      <c r="DO750" s="30"/>
      <c r="DP750" s="30"/>
      <c r="DQ750" s="30"/>
      <c r="DR750" s="30"/>
      <c r="DS750" s="30"/>
      <c r="DT750" s="30"/>
      <c r="DU750" s="30"/>
      <c r="DV750" s="30"/>
      <c r="DW750" s="30"/>
      <c r="DX750" s="30"/>
      <c r="DY750" s="30"/>
      <c r="DZ750" s="30"/>
      <c r="EA750" s="30"/>
      <c r="EB750" s="30"/>
      <c r="EC750" s="30"/>
      <c r="ED750" s="30"/>
      <c r="EE750" s="30"/>
      <c r="EF750" s="30"/>
      <c r="EG750" s="30"/>
      <c r="EH750" s="30"/>
      <c r="EI750" s="30"/>
      <c r="EJ750" s="30"/>
      <c r="EK750" s="30"/>
      <c r="EL750" s="30"/>
      <c r="EM750" s="30"/>
      <c r="EN750" s="30"/>
      <c r="EO750" s="30"/>
      <c r="EP750" s="30"/>
      <c r="EQ750" s="30"/>
      <c r="ER750" s="30"/>
      <c r="ES750" s="30"/>
      <c r="ET750" s="30"/>
      <c r="EU750" s="30"/>
      <c r="EV750" s="30"/>
      <c r="EW750" s="30"/>
      <c r="EX750" s="30"/>
      <c r="EY750" s="30"/>
      <c r="EZ750" s="30"/>
      <c r="FA750" s="30"/>
      <c r="FB750" s="30"/>
      <c r="FC750" s="30"/>
      <c r="FD750" s="30"/>
      <c r="FE750" s="30"/>
      <c r="FF750" s="30"/>
      <c r="FG750" s="30"/>
      <c r="FH750" s="30"/>
      <c r="FI750" s="30"/>
      <c r="FJ750" s="30"/>
      <c r="FK750" s="30"/>
      <c r="FL750" s="30"/>
      <c r="FM750" s="30"/>
      <c r="FN750" s="30"/>
      <c r="FO750" s="30"/>
      <c r="FP750" s="30"/>
      <c r="FQ750" s="30"/>
      <c r="FR750" s="30"/>
      <c r="FS750" s="30"/>
      <c r="FT750" s="30"/>
      <c r="FU750" s="30"/>
      <c r="FV750" s="30"/>
      <c r="FW750" s="30"/>
      <c r="FX750" s="30"/>
      <c r="FY750" s="30"/>
      <c r="FZ750" s="30"/>
      <c r="GA750" s="30"/>
      <c r="GB750" s="30"/>
      <c r="GC750" s="30"/>
      <c r="GD750" s="30"/>
      <c r="GE750" s="30"/>
      <c r="GF750" s="30"/>
      <c r="GG750" s="30"/>
      <c r="GH750" s="30"/>
      <c r="GI750" s="30"/>
      <c r="GJ750" s="30"/>
      <c r="GK750" s="30"/>
      <c r="GL750" s="30"/>
      <c r="GM750" s="30"/>
    </row>
    <row r="751" spans="1:195" ht="12.7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c r="BE751" s="30"/>
      <c r="BF751" s="30"/>
      <c r="BG751" s="30"/>
      <c r="BH751" s="30"/>
      <c r="BI751" s="30"/>
      <c r="BJ751" s="30"/>
      <c r="BK751" s="30"/>
      <c r="BL751" s="30"/>
      <c r="BM751" s="30"/>
      <c r="BN751" s="30"/>
      <c r="BO751" s="30"/>
      <c r="BP751" s="30"/>
      <c r="BQ751" s="30"/>
      <c r="BR751" s="30"/>
      <c r="BS751" s="30"/>
      <c r="BT751" s="30"/>
      <c r="BU751" s="30"/>
      <c r="BV751" s="30"/>
      <c r="BW751" s="30"/>
      <c r="BX751" s="30"/>
      <c r="BY751" s="30"/>
      <c r="BZ751" s="30"/>
      <c r="CA751" s="30"/>
      <c r="CB751" s="30"/>
      <c r="CC751" s="30"/>
      <c r="CD751" s="30"/>
      <c r="CE751" s="30"/>
      <c r="CF751" s="30"/>
      <c r="CG751" s="30"/>
      <c r="CH751" s="30"/>
      <c r="CI751" s="30"/>
      <c r="CJ751" s="30"/>
      <c r="CK751" s="30"/>
      <c r="CL751" s="30"/>
      <c r="CM751" s="30"/>
      <c r="CN751" s="30"/>
      <c r="CO751" s="30"/>
      <c r="CP751" s="30"/>
      <c r="CQ751" s="30"/>
      <c r="CR751" s="30"/>
      <c r="CS751" s="30"/>
      <c r="CT751" s="30"/>
      <c r="CU751" s="30"/>
      <c r="CV751" s="30"/>
      <c r="CW751" s="30"/>
      <c r="CX751" s="30"/>
      <c r="CY751" s="30"/>
      <c r="CZ751" s="30"/>
      <c r="DA751" s="30"/>
      <c r="DB751" s="30"/>
      <c r="DC751" s="30"/>
      <c r="DD751" s="30"/>
      <c r="DE751" s="30"/>
      <c r="DF751" s="30"/>
      <c r="DG751" s="30"/>
      <c r="DH751" s="30"/>
      <c r="DI751" s="30"/>
      <c r="DJ751" s="30"/>
      <c r="DK751" s="30"/>
      <c r="DL751" s="30"/>
      <c r="DM751" s="30"/>
      <c r="DN751" s="30"/>
      <c r="DO751" s="30"/>
      <c r="DP751" s="30"/>
      <c r="DQ751" s="30"/>
      <c r="DR751" s="30"/>
      <c r="DS751" s="30"/>
      <c r="DT751" s="30"/>
      <c r="DU751" s="30"/>
      <c r="DV751" s="30"/>
      <c r="DW751" s="30"/>
      <c r="DX751" s="30"/>
      <c r="DY751" s="30"/>
      <c r="DZ751" s="30"/>
      <c r="EA751" s="30"/>
      <c r="EB751" s="30"/>
      <c r="EC751" s="30"/>
      <c r="ED751" s="30"/>
      <c r="EE751" s="30"/>
      <c r="EF751" s="30"/>
      <c r="EG751" s="30"/>
      <c r="EH751" s="30"/>
      <c r="EI751" s="30"/>
      <c r="EJ751" s="30"/>
      <c r="EK751" s="30"/>
      <c r="EL751" s="30"/>
      <c r="EM751" s="30"/>
      <c r="EN751" s="30"/>
      <c r="EO751" s="30"/>
      <c r="EP751" s="30"/>
      <c r="EQ751" s="30"/>
      <c r="ER751" s="30"/>
      <c r="ES751" s="30"/>
      <c r="ET751" s="30"/>
      <c r="EU751" s="30"/>
      <c r="EV751" s="30"/>
      <c r="EW751" s="30"/>
      <c r="EX751" s="30"/>
      <c r="EY751" s="30"/>
      <c r="EZ751" s="30"/>
      <c r="FA751" s="30"/>
      <c r="FB751" s="30"/>
      <c r="FC751" s="30"/>
      <c r="FD751" s="30"/>
      <c r="FE751" s="30"/>
      <c r="FF751" s="30"/>
      <c r="FG751" s="30"/>
      <c r="FH751" s="30"/>
      <c r="FI751" s="30"/>
      <c r="FJ751" s="30"/>
      <c r="FK751" s="30"/>
      <c r="FL751" s="30"/>
      <c r="FM751" s="30"/>
      <c r="FN751" s="30"/>
      <c r="FO751" s="30"/>
      <c r="FP751" s="30"/>
      <c r="FQ751" s="30"/>
      <c r="FR751" s="30"/>
      <c r="FS751" s="30"/>
      <c r="FT751" s="30"/>
      <c r="FU751" s="30"/>
      <c r="FV751" s="30"/>
      <c r="FW751" s="30"/>
      <c r="FX751" s="30"/>
      <c r="FY751" s="30"/>
      <c r="FZ751" s="30"/>
      <c r="GA751" s="30"/>
      <c r="GB751" s="30"/>
      <c r="GC751" s="30"/>
      <c r="GD751" s="30"/>
      <c r="GE751" s="30"/>
      <c r="GF751" s="30"/>
      <c r="GG751" s="30"/>
      <c r="GH751" s="30"/>
      <c r="GI751" s="30"/>
      <c r="GJ751" s="30"/>
      <c r="GK751" s="30"/>
      <c r="GL751" s="30"/>
      <c r="GM751" s="30"/>
    </row>
    <row r="752" spans="1:195" ht="12.7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c r="BE752" s="30"/>
      <c r="BF752" s="30"/>
      <c r="BG752" s="30"/>
      <c r="BH752" s="30"/>
      <c r="BI752" s="30"/>
      <c r="BJ752" s="30"/>
      <c r="BK752" s="30"/>
      <c r="BL752" s="30"/>
      <c r="BM752" s="30"/>
      <c r="BN752" s="30"/>
      <c r="BO752" s="30"/>
      <c r="BP752" s="30"/>
      <c r="BQ752" s="30"/>
      <c r="BR752" s="30"/>
      <c r="BS752" s="30"/>
      <c r="BT752" s="30"/>
      <c r="BU752" s="30"/>
      <c r="BV752" s="30"/>
      <c r="BW752" s="30"/>
      <c r="BX752" s="30"/>
      <c r="BY752" s="30"/>
      <c r="BZ752" s="30"/>
      <c r="CA752" s="30"/>
      <c r="CB752" s="30"/>
      <c r="CC752" s="30"/>
      <c r="CD752" s="30"/>
      <c r="CE752" s="30"/>
      <c r="CF752" s="30"/>
      <c r="CG752" s="30"/>
      <c r="CH752" s="30"/>
      <c r="CI752" s="30"/>
      <c r="CJ752" s="30"/>
      <c r="CK752" s="30"/>
      <c r="CL752" s="30"/>
      <c r="CM752" s="30"/>
      <c r="CN752" s="30"/>
      <c r="CO752" s="30"/>
      <c r="CP752" s="30"/>
      <c r="CQ752" s="30"/>
      <c r="CR752" s="30"/>
      <c r="CS752" s="30"/>
      <c r="CT752" s="30"/>
      <c r="CU752" s="30"/>
      <c r="CV752" s="30"/>
      <c r="CW752" s="30"/>
      <c r="CX752" s="30"/>
      <c r="CY752" s="30"/>
      <c r="CZ752" s="30"/>
      <c r="DA752" s="30"/>
      <c r="DB752" s="30"/>
      <c r="DC752" s="30"/>
      <c r="DD752" s="30"/>
      <c r="DE752" s="30"/>
      <c r="DF752" s="30"/>
      <c r="DG752" s="30"/>
      <c r="DH752" s="30"/>
      <c r="DI752" s="30"/>
      <c r="DJ752" s="30"/>
      <c r="DK752" s="30"/>
      <c r="DL752" s="30"/>
      <c r="DM752" s="30"/>
      <c r="DN752" s="30"/>
      <c r="DO752" s="30"/>
      <c r="DP752" s="30"/>
      <c r="DQ752" s="30"/>
      <c r="DR752" s="30"/>
      <c r="DS752" s="30"/>
      <c r="DT752" s="30"/>
      <c r="DU752" s="30"/>
      <c r="DV752" s="30"/>
      <c r="DW752" s="30"/>
      <c r="DX752" s="30"/>
      <c r="DY752" s="30"/>
      <c r="DZ752" s="30"/>
      <c r="EA752" s="30"/>
      <c r="EB752" s="30"/>
      <c r="EC752" s="30"/>
      <c r="ED752" s="30"/>
      <c r="EE752" s="30"/>
      <c r="EF752" s="30"/>
      <c r="EG752" s="30"/>
      <c r="EH752" s="30"/>
      <c r="EI752" s="30"/>
      <c r="EJ752" s="30"/>
      <c r="EK752" s="30"/>
      <c r="EL752" s="30"/>
      <c r="EM752" s="30"/>
      <c r="EN752" s="30"/>
      <c r="EO752" s="30"/>
      <c r="EP752" s="30"/>
      <c r="EQ752" s="30"/>
      <c r="ER752" s="30"/>
      <c r="ES752" s="30"/>
      <c r="ET752" s="30"/>
      <c r="EU752" s="30"/>
      <c r="EV752" s="30"/>
      <c r="EW752" s="30"/>
      <c r="EX752" s="30"/>
      <c r="EY752" s="30"/>
      <c r="EZ752" s="30"/>
      <c r="FA752" s="30"/>
      <c r="FB752" s="30"/>
      <c r="FC752" s="30"/>
      <c r="FD752" s="30"/>
      <c r="FE752" s="30"/>
      <c r="FF752" s="30"/>
      <c r="FG752" s="30"/>
      <c r="FH752" s="30"/>
      <c r="FI752" s="30"/>
      <c r="FJ752" s="30"/>
      <c r="FK752" s="30"/>
      <c r="FL752" s="30"/>
      <c r="FM752" s="30"/>
      <c r="FN752" s="30"/>
      <c r="FO752" s="30"/>
      <c r="FP752" s="30"/>
      <c r="FQ752" s="30"/>
      <c r="FR752" s="30"/>
      <c r="FS752" s="30"/>
      <c r="FT752" s="30"/>
      <c r="FU752" s="30"/>
      <c r="FV752" s="30"/>
      <c r="FW752" s="30"/>
      <c r="FX752" s="30"/>
      <c r="FY752" s="30"/>
      <c r="FZ752" s="30"/>
      <c r="GA752" s="30"/>
      <c r="GB752" s="30"/>
      <c r="GC752" s="30"/>
      <c r="GD752" s="30"/>
      <c r="GE752" s="30"/>
      <c r="GF752" s="30"/>
      <c r="GG752" s="30"/>
      <c r="GH752" s="30"/>
      <c r="GI752" s="30"/>
      <c r="GJ752" s="30"/>
      <c r="GK752" s="30"/>
      <c r="GL752" s="30"/>
      <c r="GM752" s="30"/>
    </row>
    <row r="753" spans="1:195" ht="12.7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row>
    <row r="754" spans="1:195" ht="12.7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c r="EE754" s="30"/>
      <c r="EF754" s="30"/>
      <c r="EG754" s="30"/>
      <c r="EH754" s="30"/>
      <c r="EI754" s="30"/>
      <c r="EJ754" s="30"/>
      <c r="EK754" s="30"/>
      <c r="EL754" s="30"/>
      <c r="EM754" s="30"/>
      <c r="EN754" s="30"/>
      <c r="EO754" s="30"/>
      <c r="EP754" s="30"/>
      <c r="EQ754" s="30"/>
      <c r="ER754" s="30"/>
      <c r="ES754" s="30"/>
      <c r="ET754" s="30"/>
      <c r="EU754" s="30"/>
      <c r="EV754" s="30"/>
      <c r="EW754" s="30"/>
      <c r="EX754" s="30"/>
      <c r="EY754" s="30"/>
      <c r="EZ754" s="30"/>
      <c r="FA754" s="30"/>
      <c r="FB754" s="30"/>
      <c r="FC754" s="30"/>
      <c r="FD754" s="30"/>
      <c r="FE754" s="30"/>
      <c r="FF754" s="30"/>
      <c r="FG754" s="30"/>
      <c r="FH754" s="30"/>
      <c r="FI754" s="30"/>
      <c r="FJ754" s="30"/>
      <c r="FK754" s="30"/>
      <c r="FL754" s="30"/>
      <c r="FM754" s="30"/>
      <c r="FN754" s="30"/>
      <c r="FO754" s="30"/>
      <c r="FP754" s="30"/>
      <c r="FQ754" s="30"/>
      <c r="FR754" s="30"/>
      <c r="FS754" s="30"/>
      <c r="FT754" s="30"/>
      <c r="FU754" s="30"/>
      <c r="FV754" s="30"/>
      <c r="FW754" s="30"/>
      <c r="FX754" s="30"/>
      <c r="FY754" s="30"/>
      <c r="FZ754" s="30"/>
      <c r="GA754" s="30"/>
      <c r="GB754" s="30"/>
      <c r="GC754" s="30"/>
      <c r="GD754" s="30"/>
      <c r="GE754" s="30"/>
      <c r="GF754" s="30"/>
      <c r="GG754" s="30"/>
      <c r="GH754" s="30"/>
      <c r="GI754" s="30"/>
      <c r="GJ754" s="30"/>
      <c r="GK754" s="30"/>
      <c r="GL754" s="30"/>
      <c r="GM754" s="30"/>
    </row>
    <row r="755" spans="1:195" ht="12.7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c r="EE755" s="30"/>
      <c r="EF755" s="30"/>
      <c r="EG755" s="30"/>
      <c r="EH755" s="30"/>
      <c r="EI755" s="30"/>
      <c r="EJ755" s="30"/>
      <c r="EK755" s="30"/>
      <c r="EL755" s="30"/>
      <c r="EM755" s="30"/>
      <c r="EN755" s="30"/>
      <c r="EO755" s="30"/>
      <c r="EP755" s="30"/>
      <c r="EQ755" s="30"/>
      <c r="ER755" s="30"/>
      <c r="ES755" s="30"/>
      <c r="ET755" s="30"/>
      <c r="EU755" s="30"/>
      <c r="EV755" s="30"/>
      <c r="EW755" s="30"/>
      <c r="EX755" s="30"/>
      <c r="EY755" s="30"/>
      <c r="EZ755" s="30"/>
      <c r="FA755" s="30"/>
      <c r="FB755" s="30"/>
      <c r="FC755" s="30"/>
      <c r="FD755" s="30"/>
      <c r="FE755" s="30"/>
      <c r="FF755" s="30"/>
      <c r="FG755" s="30"/>
      <c r="FH755" s="30"/>
      <c r="FI755" s="30"/>
      <c r="FJ755" s="30"/>
      <c r="FK755" s="30"/>
      <c r="FL755" s="30"/>
      <c r="FM755" s="30"/>
      <c r="FN755" s="30"/>
      <c r="FO755" s="30"/>
      <c r="FP755" s="30"/>
      <c r="FQ755" s="30"/>
      <c r="FR755" s="30"/>
      <c r="FS755" s="30"/>
      <c r="FT755" s="30"/>
      <c r="FU755" s="30"/>
      <c r="FV755" s="30"/>
      <c r="FW755" s="30"/>
      <c r="FX755" s="30"/>
      <c r="FY755" s="30"/>
      <c r="FZ755" s="30"/>
      <c r="GA755" s="30"/>
      <c r="GB755" s="30"/>
      <c r="GC755" s="30"/>
      <c r="GD755" s="30"/>
      <c r="GE755" s="30"/>
      <c r="GF755" s="30"/>
      <c r="GG755" s="30"/>
      <c r="GH755" s="30"/>
      <c r="GI755" s="30"/>
      <c r="GJ755" s="30"/>
      <c r="GK755" s="30"/>
      <c r="GL755" s="30"/>
      <c r="GM755" s="30"/>
    </row>
    <row r="756" spans="1:195" ht="12.7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row>
    <row r="757" spans="1:195" ht="12.7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c r="BK757" s="30"/>
      <c r="BL757" s="30"/>
      <c r="BM757" s="30"/>
      <c r="BN757" s="30"/>
      <c r="BO757" s="30"/>
      <c r="BP757" s="30"/>
      <c r="BQ757" s="30"/>
      <c r="BR757" s="30"/>
      <c r="BS757" s="30"/>
      <c r="BT757" s="30"/>
      <c r="BU757" s="30"/>
      <c r="BV757" s="30"/>
      <c r="BW757" s="30"/>
      <c r="BX757" s="30"/>
      <c r="BY757" s="30"/>
      <c r="BZ757" s="30"/>
      <c r="CA757" s="30"/>
      <c r="CB757" s="30"/>
      <c r="CC757" s="30"/>
      <c r="CD757" s="30"/>
      <c r="CE757" s="30"/>
      <c r="CF757" s="30"/>
      <c r="CG757" s="30"/>
      <c r="CH757" s="30"/>
      <c r="CI757" s="30"/>
      <c r="CJ757" s="30"/>
      <c r="CK757" s="30"/>
      <c r="CL757" s="30"/>
      <c r="CM757" s="30"/>
      <c r="CN757" s="30"/>
      <c r="CO757" s="30"/>
      <c r="CP757" s="30"/>
      <c r="CQ757" s="30"/>
      <c r="CR757" s="30"/>
      <c r="CS757" s="30"/>
      <c r="CT757" s="30"/>
      <c r="CU757" s="30"/>
      <c r="CV757" s="30"/>
      <c r="CW757" s="30"/>
      <c r="CX757" s="30"/>
      <c r="CY757" s="30"/>
      <c r="CZ757" s="30"/>
      <c r="DA757" s="30"/>
      <c r="DB757" s="30"/>
      <c r="DC757" s="30"/>
      <c r="DD757" s="30"/>
      <c r="DE757" s="30"/>
      <c r="DF757" s="30"/>
      <c r="DG757" s="30"/>
      <c r="DH757" s="30"/>
      <c r="DI757" s="30"/>
      <c r="DJ757" s="30"/>
      <c r="DK757" s="30"/>
      <c r="DL757" s="30"/>
      <c r="DM757" s="30"/>
      <c r="DN757" s="30"/>
      <c r="DO757" s="30"/>
      <c r="DP757" s="30"/>
      <c r="DQ757" s="30"/>
      <c r="DR757" s="30"/>
      <c r="DS757" s="30"/>
      <c r="DT757" s="30"/>
      <c r="DU757" s="30"/>
      <c r="DV757" s="30"/>
      <c r="DW757" s="30"/>
      <c r="DX757" s="30"/>
      <c r="DY757" s="30"/>
      <c r="DZ757" s="30"/>
      <c r="EA757" s="30"/>
      <c r="EB757" s="30"/>
      <c r="EC757" s="30"/>
      <c r="ED757" s="30"/>
      <c r="EE757" s="30"/>
      <c r="EF757" s="30"/>
      <c r="EG757" s="30"/>
      <c r="EH757" s="30"/>
      <c r="EI757" s="30"/>
      <c r="EJ757" s="30"/>
      <c r="EK757" s="30"/>
      <c r="EL757" s="30"/>
      <c r="EM757" s="30"/>
      <c r="EN757" s="30"/>
      <c r="EO757" s="30"/>
      <c r="EP757" s="30"/>
      <c r="EQ757" s="30"/>
      <c r="ER757" s="30"/>
      <c r="ES757" s="30"/>
      <c r="ET757" s="30"/>
      <c r="EU757" s="30"/>
      <c r="EV757" s="30"/>
      <c r="EW757" s="30"/>
      <c r="EX757" s="30"/>
      <c r="EY757" s="30"/>
      <c r="EZ757" s="30"/>
      <c r="FA757" s="30"/>
      <c r="FB757" s="30"/>
      <c r="FC757" s="30"/>
      <c r="FD757" s="30"/>
      <c r="FE757" s="30"/>
      <c r="FF757" s="30"/>
      <c r="FG757" s="30"/>
      <c r="FH757" s="30"/>
      <c r="FI757" s="30"/>
      <c r="FJ757" s="30"/>
      <c r="FK757" s="30"/>
      <c r="FL757" s="30"/>
      <c r="FM757" s="30"/>
      <c r="FN757" s="30"/>
      <c r="FO757" s="30"/>
      <c r="FP757" s="30"/>
      <c r="FQ757" s="30"/>
      <c r="FR757" s="30"/>
      <c r="FS757" s="30"/>
      <c r="FT757" s="30"/>
      <c r="FU757" s="30"/>
      <c r="FV757" s="30"/>
      <c r="FW757" s="30"/>
      <c r="FX757" s="30"/>
      <c r="FY757" s="30"/>
      <c r="FZ757" s="30"/>
      <c r="GA757" s="30"/>
      <c r="GB757" s="30"/>
      <c r="GC757" s="30"/>
      <c r="GD757" s="30"/>
      <c r="GE757" s="30"/>
      <c r="GF757" s="30"/>
      <c r="GG757" s="30"/>
      <c r="GH757" s="30"/>
      <c r="GI757" s="30"/>
      <c r="GJ757" s="30"/>
      <c r="GK757" s="30"/>
      <c r="GL757" s="30"/>
      <c r="GM757" s="30"/>
    </row>
    <row r="758" spans="1:195" ht="12.7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c r="BM758" s="30"/>
      <c r="BN758" s="30"/>
      <c r="BO758" s="30"/>
      <c r="BP758" s="30"/>
      <c r="BQ758" s="30"/>
      <c r="BR758" s="30"/>
      <c r="BS758" s="30"/>
      <c r="BT758" s="30"/>
      <c r="BU758" s="30"/>
      <c r="BV758" s="30"/>
      <c r="BW758" s="30"/>
      <c r="BX758" s="30"/>
      <c r="BY758" s="30"/>
      <c r="BZ758" s="30"/>
      <c r="CA758" s="30"/>
      <c r="CB758" s="30"/>
      <c r="CC758" s="30"/>
      <c r="CD758" s="30"/>
      <c r="CE758" s="30"/>
      <c r="CF758" s="30"/>
      <c r="CG758" s="30"/>
      <c r="CH758" s="30"/>
      <c r="CI758" s="30"/>
      <c r="CJ758" s="30"/>
      <c r="CK758" s="30"/>
      <c r="CL758" s="30"/>
      <c r="CM758" s="30"/>
      <c r="CN758" s="30"/>
      <c r="CO758" s="30"/>
      <c r="CP758" s="30"/>
      <c r="CQ758" s="30"/>
      <c r="CR758" s="30"/>
      <c r="CS758" s="30"/>
      <c r="CT758" s="30"/>
      <c r="CU758" s="30"/>
      <c r="CV758" s="30"/>
      <c r="CW758" s="30"/>
      <c r="CX758" s="30"/>
      <c r="CY758" s="30"/>
      <c r="CZ758" s="30"/>
      <c r="DA758" s="30"/>
      <c r="DB758" s="30"/>
      <c r="DC758" s="30"/>
      <c r="DD758" s="30"/>
      <c r="DE758" s="30"/>
      <c r="DF758" s="30"/>
      <c r="DG758" s="30"/>
      <c r="DH758" s="30"/>
      <c r="DI758" s="30"/>
      <c r="DJ758" s="30"/>
      <c r="DK758" s="30"/>
      <c r="DL758" s="30"/>
      <c r="DM758" s="30"/>
      <c r="DN758" s="30"/>
      <c r="DO758" s="30"/>
      <c r="DP758" s="30"/>
      <c r="DQ758" s="30"/>
      <c r="DR758" s="30"/>
      <c r="DS758" s="30"/>
      <c r="DT758" s="30"/>
      <c r="DU758" s="30"/>
      <c r="DV758" s="30"/>
      <c r="DW758" s="30"/>
      <c r="DX758" s="30"/>
      <c r="DY758" s="30"/>
      <c r="DZ758" s="30"/>
      <c r="EA758" s="30"/>
      <c r="EB758" s="30"/>
      <c r="EC758" s="30"/>
      <c r="ED758" s="30"/>
      <c r="EE758" s="30"/>
      <c r="EF758" s="30"/>
      <c r="EG758" s="30"/>
      <c r="EH758" s="30"/>
      <c r="EI758" s="30"/>
      <c r="EJ758" s="30"/>
      <c r="EK758" s="30"/>
      <c r="EL758" s="30"/>
      <c r="EM758" s="30"/>
      <c r="EN758" s="30"/>
      <c r="EO758" s="30"/>
      <c r="EP758" s="30"/>
      <c r="EQ758" s="30"/>
      <c r="ER758" s="30"/>
      <c r="ES758" s="30"/>
      <c r="ET758" s="30"/>
      <c r="EU758" s="30"/>
      <c r="EV758" s="30"/>
      <c r="EW758" s="30"/>
      <c r="EX758" s="30"/>
      <c r="EY758" s="30"/>
      <c r="EZ758" s="30"/>
      <c r="FA758" s="30"/>
      <c r="FB758" s="30"/>
      <c r="FC758" s="30"/>
      <c r="FD758" s="30"/>
      <c r="FE758" s="30"/>
      <c r="FF758" s="30"/>
      <c r="FG758" s="30"/>
      <c r="FH758" s="30"/>
      <c r="FI758" s="30"/>
      <c r="FJ758" s="30"/>
      <c r="FK758" s="30"/>
      <c r="FL758" s="30"/>
      <c r="FM758" s="30"/>
      <c r="FN758" s="30"/>
      <c r="FO758" s="30"/>
      <c r="FP758" s="30"/>
      <c r="FQ758" s="30"/>
      <c r="FR758" s="30"/>
      <c r="FS758" s="30"/>
      <c r="FT758" s="30"/>
      <c r="FU758" s="30"/>
      <c r="FV758" s="30"/>
      <c r="FW758" s="30"/>
      <c r="FX758" s="30"/>
      <c r="FY758" s="30"/>
      <c r="FZ758" s="30"/>
      <c r="GA758" s="30"/>
      <c r="GB758" s="30"/>
      <c r="GC758" s="30"/>
      <c r="GD758" s="30"/>
      <c r="GE758" s="30"/>
      <c r="GF758" s="30"/>
      <c r="GG758" s="30"/>
      <c r="GH758" s="30"/>
      <c r="GI758" s="30"/>
      <c r="GJ758" s="30"/>
      <c r="GK758" s="30"/>
      <c r="GL758" s="30"/>
      <c r="GM758" s="30"/>
    </row>
    <row r="759" spans="1:195" ht="12.7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c r="CU759" s="30"/>
      <c r="CV759" s="30"/>
      <c r="CW759" s="30"/>
      <c r="CX759" s="30"/>
      <c r="CY759" s="30"/>
      <c r="CZ759" s="30"/>
      <c r="DA759" s="30"/>
      <c r="DB759" s="30"/>
      <c r="DC759" s="30"/>
      <c r="DD759" s="30"/>
      <c r="DE759" s="30"/>
      <c r="DF759" s="30"/>
      <c r="DG759" s="30"/>
      <c r="DH759" s="30"/>
      <c r="DI759" s="30"/>
      <c r="DJ759" s="30"/>
      <c r="DK759" s="30"/>
      <c r="DL759" s="30"/>
      <c r="DM759" s="30"/>
      <c r="DN759" s="30"/>
      <c r="DO759" s="30"/>
      <c r="DP759" s="30"/>
      <c r="DQ759" s="30"/>
      <c r="DR759" s="30"/>
      <c r="DS759" s="30"/>
      <c r="DT759" s="30"/>
      <c r="DU759" s="30"/>
      <c r="DV759" s="30"/>
      <c r="DW759" s="30"/>
      <c r="DX759" s="30"/>
      <c r="DY759" s="30"/>
      <c r="DZ759" s="30"/>
      <c r="EA759" s="30"/>
      <c r="EB759" s="30"/>
      <c r="EC759" s="30"/>
      <c r="ED759" s="30"/>
      <c r="EE759" s="30"/>
      <c r="EF759" s="30"/>
      <c r="EG759" s="30"/>
      <c r="EH759" s="30"/>
      <c r="EI759" s="30"/>
      <c r="EJ759" s="30"/>
      <c r="EK759" s="30"/>
      <c r="EL759" s="30"/>
      <c r="EM759" s="30"/>
      <c r="EN759" s="30"/>
      <c r="EO759" s="30"/>
      <c r="EP759" s="30"/>
      <c r="EQ759" s="30"/>
      <c r="ER759" s="30"/>
      <c r="ES759" s="30"/>
      <c r="ET759" s="30"/>
      <c r="EU759" s="30"/>
      <c r="EV759" s="30"/>
      <c r="EW759" s="30"/>
      <c r="EX759" s="30"/>
      <c r="EY759" s="30"/>
      <c r="EZ759" s="30"/>
      <c r="FA759" s="30"/>
      <c r="FB759" s="30"/>
      <c r="FC759" s="30"/>
      <c r="FD759" s="30"/>
      <c r="FE759" s="30"/>
      <c r="FF759" s="30"/>
      <c r="FG759" s="30"/>
      <c r="FH759" s="30"/>
      <c r="FI759" s="30"/>
      <c r="FJ759" s="30"/>
      <c r="FK759" s="30"/>
      <c r="FL759" s="30"/>
      <c r="FM759" s="30"/>
      <c r="FN759" s="30"/>
      <c r="FO759" s="30"/>
      <c r="FP759" s="30"/>
      <c r="FQ759" s="30"/>
      <c r="FR759" s="30"/>
      <c r="FS759" s="30"/>
      <c r="FT759" s="30"/>
      <c r="FU759" s="30"/>
      <c r="FV759" s="30"/>
      <c r="FW759" s="30"/>
      <c r="FX759" s="30"/>
      <c r="FY759" s="30"/>
      <c r="FZ759" s="30"/>
      <c r="GA759" s="30"/>
      <c r="GB759" s="30"/>
      <c r="GC759" s="30"/>
      <c r="GD759" s="30"/>
      <c r="GE759" s="30"/>
      <c r="GF759" s="30"/>
      <c r="GG759" s="30"/>
      <c r="GH759" s="30"/>
      <c r="GI759" s="30"/>
      <c r="GJ759" s="30"/>
      <c r="GK759" s="30"/>
      <c r="GL759" s="30"/>
      <c r="GM759" s="30"/>
    </row>
    <row r="760" spans="1:195" ht="12.7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c r="BM760" s="30"/>
      <c r="BN760" s="30"/>
      <c r="BO760" s="30"/>
      <c r="BP760" s="30"/>
      <c r="BQ760" s="30"/>
      <c r="BR760" s="30"/>
      <c r="BS760" s="30"/>
      <c r="BT760" s="30"/>
      <c r="BU760" s="30"/>
      <c r="BV760" s="30"/>
      <c r="BW760" s="30"/>
      <c r="BX760" s="30"/>
      <c r="BY760" s="30"/>
      <c r="BZ760" s="30"/>
      <c r="CA760" s="30"/>
      <c r="CB760" s="30"/>
      <c r="CC760" s="30"/>
      <c r="CD760" s="30"/>
      <c r="CE760" s="30"/>
      <c r="CF760" s="30"/>
      <c r="CG760" s="30"/>
      <c r="CH760" s="30"/>
      <c r="CI760" s="30"/>
      <c r="CJ760" s="30"/>
      <c r="CK760" s="30"/>
      <c r="CL760" s="30"/>
      <c r="CM760" s="30"/>
      <c r="CN760" s="30"/>
      <c r="CO760" s="30"/>
      <c r="CP760" s="30"/>
      <c r="CQ760" s="30"/>
      <c r="CR760" s="30"/>
      <c r="CS760" s="30"/>
      <c r="CT760" s="30"/>
      <c r="CU760" s="30"/>
      <c r="CV760" s="30"/>
      <c r="CW760" s="30"/>
      <c r="CX760" s="30"/>
      <c r="CY760" s="30"/>
      <c r="CZ760" s="30"/>
      <c r="DA760" s="30"/>
      <c r="DB760" s="30"/>
      <c r="DC760" s="30"/>
      <c r="DD760" s="30"/>
      <c r="DE760" s="30"/>
      <c r="DF760" s="30"/>
      <c r="DG760" s="30"/>
      <c r="DH760" s="30"/>
      <c r="DI760" s="30"/>
      <c r="DJ760" s="30"/>
      <c r="DK760" s="30"/>
      <c r="DL760" s="30"/>
      <c r="DM760" s="30"/>
      <c r="DN760" s="30"/>
      <c r="DO760" s="30"/>
      <c r="DP760" s="30"/>
      <c r="DQ760" s="30"/>
      <c r="DR760" s="30"/>
      <c r="DS760" s="30"/>
      <c r="DT760" s="30"/>
      <c r="DU760" s="30"/>
      <c r="DV760" s="30"/>
      <c r="DW760" s="30"/>
      <c r="DX760" s="30"/>
      <c r="DY760" s="30"/>
      <c r="DZ760" s="30"/>
      <c r="EA760" s="30"/>
      <c r="EB760" s="30"/>
      <c r="EC760" s="30"/>
      <c r="ED760" s="30"/>
      <c r="EE760" s="30"/>
      <c r="EF760" s="30"/>
      <c r="EG760" s="30"/>
      <c r="EH760" s="30"/>
      <c r="EI760" s="30"/>
      <c r="EJ760" s="30"/>
      <c r="EK760" s="30"/>
      <c r="EL760" s="30"/>
      <c r="EM760" s="30"/>
      <c r="EN760" s="30"/>
      <c r="EO760" s="30"/>
      <c r="EP760" s="30"/>
      <c r="EQ760" s="30"/>
      <c r="ER760" s="30"/>
      <c r="ES760" s="30"/>
      <c r="ET760" s="30"/>
      <c r="EU760" s="30"/>
      <c r="EV760" s="30"/>
      <c r="EW760" s="30"/>
      <c r="EX760" s="30"/>
      <c r="EY760" s="30"/>
      <c r="EZ760" s="30"/>
      <c r="FA760" s="30"/>
      <c r="FB760" s="30"/>
      <c r="FC760" s="30"/>
      <c r="FD760" s="30"/>
      <c r="FE760" s="30"/>
      <c r="FF760" s="30"/>
      <c r="FG760" s="30"/>
      <c r="FH760" s="30"/>
      <c r="FI760" s="30"/>
      <c r="FJ760" s="30"/>
      <c r="FK760" s="30"/>
      <c r="FL760" s="30"/>
      <c r="FM760" s="30"/>
      <c r="FN760" s="30"/>
      <c r="FO760" s="30"/>
      <c r="FP760" s="30"/>
      <c r="FQ760" s="30"/>
      <c r="FR760" s="30"/>
      <c r="FS760" s="30"/>
      <c r="FT760" s="30"/>
      <c r="FU760" s="30"/>
      <c r="FV760" s="30"/>
      <c r="FW760" s="30"/>
      <c r="FX760" s="30"/>
      <c r="FY760" s="30"/>
      <c r="FZ760" s="30"/>
      <c r="GA760" s="30"/>
      <c r="GB760" s="30"/>
      <c r="GC760" s="30"/>
      <c r="GD760" s="30"/>
      <c r="GE760" s="30"/>
      <c r="GF760" s="30"/>
      <c r="GG760" s="30"/>
      <c r="GH760" s="30"/>
      <c r="GI760" s="30"/>
      <c r="GJ760" s="30"/>
      <c r="GK760" s="30"/>
      <c r="GL760" s="30"/>
      <c r="GM760" s="30"/>
    </row>
    <row r="761" spans="1:195" ht="12.7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c r="EE761" s="30"/>
      <c r="EF761" s="30"/>
      <c r="EG761" s="30"/>
      <c r="EH761" s="30"/>
      <c r="EI761" s="30"/>
      <c r="EJ761" s="30"/>
      <c r="EK761" s="30"/>
      <c r="EL761" s="30"/>
      <c r="EM761" s="30"/>
      <c r="EN761" s="30"/>
      <c r="EO761" s="30"/>
      <c r="EP761" s="30"/>
      <c r="EQ761" s="30"/>
      <c r="ER761" s="30"/>
      <c r="ES761" s="30"/>
      <c r="ET761" s="30"/>
      <c r="EU761" s="30"/>
      <c r="EV761" s="30"/>
      <c r="EW761" s="30"/>
      <c r="EX761" s="30"/>
      <c r="EY761" s="30"/>
      <c r="EZ761" s="30"/>
      <c r="FA761" s="30"/>
      <c r="FB761" s="30"/>
      <c r="FC761" s="30"/>
      <c r="FD761" s="30"/>
      <c r="FE761" s="30"/>
      <c r="FF761" s="30"/>
      <c r="FG761" s="30"/>
      <c r="FH761" s="30"/>
      <c r="FI761" s="30"/>
      <c r="FJ761" s="30"/>
      <c r="FK761" s="30"/>
      <c r="FL761" s="30"/>
      <c r="FM761" s="30"/>
      <c r="FN761" s="30"/>
      <c r="FO761" s="30"/>
      <c r="FP761" s="30"/>
      <c r="FQ761" s="30"/>
      <c r="FR761" s="30"/>
      <c r="FS761" s="30"/>
      <c r="FT761" s="30"/>
      <c r="FU761" s="30"/>
      <c r="FV761" s="30"/>
      <c r="FW761" s="30"/>
      <c r="FX761" s="30"/>
      <c r="FY761" s="30"/>
      <c r="FZ761" s="30"/>
      <c r="GA761" s="30"/>
      <c r="GB761" s="30"/>
      <c r="GC761" s="30"/>
      <c r="GD761" s="30"/>
      <c r="GE761" s="30"/>
      <c r="GF761" s="30"/>
      <c r="GG761" s="30"/>
      <c r="GH761" s="30"/>
      <c r="GI761" s="30"/>
      <c r="GJ761" s="30"/>
      <c r="GK761" s="30"/>
      <c r="GL761" s="30"/>
      <c r="GM761" s="30"/>
    </row>
    <row r="762" spans="1:195" ht="12.7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row>
    <row r="763" spans="1:195" ht="12.7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c r="EE763" s="30"/>
      <c r="EF763" s="30"/>
      <c r="EG763" s="30"/>
      <c r="EH763" s="30"/>
      <c r="EI763" s="30"/>
      <c r="EJ763" s="30"/>
      <c r="EK763" s="30"/>
      <c r="EL763" s="30"/>
      <c r="EM763" s="30"/>
      <c r="EN763" s="30"/>
      <c r="EO763" s="30"/>
      <c r="EP763" s="30"/>
      <c r="EQ763" s="30"/>
      <c r="ER763" s="30"/>
      <c r="ES763" s="30"/>
      <c r="ET763" s="30"/>
      <c r="EU763" s="30"/>
      <c r="EV763" s="30"/>
      <c r="EW763" s="30"/>
      <c r="EX763" s="30"/>
      <c r="EY763" s="30"/>
      <c r="EZ763" s="30"/>
      <c r="FA763" s="30"/>
      <c r="FB763" s="30"/>
      <c r="FC763" s="30"/>
      <c r="FD763" s="30"/>
      <c r="FE763" s="30"/>
      <c r="FF763" s="30"/>
      <c r="FG763" s="30"/>
      <c r="FH763" s="30"/>
      <c r="FI763" s="30"/>
      <c r="FJ763" s="30"/>
      <c r="FK763" s="30"/>
      <c r="FL763" s="30"/>
      <c r="FM763" s="30"/>
      <c r="FN763" s="30"/>
      <c r="FO763" s="30"/>
      <c r="FP763" s="30"/>
      <c r="FQ763" s="30"/>
      <c r="FR763" s="30"/>
      <c r="FS763" s="30"/>
      <c r="FT763" s="30"/>
      <c r="FU763" s="30"/>
      <c r="FV763" s="30"/>
      <c r="FW763" s="30"/>
      <c r="FX763" s="30"/>
      <c r="FY763" s="30"/>
      <c r="FZ763" s="30"/>
      <c r="GA763" s="30"/>
      <c r="GB763" s="30"/>
      <c r="GC763" s="30"/>
      <c r="GD763" s="30"/>
      <c r="GE763" s="30"/>
      <c r="GF763" s="30"/>
      <c r="GG763" s="30"/>
      <c r="GH763" s="30"/>
      <c r="GI763" s="30"/>
      <c r="GJ763" s="30"/>
      <c r="GK763" s="30"/>
      <c r="GL763" s="30"/>
      <c r="GM763" s="30"/>
    </row>
    <row r="764" spans="1:195" ht="12.7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c r="EE764" s="30"/>
      <c r="EF764" s="30"/>
      <c r="EG764" s="30"/>
      <c r="EH764" s="30"/>
      <c r="EI764" s="30"/>
      <c r="EJ764" s="30"/>
      <c r="EK764" s="30"/>
      <c r="EL764" s="30"/>
      <c r="EM764" s="30"/>
      <c r="EN764" s="30"/>
      <c r="EO764" s="30"/>
      <c r="EP764" s="30"/>
      <c r="EQ764" s="30"/>
      <c r="ER764" s="30"/>
      <c r="ES764" s="30"/>
      <c r="ET764" s="30"/>
      <c r="EU764" s="30"/>
      <c r="EV764" s="30"/>
      <c r="EW764" s="30"/>
      <c r="EX764" s="30"/>
      <c r="EY764" s="30"/>
      <c r="EZ764" s="30"/>
      <c r="FA764" s="30"/>
      <c r="FB764" s="30"/>
      <c r="FC764" s="30"/>
      <c r="FD764" s="30"/>
      <c r="FE764" s="30"/>
      <c r="FF764" s="30"/>
      <c r="FG764" s="30"/>
      <c r="FH764" s="30"/>
      <c r="FI764" s="30"/>
      <c r="FJ764" s="30"/>
      <c r="FK764" s="30"/>
      <c r="FL764" s="30"/>
      <c r="FM764" s="30"/>
      <c r="FN764" s="30"/>
      <c r="FO764" s="30"/>
      <c r="FP764" s="30"/>
      <c r="FQ764" s="30"/>
      <c r="FR764" s="30"/>
      <c r="FS764" s="30"/>
      <c r="FT764" s="30"/>
      <c r="FU764" s="30"/>
      <c r="FV764" s="30"/>
      <c r="FW764" s="30"/>
      <c r="FX764" s="30"/>
      <c r="FY764" s="30"/>
      <c r="FZ764" s="30"/>
      <c r="GA764" s="30"/>
      <c r="GB764" s="30"/>
      <c r="GC764" s="30"/>
      <c r="GD764" s="30"/>
      <c r="GE764" s="30"/>
      <c r="GF764" s="30"/>
      <c r="GG764" s="30"/>
      <c r="GH764" s="30"/>
      <c r="GI764" s="30"/>
      <c r="GJ764" s="30"/>
      <c r="GK764" s="30"/>
      <c r="GL764" s="30"/>
      <c r="GM764" s="30"/>
    </row>
    <row r="765" spans="1:195" ht="12.7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row>
    <row r="766" spans="1:195" ht="12.7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0"/>
      <c r="FJ766" s="30"/>
      <c r="FK766" s="30"/>
      <c r="FL766" s="30"/>
      <c r="FM766" s="30"/>
      <c r="FN766" s="30"/>
      <c r="FO766" s="30"/>
      <c r="FP766" s="30"/>
      <c r="FQ766" s="30"/>
      <c r="FR766" s="30"/>
      <c r="FS766" s="30"/>
      <c r="FT766" s="30"/>
      <c r="FU766" s="30"/>
      <c r="FV766" s="30"/>
      <c r="FW766" s="30"/>
      <c r="FX766" s="30"/>
      <c r="FY766" s="30"/>
      <c r="FZ766" s="30"/>
      <c r="GA766" s="30"/>
      <c r="GB766" s="30"/>
      <c r="GC766" s="30"/>
      <c r="GD766" s="30"/>
      <c r="GE766" s="30"/>
      <c r="GF766" s="30"/>
      <c r="GG766" s="30"/>
      <c r="GH766" s="30"/>
      <c r="GI766" s="30"/>
      <c r="GJ766" s="30"/>
      <c r="GK766" s="30"/>
      <c r="GL766" s="30"/>
      <c r="GM766" s="30"/>
    </row>
    <row r="767" spans="1:195" ht="12.7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row>
    <row r="768" spans="1:195" ht="12.7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c r="BM768" s="30"/>
      <c r="BN768" s="30"/>
      <c r="BO768" s="30"/>
      <c r="BP768" s="30"/>
      <c r="BQ768" s="30"/>
      <c r="BR768" s="30"/>
      <c r="BS768" s="30"/>
      <c r="BT768" s="30"/>
      <c r="BU768" s="30"/>
      <c r="BV768" s="30"/>
      <c r="BW768" s="30"/>
      <c r="BX768" s="30"/>
      <c r="BY768" s="30"/>
      <c r="BZ768" s="30"/>
      <c r="CA768" s="30"/>
      <c r="CB768" s="30"/>
      <c r="CC768" s="30"/>
      <c r="CD768" s="30"/>
      <c r="CE768" s="30"/>
      <c r="CF768" s="30"/>
      <c r="CG768" s="30"/>
      <c r="CH768" s="30"/>
      <c r="CI768" s="30"/>
      <c r="CJ768" s="30"/>
      <c r="CK768" s="30"/>
      <c r="CL768" s="30"/>
      <c r="CM768" s="30"/>
      <c r="CN768" s="30"/>
      <c r="CO768" s="30"/>
      <c r="CP768" s="30"/>
      <c r="CQ768" s="30"/>
      <c r="CR768" s="30"/>
      <c r="CS768" s="30"/>
      <c r="CT768" s="30"/>
      <c r="CU768" s="30"/>
      <c r="CV768" s="30"/>
      <c r="CW768" s="30"/>
      <c r="CX768" s="30"/>
      <c r="CY768" s="30"/>
      <c r="CZ768" s="30"/>
      <c r="DA768" s="30"/>
      <c r="DB768" s="30"/>
      <c r="DC768" s="30"/>
      <c r="DD768" s="30"/>
      <c r="DE768" s="30"/>
      <c r="DF768" s="30"/>
      <c r="DG768" s="30"/>
      <c r="DH768" s="30"/>
      <c r="DI768" s="30"/>
      <c r="DJ768" s="30"/>
      <c r="DK768" s="30"/>
      <c r="DL768" s="30"/>
      <c r="DM768" s="30"/>
      <c r="DN768" s="30"/>
      <c r="DO768" s="30"/>
      <c r="DP768" s="30"/>
      <c r="DQ768" s="30"/>
      <c r="DR768" s="30"/>
      <c r="DS768" s="30"/>
      <c r="DT768" s="30"/>
      <c r="DU768" s="30"/>
      <c r="DV768" s="30"/>
      <c r="DW768" s="30"/>
      <c r="DX768" s="30"/>
      <c r="DY768" s="30"/>
      <c r="DZ768" s="30"/>
      <c r="EA768" s="30"/>
      <c r="EB768" s="30"/>
      <c r="EC768" s="30"/>
      <c r="ED768" s="30"/>
      <c r="EE768" s="30"/>
      <c r="EF768" s="30"/>
      <c r="EG768" s="30"/>
      <c r="EH768" s="30"/>
      <c r="EI768" s="30"/>
      <c r="EJ768" s="30"/>
      <c r="EK768" s="30"/>
      <c r="EL768" s="30"/>
      <c r="EM768" s="30"/>
      <c r="EN768" s="30"/>
      <c r="EO768" s="30"/>
      <c r="EP768" s="30"/>
      <c r="EQ768" s="30"/>
      <c r="ER768" s="30"/>
      <c r="ES768" s="30"/>
      <c r="ET768" s="30"/>
      <c r="EU768" s="30"/>
      <c r="EV768" s="30"/>
      <c r="EW768" s="30"/>
      <c r="EX768" s="30"/>
      <c r="EY768" s="30"/>
      <c r="EZ768" s="30"/>
      <c r="FA768" s="30"/>
      <c r="FB768" s="30"/>
      <c r="FC768" s="30"/>
      <c r="FD768" s="30"/>
      <c r="FE768" s="30"/>
      <c r="FF768" s="30"/>
      <c r="FG768" s="30"/>
      <c r="FH768" s="30"/>
      <c r="FI768" s="30"/>
      <c r="FJ768" s="30"/>
      <c r="FK768" s="30"/>
      <c r="FL768" s="30"/>
      <c r="FM768" s="30"/>
      <c r="FN768" s="30"/>
      <c r="FO768" s="30"/>
      <c r="FP768" s="30"/>
      <c r="FQ768" s="30"/>
      <c r="FR768" s="30"/>
      <c r="FS768" s="30"/>
      <c r="FT768" s="30"/>
      <c r="FU768" s="30"/>
      <c r="FV768" s="30"/>
      <c r="FW768" s="30"/>
      <c r="FX768" s="30"/>
      <c r="FY768" s="30"/>
      <c r="FZ768" s="30"/>
      <c r="GA768" s="30"/>
      <c r="GB768" s="30"/>
      <c r="GC768" s="30"/>
      <c r="GD768" s="30"/>
      <c r="GE768" s="30"/>
      <c r="GF768" s="30"/>
      <c r="GG768" s="30"/>
      <c r="GH768" s="30"/>
      <c r="GI768" s="30"/>
      <c r="GJ768" s="30"/>
      <c r="GK768" s="30"/>
      <c r="GL768" s="30"/>
      <c r="GM768" s="30"/>
    </row>
    <row r="769" spans="1:195" ht="12.7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row>
    <row r="770" spans="1:195" ht="12.7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c r="EE770" s="30"/>
      <c r="EF770" s="30"/>
      <c r="EG770" s="30"/>
      <c r="EH770" s="30"/>
      <c r="EI770" s="30"/>
      <c r="EJ770" s="30"/>
      <c r="EK770" s="30"/>
      <c r="EL770" s="30"/>
      <c r="EM770" s="30"/>
      <c r="EN770" s="30"/>
      <c r="EO770" s="30"/>
      <c r="EP770" s="30"/>
      <c r="EQ770" s="30"/>
      <c r="ER770" s="30"/>
      <c r="ES770" s="30"/>
      <c r="ET770" s="30"/>
      <c r="EU770" s="30"/>
      <c r="EV770" s="30"/>
      <c r="EW770" s="30"/>
      <c r="EX770" s="30"/>
      <c r="EY770" s="30"/>
      <c r="EZ770" s="30"/>
      <c r="FA770" s="30"/>
      <c r="FB770" s="30"/>
      <c r="FC770" s="30"/>
      <c r="FD770" s="30"/>
      <c r="FE770" s="30"/>
      <c r="FF770" s="30"/>
      <c r="FG770" s="30"/>
      <c r="FH770" s="30"/>
      <c r="FI770" s="30"/>
      <c r="FJ770" s="30"/>
      <c r="FK770" s="30"/>
      <c r="FL770" s="30"/>
      <c r="FM770" s="30"/>
      <c r="FN770" s="30"/>
      <c r="FO770" s="30"/>
      <c r="FP770" s="30"/>
      <c r="FQ770" s="30"/>
      <c r="FR770" s="30"/>
      <c r="FS770" s="30"/>
      <c r="FT770" s="30"/>
      <c r="FU770" s="30"/>
      <c r="FV770" s="30"/>
      <c r="FW770" s="30"/>
      <c r="FX770" s="30"/>
      <c r="FY770" s="30"/>
      <c r="FZ770" s="30"/>
      <c r="GA770" s="30"/>
      <c r="GB770" s="30"/>
      <c r="GC770" s="30"/>
      <c r="GD770" s="30"/>
      <c r="GE770" s="30"/>
      <c r="GF770" s="30"/>
      <c r="GG770" s="30"/>
      <c r="GH770" s="30"/>
      <c r="GI770" s="30"/>
      <c r="GJ770" s="30"/>
      <c r="GK770" s="30"/>
      <c r="GL770" s="30"/>
      <c r="GM770" s="30"/>
    </row>
    <row r="771" spans="1:195" ht="12.7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c r="BM771" s="30"/>
      <c r="BN771" s="30"/>
      <c r="BO771" s="30"/>
      <c r="BP771" s="30"/>
      <c r="BQ771" s="30"/>
      <c r="BR771" s="30"/>
      <c r="BS771" s="30"/>
      <c r="BT771" s="30"/>
      <c r="BU771" s="30"/>
      <c r="BV771" s="30"/>
      <c r="BW771" s="30"/>
      <c r="BX771" s="30"/>
      <c r="BY771" s="30"/>
      <c r="BZ771" s="30"/>
      <c r="CA771" s="30"/>
      <c r="CB771" s="30"/>
      <c r="CC771" s="30"/>
      <c r="CD771" s="30"/>
      <c r="CE771" s="30"/>
      <c r="CF771" s="30"/>
      <c r="CG771" s="30"/>
      <c r="CH771" s="30"/>
      <c r="CI771" s="30"/>
      <c r="CJ771" s="30"/>
      <c r="CK771" s="30"/>
      <c r="CL771" s="30"/>
      <c r="CM771" s="30"/>
      <c r="CN771" s="30"/>
      <c r="CO771" s="30"/>
      <c r="CP771" s="30"/>
      <c r="CQ771" s="30"/>
      <c r="CR771" s="30"/>
      <c r="CS771" s="30"/>
      <c r="CT771" s="30"/>
      <c r="CU771" s="30"/>
      <c r="CV771" s="30"/>
      <c r="CW771" s="30"/>
      <c r="CX771" s="30"/>
      <c r="CY771" s="30"/>
      <c r="CZ771" s="30"/>
      <c r="DA771" s="30"/>
      <c r="DB771" s="30"/>
      <c r="DC771" s="30"/>
      <c r="DD771" s="30"/>
      <c r="DE771" s="30"/>
      <c r="DF771" s="30"/>
      <c r="DG771" s="30"/>
      <c r="DH771" s="30"/>
      <c r="DI771" s="30"/>
      <c r="DJ771" s="30"/>
      <c r="DK771" s="30"/>
      <c r="DL771" s="30"/>
      <c r="DM771" s="30"/>
      <c r="DN771" s="30"/>
      <c r="DO771" s="30"/>
      <c r="DP771" s="30"/>
      <c r="DQ771" s="30"/>
      <c r="DR771" s="30"/>
      <c r="DS771" s="30"/>
      <c r="DT771" s="30"/>
      <c r="DU771" s="30"/>
      <c r="DV771" s="30"/>
      <c r="DW771" s="30"/>
      <c r="DX771" s="30"/>
      <c r="DY771" s="30"/>
      <c r="DZ771" s="30"/>
      <c r="EA771" s="30"/>
      <c r="EB771" s="30"/>
      <c r="EC771" s="30"/>
      <c r="ED771" s="30"/>
      <c r="EE771" s="30"/>
      <c r="EF771" s="30"/>
      <c r="EG771" s="30"/>
      <c r="EH771" s="30"/>
      <c r="EI771" s="30"/>
      <c r="EJ771" s="30"/>
      <c r="EK771" s="30"/>
      <c r="EL771" s="30"/>
      <c r="EM771" s="30"/>
      <c r="EN771" s="30"/>
      <c r="EO771" s="30"/>
      <c r="EP771" s="30"/>
      <c r="EQ771" s="30"/>
      <c r="ER771" s="30"/>
      <c r="ES771" s="30"/>
      <c r="ET771" s="30"/>
      <c r="EU771" s="30"/>
      <c r="EV771" s="30"/>
      <c r="EW771" s="30"/>
      <c r="EX771" s="30"/>
      <c r="EY771" s="30"/>
      <c r="EZ771" s="30"/>
      <c r="FA771" s="30"/>
      <c r="FB771" s="30"/>
      <c r="FC771" s="30"/>
      <c r="FD771" s="30"/>
      <c r="FE771" s="30"/>
      <c r="FF771" s="30"/>
      <c r="FG771" s="30"/>
      <c r="FH771" s="30"/>
      <c r="FI771" s="30"/>
      <c r="FJ771" s="30"/>
      <c r="FK771" s="30"/>
      <c r="FL771" s="30"/>
      <c r="FM771" s="30"/>
      <c r="FN771" s="30"/>
      <c r="FO771" s="30"/>
      <c r="FP771" s="30"/>
      <c r="FQ771" s="30"/>
      <c r="FR771" s="30"/>
      <c r="FS771" s="30"/>
      <c r="FT771" s="30"/>
      <c r="FU771" s="30"/>
      <c r="FV771" s="30"/>
      <c r="FW771" s="30"/>
      <c r="FX771" s="30"/>
      <c r="FY771" s="30"/>
      <c r="FZ771" s="30"/>
      <c r="GA771" s="30"/>
      <c r="GB771" s="30"/>
      <c r="GC771" s="30"/>
      <c r="GD771" s="30"/>
      <c r="GE771" s="30"/>
      <c r="GF771" s="30"/>
      <c r="GG771" s="30"/>
      <c r="GH771" s="30"/>
      <c r="GI771" s="30"/>
      <c r="GJ771" s="30"/>
      <c r="GK771" s="30"/>
      <c r="GL771" s="30"/>
      <c r="GM771" s="30"/>
    </row>
    <row r="772" spans="1:195" ht="12.7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c r="BE772" s="30"/>
      <c r="BF772" s="30"/>
      <c r="BG772" s="30"/>
      <c r="BH772" s="30"/>
      <c r="BI772" s="30"/>
      <c r="BJ772" s="30"/>
      <c r="BK772" s="30"/>
      <c r="BL772" s="30"/>
      <c r="BM772" s="30"/>
      <c r="BN772" s="30"/>
      <c r="BO772" s="30"/>
      <c r="BP772" s="30"/>
      <c r="BQ772" s="30"/>
      <c r="BR772" s="30"/>
      <c r="BS772" s="30"/>
      <c r="BT772" s="30"/>
      <c r="BU772" s="30"/>
      <c r="BV772" s="30"/>
      <c r="BW772" s="30"/>
      <c r="BX772" s="30"/>
      <c r="BY772" s="30"/>
      <c r="BZ772" s="30"/>
      <c r="CA772" s="30"/>
      <c r="CB772" s="30"/>
      <c r="CC772" s="30"/>
      <c r="CD772" s="30"/>
      <c r="CE772" s="30"/>
      <c r="CF772" s="30"/>
      <c r="CG772" s="30"/>
      <c r="CH772" s="30"/>
      <c r="CI772" s="30"/>
      <c r="CJ772" s="30"/>
      <c r="CK772" s="30"/>
      <c r="CL772" s="30"/>
      <c r="CM772" s="30"/>
      <c r="CN772" s="30"/>
      <c r="CO772" s="30"/>
      <c r="CP772" s="30"/>
      <c r="CQ772" s="30"/>
      <c r="CR772" s="30"/>
      <c r="CS772" s="30"/>
      <c r="CT772" s="30"/>
      <c r="CU772" s="30"/>
      <c r="CV772" s="30"/>
      <c r="CW772" s="30"/>
      <c r="CX772" s="30"/>
      <c r="CY772" s="30"/>
      <c r="CZ772" s="30"/>
      <c r="DA772" s="30"/>
      <c r="DB772" s="30"/>
      <c r="DC772" s="30"/>
      <c r="DD772" s="30"/>
      <c r="DE772" s="30"/>
      <c r="DF772" s="30"/>
      <c r="DG772" s="30"/>
      <c r="DH772" s="30"/>
      <c r="DI772" s="30"/>
      <c r="DJ772" s="30"/>
      <c r="DK772" s="30"/>
      <c r="DL772" s="30"/>
      <c r="DM772" s="30"/>
      <c r="DN772" s="30"/>
      <c r="DO772" s="30"/>
      <c r="DP772" s="30"/>
      <c r="DQ772" s="30"/>
      <c r="DR772" s="30"/>
      <c r="DS772" s="30"/>
      <c r="DT772" s="30"/>
      <c r="DU772" s="30"/>
      <c r="DV772" s="30"/>
      <c r="DW772" s="30"/>
      <c r="DX772" s="30"/>
      <c r="DY772" s="30"/>
      <c r="DZ772" s="30"/>
      <c r="EA772" s="30"/>
      <c r="EB772" s="30"/>
      <c r="EC772" s="30"/>
      <c r="ED772" s="30"/>
      <c r="EE772" s="30"/>
      <c r="EF772" s="30"/>
      <c r="EG772" s="30"/>
      <c r="EH772" s="30"/>
      <c r="EI772" s="30"/>
      <c r="EJ772" s="30"/>
      <c r="EK772" s="30"/>
      <c r="EL772" s="30"/>
      <c r="EM772" s="30"/>
      <c r="EN772" s="30"/>
      <c r="EO772" s="30"/>
      <c r="EP772" s="30"/>
      <c r="EQ772" s="30"/>
      <c r="ER772" s="30"/>
      <c r="ES772" s="30"/>
      <c r="ET772" s="30"/>
      <c r="EU772" s="30"/>
      <c r="EV772" s="30"/>
      <c r="EW772" s="30"/>
      <c r="EX772" s="30"/>
      <c r="EY772" s="30"/>
      <c r="EZ772" s="30"/>
      <c r="FA772" s="30"/>
      <c r="FB772" s="30"/>
      <c r="FC772" s="30"/>
      <c r="FD772" s="30"/>
      <c r="FE772" s="30"/>
      <c r="FF772" s="30"/>
      <c r="FG772" s="30"/>
      <c r="FH772" s="30"/>
      <c r="FI772" s="30"/>
      <c r="FJ772" s="30"/>
      <c r="FK772" s="30"/>
      <c r="FL772" s="30"/>
      <c r="FM772" s="30"/>
      <c r="FN772" s="30"/>
      <c r="FO772" s="30"/>
      <c r="FP772" s="30"/>
      <c r="FQ772" s="30"/>
      <c r="FR772" s="30"/>
      <c r="FS772" s="30"/>
      <c r="FT772" s="30"/>
      <c r="FU772" s="30"/>
      <c r="FV772" s="30"/>
      <c r="FW772" s="30"/>
      <c r="FX772" s="30"/>
      <c r="FY772" s="30"/>
      <c r="FZ772" s="30"/>
      <c r="GA772" s="30"/>
      <c r="GB772" s="30"/>
      <c r="GC772" s="30"/>
      <c r="GD772" s="30"/>
      <c r="GE772" s="30"/>
      <c r="GF772" s="30"/>
      <c r="GG772" s="30"/>
      <c r="GH772" s="30"/>
      <c r="GI772" s="30"/>
      <c r="GJ772" s="30"/>
      <c r="GK772" s="30"/>
      <c r="GL772" s="30"/>
      <c r="GM772" s="30"/>
    </row>
    <row r="773" spans="1:195" ht="12.7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c r="BM773" s="30"/>
      <c r="BN773" s="30"/>
      <c r="BO773" s="30"/>
      <c r="BP773" s="30"/>
      <c r="BQ773" s="30"/>
      <c r="BR773" s="30"/>
      <c r="BS773" s="30"/>
      <c r="BT773" s="30"/>
      <c r="BU773" s="30"/>
      <c r="BV773" s="3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c r="EE773" s="30"/>
      <c r="EF773" s="30"/>
      <c r="EG773" s="30"/>
      <c r="EH773" s="30"/>
      <c r="EI773" s="30"/>
      <c r="EJ773" s="30"/>
      <c r="EK773" s="30"/>
      <c r="EL773" s="30"/>
      <c r="EM773" s="30"/>
      <c r="EN773" s="30"/>
      <c r="EO773" s="30"/>
      <c r="EP773" s="30"/>
      <c r="EQ773" s="30"/>
      <c r="ER773" s="30"/>
      <c r="ES773" s="30"/>
      <c r="ET773" s="30"/>
      <c r="EU773" s="30"/>
      <c r="EV773" s="30"/>
      <c r="EW773" s="30"/>
      <c r="EX773" s="30"/>
      <c r="EY773" s="30"/>
      <c r="EZ773" s="30"/>
      <c r="FA773" s="30"/>
      <c r="FB773" s="30"/>
      <c r="FC773" s="30"/>
      <c r="FD773" s="30"/>
      <c r="FE773" s="30"/>
      <c r="FF773" s="30"/>
      <c r="FG773" s="30"/>
      <c r="FH773" s="30"/>
      <c r="FI773" s="30"/>
      <c r="FJ773" s="30"/>
      <c r="FK773" s="30"/>
      <c r="FL773" s="30"/>
      <c r="FM773" s="30"/>
      <c r="FN773" s="30"/>
      <c r="FO773" s="30"/>
      <c r="FP773" s="30"/>
      <c r="FQ773" s="30"/>
      <c r="FR773" s="30"/>
      <c r="FS773" s="30"/>
      <c r="FT773" s="30"/>
      <c r="FU773" s="30"/>
      <c r="FV773" s="30"/>
      <c r="FW773" s="30"/>
      <c r="FX773" s="30"/>
      <c r="FY773" s="30"/>
      <c r="FZ773" s="30"/>
      <c r="GA773" s="30"/>
      <c r="GB773" s="30"/>
      <c r="GC773" s="30"/>
      <c r="GD773" s="30"/>
      <c r="GE773" s="30"/>
      <c r="GF773" s="30"/>
      <c r="GG773" s="30"/>
      <c r="GH773" s="30"/>
      <c r="GI773" s="30"/>
      <c r="GJ773" s="30"/>
      <c r="GK773" s="30"/>
      <c r="GL773" s="30"/>
      <c r="GM773" s="30"/>
    </row>
    <row r="774" spans="1:195" ht="12.7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c r="BE774" s="30"/>
      <c r="BF774" s="30"/>
      <c r="BG774" s="30"/>
      <c r="BH774" s="30"/>
      <c r="BI774" s="30"/>
      <c r="BJ774" s="30"/>
      <c r="BK774" s="30"/>
      <c r="BL774" s="30"/>
      <c r="BM774" s="30"/>
      <c r="BN774" s="30"/>
      <c r="BO774" s="30"/>
      <c r="BP774" s="30"/>
      <c r="BQ774" s="30"/>
      <c r="BR774" s="30"/>
      <c r="BS774" s="30"/>
      <c r="BT774" s="30"/>
      <c r="BU774" s="30"/>
      <c r="BV774" s="30"/>
      <c r="BW774" s="30"/>
      <c r="BX774" s="30"/>
      <c r="BY774" s="30"/>
      <c r="BZ774" s="30"/>
      <c r="CA774" s="30"/>
      <c r="CB774" s="30"/>
      <c r="CC774" s="30"/>
      <c r="CD774" s="30"/>
      <c r="CE774" s="30"/>
      <c r="CF774" s="30"/>
      <c r="CG774" s="30"/>
      <c r="CH774" s="30"/>
      <c r="CI774" s="30"/>
      <c r="CJ774" s="30"/>
      <c r="CK774" s="30"/>
      <c r="CL774" s="30"/>
      <c r="CM774" s="30"/>
      <c r="CN774" s="30"/>
      <c r="CO774" s="30"/>
      <c r="CP774" s="30"/>
      <c r="CQ774" s="30"/>
      <c r="CR774" s="30"/>
      <c r="CS774" s="30"/>
      <c r="CT774" s="30"/>
      <c r="CU774" s="30"/>
      <c r="CV774" s="30"/>
      <c r="CW774" s="30"/>
      <c r="CX774" s="30"/>
      <c r="CY774" s="30"/>
      <c r="CZ774" s="30"/>
      <c r="DA774" s="30"/>
      <c r="DB774" s="30"/>
      <c r="DC774" s="30"/>
      <c r="DD774" s="30"/>
      <c r="DE774" s="30"/>
      <c r="DF774" s="30"/>
      <c r="DG774" s="30"/>
      <c r="DH774" s="30"/>
      <c r="DI774" s="30"/>
      <c r="DJ774" s="30"/>
      <c r="DK774" s="30"/>
      <c r="DL774" s="30"/>
      <c r="DM774" s="30"/>
      <c r="DN774" s="30"/>
      <c r="DO774" s="30"/>
      <c r="DP774" s="30"/>
      <c r="DQ774" s="30"/>
      <c r="DR774" s="30"/>
      <c r="DS774" s="30"/>
      <c r="DT774" s="30"/>
      <c r="DU774" s="30"/>
      <c r="DV774" s="30"/>
      <c r="DW774" s="30"/>
      <c r="DX774" s="30"/>
      <c r="DY774" s="30"/>
      <c r="DZ774" s="30"/>
      <c r="EA774" s="30"/>
      <c r="EB774" s="30"/>
      <c r="EC774" s="30"/>
      <c r="ED774" s="30"/>
      <c r="EE774" s="30"/>
      <c r="EF774" s="30"/>
      <c r="EG774" s="30"/>
      <c r="EH774" s="30"/>
      <c r="EI774" s="30"/>
      <c r="EJ774" s="30"/>
      <c r="EK774" s="30"/>
      <c r="EL774" s="30"/>
      <c r="EM774" s="30"/>
      <c r="EN774" s="30"/>
      <c r="EO774" s="30"/>
      <c r="EP774" s="30"/>
      <c r="EQ774" s="30"/>
      <c r="ER774" s="30"/>
      <c r="ES774" s="30"/>
      <c r="ET774" s="30"/>
      <c r="EU774" s="30"/>
      <c r="EV774" s="30"/>
      <c r="EW774" s="30"/>
      <c r="EX774" s="30"/>
      <c r="EY774" s="30"/>
      <c r="EZ774" s="30"/>
      <c r="FA774" s="30"/>
      <c r="FB774" s="30"/>
      <c r="FC774" s="30"/>
      <c r="FD774" s="30"/>
      <c r="FE774" s="30"/>
      <c r="FF774" s="30"/>
      <c r="FG774" s="30"/>
      <c r="FH774" s="30"/>
      <c r="FI774" s="30"/>
      <c r="FJ774" s="30"/>
      <c r="FK774" s="30"/>
      <c r="FL774" s="30"/>
      <c r="FM774" s="30"/>
      <c r="FN774" s="30"/>
      <c r="FO774" s="30"/>
      <c r="FP774" s="30"/>
      <c r="FQ774" s="30"/>
      <c r="FR774" s="30"/>
      <c r="FS774" s="30"/>
      <c r="FT774" s="30"/>
      <c r="FU774" s="30"/>
      <c r="FV774" s="30"/>
      <c r="FW774" s="30"/>
      <c r="FX774" s="30"/>
      <c r="FY774" s="30"/>
      <c r="FZ774" s="30"/>
      <c r="GA774" s="30"/>
      <c r="GB774" s="30"/>
      <c r="GC774" s="30"/>
      <c r="GD774" s="30"/>
      <c r="GE774" s="30"/>
      <c r="GF774" s="30"/>
      <c r="GG774" s="30"/>
      <c r="GH774" s="30"/>
      <c r="GI774" s="30"/>
      <c r="GJ774" s="30"/>
      <c r="GK774" s="30"/>
      <c r="GL774" s="30"/>
      <c r="GM774" s="30"/>
    </row>
    <row r="775" spans="1:195" ht="12.7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c r="BE775" s="30"/>
      <c r="BF775" s="30"/>
      <c r="BG775" s="30"/>
      <c r="BH775" s="30"/>
      <c r="BI775" s="30"/>
      <c r="BJ775" s="30"/>
      <c r="BK775" s="30"/>
      <c r="BL775" s="30"/>
      <c r="BM775" s="30"/>
      <c r="BN775" s="30"/>
      <c r="BO775" s="30"/>
      <c r="BP775" s="30"/>
      <c r="BQ775" s="30"/>
      <c r="BR775" s="30"/>
      <c r="BS775" s="30"/>
      <c r="BT775" s="30"/>
      <c r="BU775" s="30"/>
      <c r="BV775" s="30"/>
      <c r="BW775" s="30"/>
      <c r="BX775" s="30"/>
      <c r="BY775" s="30"/>
      <c r="BZ775" s="30"/>
      <c r="CA775" s="30"/>
      <c r="CB775" s="30"/>
      <c r="CC775" s="30"/>
      <c r="CD775" s="30"/>
      <c r="CE775" s="30"/>
      <c r="CF775" s="30"/>
      <c r="CG775" s="30"/>
      <c r="CH775" s="30"/>
      <c r="CI775" s="30"/>
      <c r="CJ775" s="30"/>
      <c r="CK775" s="30"/>
      <c r="CL775" s="30"/>
      <c r="CM775" s="30"/>
      <c r="CN775" s="30"/>
      <c r="CO775" s="30"/>
      <c r="CP775" s="30"/>
      <c r="CQ775" s="30"/>
      <c r="CR775" s="30"/>
      <c r="CS775" s="30"/>
      <c r="CT775" s="30"/>
      <c r="CU775" s="30"/>
      <c r="CV775" s="30"/>
      <c r="CW775" s="30"/>
      <c r="CX775" s="30"/>
      <c r="CY775" s="30"/>
      <c r="CZ775" s="30"/>
      <c r="DA775" s="30"/>
      <c r="DB775" s="30"/>
      <c r="DC775" s="30"/>
      <c r="DD775" s="30"/>
      <c r="DE775" s="30"/>
      <c r="DF775" s="30"/>
      <c r="DG775" s="30"/>
      <c r="DH775" s="30"/>
      <c r="DI775" s="30"/>
      <c r="DJ775" s="30"/>
      <c r="DK775" s="30"/>
      <c r="DL775" s="30"/>
      <c r="DM775" s="30"/>
      <c r="DN775" s="30"/>
      <c r="DO775" s="30"/>
      <c r="DP775" s="30"/>
      <c r="DQ775" s="30"/>
      <c r="DR775" s="30"/>
      <c r="DS775" s="30"/>
      <c r="DT775" s="30"/>
      <c r="DU775" s="30"/>
      <c r="DV775" s="30"/>
      <c r="DW775" s="30"/>
      <c r="DX775" s="30"/>
      <c r="DY775" s="30"/>
      <c r="DZ775" s="30"/>
      <c r="EA775" s="30"/>
      <c r="EB775" s="30"/>
      <c r="EC775" s="30"/>
      <c r="ED775" s="30"/>
      <c r="EE775" s="30"/>
      <c r="EF775" s="30"/>
      <c r="EG775" s="30"/>
      <c r="EH775" s="30"/>
      <c r="EI775" s="30"/>
      <c r="EJ775" s="30"/>
      <c r="EK775" s="30"/>
      <c r="EL775" s="30"/>
      <c r="EM775" s="30"/>
      <c r="EN775" s="30"/>
      <c r="EO775" s="30"/>
      <c r="EP775" s="30"/>
      <c r="EQ775" s="30"/>
      <c r="ER775" s="30"/>
      <c r="ES775" s="30"/>
      <c r="ET775" s="30"/>
      <c r="EU775" s="30"/>
      <c r="EV775" s="30"/>
      <c r="EW775" s="30"/>
      <c r="EX775" s="30"/>
      <c r="EY775" s="30"/>
      <c r="EZ775" s="30"/>
      <c r="FA775" s="30"/>
      <c r="FB775" s="30"/>
      <c r="FC775" s="30"/>
      <c r="FD775" s="30"/>
      <c r="FE775" s="30"/>
      <c r="FF775" s="30"/>
      <c r="FG775" s="30"/>
      <c r="FH775" s="30"/>
      <c r="FI775" s="30"/>
      <c r="FJ775" s="30"/>
      <c r="FK775" s="30"/>
      <c r="FL775" s="30"/>
      <c r="FM775" s="30"/>
      <c r="FN775" s="30"/>
      <c r="FO775" s="30"/>
      <c r="FP775" s="30"/>
      <c r="FQ775" s="30"/>
      <c r="FR775" s="30"/>
      <c r="FS775" s="30"/>
      <c r="FT775" s="30"/>
      <c r="FU775" s="30"/>
      <c r="FV775" s="30"/>
      <c r="FW775" s="30"/>
      <c r="FX775" s="30"/>
      <c r="FY775" s="30"/>
      <c r="FZ775" s="30"/>
      <c r="GA775" s="30"/>
      <c r="GB775" s="30"/>
      <c r="GC775" s="30"/>
      <c r="GD775" s="30"/>
      <c r="GE775" s="30"/>
      <c r="GF775" s="30"/>
      <c r="GG775" s="30"/>
      <c r="GH775" s="30"/>
      <c r="GI775" s="30"/>
      <c r="GJ775" s="30"/>
      <c r="GK775" s="30"/>
      <c r="GL775" s="30"/>
      <c r="GM775" s="30"/>
    </row>
    <row r="776" spans="1:195" ht="12.7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0"/>
      <c r="DV776" s="30"/>
      <c r="DW776" s="30"/>
      <c r="DX776" s="30"/>
      <c r="DY776" s="30"/>
      <c r="DZ776" s="30"/>
      <c r="EA776" s="30"/>
      <c r="EB776" s="30"/>
      <c r="EC776" s="30"/>
      <c r="ED776" s="30"/>
      <c r="EE776" s="30"/>
      <c r="EF776" s="30"/>
      <c r="EG776" s="30"/>
      <c r="EH776" s="30"/>
      <c r="EI776" s="30"/>
      <c r="EJ776" s="30"/>
      <c r="EK776" s="30"/>
      <c r="EL776" s="30"/>
      <c r="EM776" s="30"/>
      <c r="EN776" s="30"/>
      <c r="EO776" s="30"/>
      <c r="EP776" s="30"/>
      <c r="EQ776" s="30"/>
      <c r="ER776" s="30"/>
      <c r="ES776" s="30"/>
      <c r="ET776" s="30"/>
      <c r="EU776" s="30"/>
      <c r="EV776" s="30"/>
      <c r="EW776" s="30"/>
      <c r="EX776" s="30"/>
      <c r="EY776" s="30"/>
      <c r="EZ776" s="30"/>
      <c r="FA776" s="30"/>
      <c r="FB776" s="30"/>
      <c r="FC776" s="30"/>
      <c r="FD776" s="30"/>
      <c r="FE776" s="30"/>
      <c r="FF776" s="30"/>
      <c r="FG776" s="30"/>
      <c r="FH776" s="30"/>
      <c r="FI776" s="30"/>
      <c r="FJ776" s="30"/>
      <c r="FK776" s="30"/>
      <c r="FL776" s="30"/>
      <c r="FM776" s="30"/>
      <c r="FN776" s="30"/>
      <c r="FO776" s="30"/>
      <c r="FP776" s="30"/>
      <c r="FQ776" s="30"/>
      <c r="FR776" s="30"/>
      <c r="FS776" s="30"/>
      <c r="FT776" s="30"/>
      <c r="FU776" s="30"/>
      <c r="FV776" s="30"/>
      <c r="FW776" s="30"/>
      <c r="FX776" s="30"/>
      <c r="FY776" s="30"/>
      <c r="FZ776" s="30"/>
      <c r="GA776" s="30"/>
      <c r="GB776" s="30"/>
      <c r="GC776" s="30"/>
      <c r="GD776" s="30"/>
      <c r="GE776" s="30"/>
      <c r="GF776" s="30"/>
      <c r="GG776" s="30"/>
      <c r="GH776" s="30"/>
      <c r="GI776" s="30"/>
      <c r="GJ776" s="30"/>
      <c r="GK776" s="30"/>
      <c r="GL776" s="30"/>
      <c r="GM776" s="30"/>
    </row>
    <row r="777" spans="1:195" ht="12.7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c r="BD777" s="30"/>
      <c r="BE777" s="30"/>
      <c r="BF777" s="30"/>
      <c r="BG777" s="30"/>
      <c r="BH777" s="30"/>
      <c r="BI777" s="30"/>
      <c r="BJ777" s="30"/>
      <c r="BK777" s="30"/>
      <c r="BL777" s="30"/>
      <c r="BM777" s="30"/>
      <c r="BN777" s="30"/>
      <c r="BO777" s="30"/>
      <c r="BP777" s="30"/>
      <c r="BQ777" s="30"/>
      <c r="BR777" s="30"/>
      <c r="BS777" s="30"/>
      <c r="BT777" s="30"/>
      <c r="BU777" s="30"/>
      <c r="BV777" s="30"/>
      <c r="BW777" s="30"/>
      <c r="BX777" s="30"/>
      <c r="BY777" s="30"/>
      <c r="BZ777" s="30"/>
      <c r="CA777" s="30"/>
      <c r="CB777" s="30"/>
      <c r="CC777" s="30"/>
      <c r="CD777" s="30"/>
      <c r="CE777" s="30"/>
      <c r="CF777" s="30"/>
      <c r="CG777" s="30"/>
      <c r="CH777" s="30"/>
      <c r="CI777" s="30"/>
      <c r="CJ777" s="30"/>
      <c r="CK777" s="30"/>
      <c r="CL777" s="30"/>
      <c r="CM777" s="30"/>
      <c r="CN777" s="30"/>
      <c r="CO777" s="30"/>
      <c r="CP777" s="30"/>
      <c r="CQ777" s="30"/>
      <c r="CR777" s="30"/>
      <c r="CS777" s="30"/>
      <c r="CT777" s="30"/>
      <c r="CU777" s="30"/>
      <c r="CV777" s="30"/>
      <c r="CW777" s="30"/>
      <c r="CX777" s="30"/>
      <c r="CY777" s="30"/>
      <c r="CZ777" s="30"/>
      <c r="DA777" s="30"/>
      <c r="DB777" s="30"/>
      <c r="DC777" s="30"/>
      <c r="DD777" s="30"/>
      <c r="DE777" s="30"/>
      <c r="DF777" s="30"/>
      <c r="DG777" s="30"/>
      <c r="DH777" s="30"/>
      <c r="DI777" s="30"/>
      <c r="DJ777" s="30"/>
      <c r="DK777" s="30"/>
      <c r="DL777" s="30"/>
      <c r="DM777" s="30"/>
      <c r="DN777" s="30"/>
      <c r="DO777" s="30"/>
      <c r="DP777" s="30"/>
      <c r="DQ777" s="30"/>
      <c r="DR777" s="30"/>
      <c r="DS777" s="30"/>
      <c r="DT777" s="30"/>
      <c r="DU777" s="30"/>
      <c r="DV777" s="30"/>
      <c r="DW777" s="30"/>
      <c r="DX777" s="30"/>
      <c r="DY777" s="30"/>
      <c r="DZ777" s="30"/>
      <c r="EA777" s="30"/>
      <c r="EB777" s="30"/>
      <c r="EC777" s="30"/>
      <c r="ED777" s="30"/>
      <c r="EE777" s="30"/>
      <c r="EF777" s="30"/>
      <c r="EG777" s="30"/>
      <c r="EH777" s="30"/>
      <c r="EI777" s="30"/>
      <c r="EJ777" s="30"/>
      <c r="EK777" s="30"/>
      <c r="EL777" s="30"/>
      <c r="EM777" s="30"/>
      <c r="EN777" s="30"/>
      <c r="EO777" s="30"/>
      <c r="EP777" s="30"/>
      <c r="EQ777" s="30"/>
      <c r="ER777" s="30"/>
      <c r="ES777" s="30"/>
      <c r="ET777" s="30"/>
      <c r="EU777" s="30"/>
      <c r="EV777" s="30"/>
      <c r="EW777" s="30"/>
      <c r="EX777" s="30"/>
      <c r="EY777" s="30"/>
      <c r="EZ777" s="30"/>
      <c r="FA777" s="30"/>
      <c r="FB777" s="30"/>
      <c r="FC777" s="30"/>
      <c r="FD777" s="30"/>
      <c r="FE777" s="30"/>
      <c r="FF777" s="30"/>
      <c r="FG777" s="30"/>
      <c r="FH777" s="30"/>
      <c r="FI777" s="30"/>
      <c r="FJ777" s="30"/>
      <c r="FK777" s="30"/>
      <c r="FL777" s="30"/>
      <c r="FM777" s="30"/>
      <c r="FN777" s="30"/>
      <c r="FO777" s="30"/>
      <c r="FP777" s="30"/>
      <c r="FQ777" s="30"/>
      <c r="FR777" s="30"/>
      <c r="FS777" s="30"/>
      <c r="FT777" s="30"/>
      <c r="FU777" s="30"/>
      <c r="FV777" s="30"/>
      <c r="FW777" s="30"/>
      <c r="FX777" s="30"/>
      <c r="FY777" s="30"/>
      <c r="FZ777" s="30"/>
      <c r="GA777" s="30"/>
      <c r="GB777" s="30"/>
      <c r="GC777" s="30"/>
      <c r="GD777" s="30"/>
      <c r="GE777" s="30"/>
      <c r="GF777" s="30"/>
      <c r="GG777" s="30"/>
      <c r="GH777" s="30"/>
      <c r="GI777" s="30"/>
      <c r="GJ777" s="30"/>
      <c r="GK777" s="30"/>
      <c r="GL777" s="30"/>
      <c r="GM777" s="30"/>
    </row>
    <row r="778" spans="1:195" ht="12.7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c r="BE778" s="30"/>
      <c r="BF778" s="30"/>
      <c r="BG778" s="30"/>
      <c r="BH778" s="30"/>
      <c r="BI778" s="30"/>
      <c r="BJ778" s="30"/>
      <c r="BK778" s="30"/>
      <c r="BL778" s="30"/>
      <c r="BM778" s="30"/>
      <c r="BN778" s="30"/>
      <c r="BO778" s="30"/>
      <c r="BP778" s="30"/>
      <c r="BQ778" s="30"/>
      <c r="BR778" s="30"/>
      <c r="BS778" s="30"/>
      <c r="BT778" s="30"/>
      <c r="BU778" s="30"/>
      <c r="BV778" s="30"/>
      <c r="BW778" s="30"/>
      <c r="BX778" s="30"/>
      <c r="BY778" s="30"/>
      <c r="BZ778" s="30"/>
      <c r="CA778" s="30"/>
      <c r="CB778" s="30"/>
      <c r="CC778" s="30"/>
      <c r="CD778" s="30"/>
      <c r="CE778" s="30"/>
      <c r="CF778" s="30"/>
      <c r="CG778" s="30"/>
      <c r="CH778" s="30"/>
      <c r="CI778" s="30"/>
      <c r="CJ778" s="30"/>
      <c r="CK778" s="30"/>
      <c r="CL778" s="30"/>
      <c r="CM778" s="30"/>
      <c r="CN778" s="30"/>
      <c r="CO778" s="30"/>
      <c r="CP778" s="30"/>
      <c r="CQ778" s="30"/>
      <c r="CR778" s="30"/>
      <c r="CS778" s="30"/>
      <c r="CT778" s="30"/>
      <c r="CU778" s="30"/>
      <c r="CV778" s="30"/>
      <c r="CW778" s="30"/>
      <c r="CX778" s="30"/>
      <c r="CY778" s="30"/>
      <c r="CZ778" s="30"/>
      <c r="DA778" s="30"/>
      <c r="DB778" s="30"/>
      <c r="DC778" s="30"/>
      <c r="DD778" s="30"/>
      <c r="DE778" s="30"/>
      <c r="DF778" s="30"/>
      <c r="DG778" s="30"/>
      <c r="DH778" s="30"/>
      <c r="DI778" s="30"/>
      <c r="DJ778" s="30"/>
      <c r="DK778" s="30"/>
      <c r="DL778" s="30"/>
      <c r="DM778" s="30"/>
      <c r="DN778" s="30"/>
      <c r="DO778" s="30"/>
      <c r="DP778" s="30"/>
      <c r="DQ778" s="30"/>
      <c r="DR778" s="30"/>
      <c r="DS778" s="30"/>
      <c r="DT778" s="30"/>
      <c r="DU778" s="30"/>
      <c r="DV778" s="30"/>
      <c r="DW778" s="30"/>
      <c r="DX778" s="30"/>
      <c r="DY778" s="30"/>
      <c r="DZ778" s="30"/>
      <c r="EA778" s="30"/>
      <c r="EB778" s="30"/>
      <c r="EC778" s="30"/>
      <c r="ED778" s="30"/>
      <c r="EE778" s="30"/>
      <c r="EF778" s="30"/>
      <c r="EG778" s="30"/>
      <c r="EH778" s="30"/>
      <c r="EI778" s="30"/>
      <c r="EJ778" s="30"/>
      <c r="EK778" s="30"/>
      <c r="EL778" s="30"/>
      <c r="EM778" s="30"/>
      <c r="EN778" s="30"/>
      <c r="EO778" s="30"/>
      <c r="EP778" s="30"/>
      <c r="EQ778" s="30"/>
      <c r="ER778" s="30"/>
      <c r="ES778" s="30"/>
      <c r="ET778" s="30"/>
      <c r="EU778" s="30"/>
      <c r="EV778" s="30"/>
      <c r="EW778" s="30"/>
      <c r="EX778" s="30"/>
      <c r="EY778" s="30"/>
      <c r="EZ778" s="30"/>
      <c r="FA778" s="30"/>
      <c r="FB778" s="30"/>
      <c r="FC778" s="30"/>
      <c r="FD778" s="30"/>
      <c r="FE778" s="30"/>
      <c r="FF778" s="30"/>
      <c r="FG778" s="30"/>
      <c r="FH778" s="30"/>
      <c r="FI778" s="30"/>
      <c r="FJ778" s="30"/>
      <c r="FK778" s="30"/>
      <c r="FL778" s="30"/>
      <c r="FM778" s="30"/>
      <c r="FN778" s="30"/>
      <c r="FO778" s="30"/>
      <c r="FP778" s="30"/>
      <c r="FQ778" s="30"/>
      <c r="FR778" s="30"/>
      <c r="FS778" s="30"/>
      <c r="FT778" s="30"/>
      <c r="FU778" s="30"/>
      <c r="FV778" s="30"/>
      <c r="FW778" s="30"/>
      <c r="FX778" s="30"/>
      <c r="FY778" s="30"/>
      <c r="FZ778" s="30"/>
      <c r="GA778" s="30"/>
      <c r="GB778" s="30"/>
      <c r="GC778" s="30"/>
      <c r="GD778" s="30"/>
      <c r="GE778" s="30"/>
      <c r="GF778" s="30"/>
      <c r="GG778" s="30"/>
      <c r="GH778" s="30"/>
      <c r="GI778" s="30"/>
      <c r="GJ778" s="30"/>
      <c r="GK778" s="30"/>
      <c r="GL778" s="30"/>
      <c r="GM778" s="30"/>
    </row>
    <row r="779" spans="1:195" ht="12.7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c r="BD779" s="30"/>
      <c r="BE779" s="30"/>
      <c r="BF779" s="30"/>
      <c r="BG779" s="30"/>
      <c r="BH779" s="30"/>
      <c r="BI779" s="30"/>
      <c r="BJ779" s="30"/>
      <c r="BK779" s="30"/>
      <c r="BL779" s="30"/>
      <c r="BM779" s="30"/>
      <c r="BN779" s="30"/>
      <c r="BO779" s="30"/>
      <c r="BP779" s="30"/>
      <c r="BQ779" s="30"/>
      <c r="BR779" s="30"/>
      <c r="BS779" s="30"/>
      <c r="BT779" s="30"/>
      <c r="BU779" s="30"/>
      <c r="BV779" s="30"/>
      <c r="BW779" s="30"/>
      <c r="BX779" s="30"/>
      <c r="BY779" s="30"/>
      <c r="BZ779" s="30"/>
      <c r="CA779" s="30"/>
      <c r="CB779" s="30"/>
      <c r="CC779" s="30"/>
      <c r="CD779" s="30"/>
      <c r="CE779" s="30"/>
      <c r="CF779" s="30"/>
      <c r="CG779" s="30"/>
      <c r="CH779" s="30"/>
      <c r="CI779" s="30"/>
      <c r="CJ779" s="30"/>
      <c r="CK779" s="30"/>
      <c r="CL779" s="30"/>
      <c r="CM779" s="30"/>
      <c r="CN779" s="30"/>
      <c r="CO779" s="30"/>
      <c r="CP779" s="30"/>
      <c r="CQ779" s="30"/>
      <c r="CR779" s="30"/>
      <c r="CS779" s="30"/>
      <c r="CT779" s="30"/>
      <c r="CU779" s="30"/>
      <c r="CV779" s="30"/>
      <c r="CW779" s="30"/>
      <c r="CX779" s="30"/>
      <c r="CY779" s="30"/>
      <c r="CZ779" s="30"/>
      <c r="DA779" s="30"/>
      <c r="DB779" s="30"/>
      <c r="DC779" s="30"/>
      <c r="DD779" s="30"/>
      <c r="DE779" s="30"/>
      <c r="DF779" s="30"/>
      <c r="DG779" s="30"/>
      <c r="DH779" s="30"/>
      <c r="DI779" s="30"/>
      <c r="DJ779" s="30"/>
      <c r="DK779" s="30"/>
      <c r="DL779" s="30"/>
      <c r="DM779" s="30"/>
      <c r="DN779" s="30"/>
      <c r="DO779" s="30"/>
      <c r="DP779" s="30"/>
      <c r="DQ779" s="30"/>
      <c r="DR779" s="30"/>
      <c r="DS779" s="30"/>
      <c r="DT779" s="30"/>
      <c r="DU779" s="30"/>
      <c r="DV779" s="30"/>
      <c r="DW779" s="30"/>
      <c r="DX779" s="30"/>
      <c r="DY779" s="30"/>
      <c r="DZ779" s="30"/>
      <c r="EA779" s="30"/>
      <c r="EB779" s="30"/>
      <c r="EC779" s="30"/>
      <c r="ED779" s="30"/>
      <c r="EE779" s="30"/>
      <c r="EF779" s="30"/>
      <c r="EG779" s="30"/>
      <c r="EH779" s="30"/>
      <c r="EI779" s="30"/>
      <c r="EJ779" s="30"/>
      <c r="EK779" s="30"/>
      <c r="EL779" s="30"/>
      <c r="EM779" s="30"/>
      <c r="EN779" s="30"/>
      <c r="EO779" s="30"/>
      <c r="EP779" s="30"/>
      <c r="EQ779" s="30"/>
      <c r="ER779" s="30"/>
      <c r="ES779" s="30"/>
      <c r="ET779" s="30"/>
      <c r="EU779" s="30"/>
      <c r="EV779" s="30"/>
      <c r="EW779" s="30"/>
      <c r="EX779" s="30"/>
      <c r="EY779" s="30"/>
      <c r="EZ779" s="30"/>
      <c r="FA779" s="30"/>
      <c r="FB779" s="30"/>
      <c r="FC779" s="30"/>
      <c r="FD779" s="30"/>
      <c r="FE779" s="30"/>
      <c r="FF779" s="30"/>
      <c r="FG779" s="30"/>
      <c r="FH779" s="30"/>
      <c r="FI779" s="30"/>
      <c r="FJ779" s="30"/>
      <c r="FK779" s="30"/>
      <c r="FL779" s="30"/>
      <c r="FM779" s="30"/>
      <c r="FN779" s="30"/>
      <c r="FO779" s="30"/>
      <c r="FP779" s="30"/>
      <c r="FQ779" s="30"/>
      <c r="FR779" s="30"/>
      <c r="FS779" s="30"/>
      <c r="FT779" s="30"/>
      <c r="FU779" s="30"/>
      <c r="FV779" s="30"/>
      <c r="FW779" s="30"/>
      <c r="FX779" s="30"/>
      <c r="FY779" s="30"/>
      <c r="FZ779" s="30"/>
      <c r="GA779" s="30"/>
      <c r="GB779" s="30"/>
      <c r="GC779" s="30"/>
      <c r="GD779" s="30"/>
      <c r="GE779" s="30"/>
      <c r="GF779" s="30"/>
      <c r="GG779" s="30"/>
      <c r="GH779" s="30"/>
      <c r="GI779" s="30"/>
      <c r="GJ779" s="30"/>
      <c r="GK779" s="30"/>
      <c r="GL779" s="30"/>
      <c r="GM779" s="30"/>
    </row>
    <row r="780" spans="1:195" ht="12.7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c r="BK780" s="30"/>
      <c r="BL780" s="30"/>
      <c r="BM780" s="30"/>
      <c r="BN780" s="30"/>
      <c r="BO780" s="30"/>
      <c r="BP780" s="30"/>
      <c r="BQ780" s="30"/>
      <c r="BR780" s="30"/>
      <c r="BS780" s="30"/>
      <c r="BT780" s="30"/>
      <c r="BU780" s="30"/>
      <c r="BV780" s="30"/>
      <c r="BW780" s="30"/>
      <c r="BX780" s="30"/>
      <c r="BY780" s="30"/>
      <c r="BZ780" s="30"/>
      <c r="CA780" s="30"/>
      <c r="CB780" s="30"/>
      <c r="CC780" s="30"/>
      <c r="CD780" s="30"/>
      <c r="CE780" s="30"/>
      <c r="CF780" s="30"/>
      <c r="CG780" s="30"/>
      <c r="CH780" s="30"/>
      <c r="CI780" s="30"/>
      <c r="CJ780" s="30"/>
      <c r="CK780" s="30"/>
      <c r="CL780" s="30"/>
      <c r="CM780" s="30"/>
      <c r="CN780" s="30"/>
      <c r="CO780" s="30"/>
      <c r="CP780" s="30"/>
      <c r="CQ780" s="30"/>
      <c r="CR780" s="30"/>
      <c r="CS780" s="30"/>
      <c r="CT780" s="30"/>
      <c r="CU780" s="30"/>
      <c r="CV780" s="30"/>
      <c r="CW780" s="30"/>
      <c r="CX780" s="30"/>
      <c r="CY780" s="30"/>
      <c r="CZ780" s="30"/>
      <c r="DA780" s="30"/>
      <c r="DB780" s="30"/>
      <c r="DC780" s="30"/>
      <c r="DD780" s="30"/>
      <c r="DE780" s="30"/>
      <c r="DF780" s="30"/>
      <c r="DG780" s="30"/>
      <c r="DH780" s="30"/>
      <c r="DI780" s="30"/>
      <c r="DJ780" s="30"/>
      <c r="DK780" s="30"/>
      <c r="DL780" s="30"/>
      <c r="DM780" s="30"/>
      <c r="DN780" s="30"/>
      <c r="DO780" s="30"/>
      <c r="DP780" s="30"/>
      <c r="DQ780" s="30"/>
      <c r="DR780" s="30"/>
      <c r="DS780" s="30"/>
      <c r="DT780" s="30"/>
      <c r="DU780" s="30"/>
      <c r="DV780" s="30"/>
      <c r="DW780" s="30"/>
      <c r="DX780" s="30"/>
      <c r="DY780" s="30"/>
      <c r="DZ780" s="30"/>
      <c r="EA780" s="30"/>
      <c r="EB780" s="30"/>
      <c r="EC780" s="30"/>
      <c r="ED780" s="30"/>
      <c r="EE780" s="30"/>
      <c r="EF780" s="30"/>
      <c r="EG780" s="30"/>
      <c r="EH780" s="30"/>
      <c r="EI780" s="30"/>
      <c r="EJ780" s="30"/>
      <c r="EK780" s="30"/>
      <c r="EL780" s="30"/>
      <c r="EM780" s="30"/>
      <c r="EN780" s="30"/>
      <c r="EO780" s="30"/>
      <c r="EP780" s="30"/>
      <c r="EQ780" s="30"/>
      <c r="ER780" s="30"/>
      <c r="ES780" s="30"/>
      <c r="ET780" s="30"/>
      <c r="EU780" s="30"/>
      <c r="EV780" s="30"/>
      <c r="EW780" s="30"/>
      <c r="EX780" s="30"/>
      <c r="EY780" s="30"/>
      <c r="EZ780" s="30"/>
      <c r="FA780" s="30"/>
      <c r="FB780" s="30"/>
      <c r="FC780" s="30"/>
      <c r="FD780" s="30"/>
      <c r="FE780" s="30"/>
      <c r="FF780" s="30"/>
      <c r="FG780" s="30"/>
      <c r="FH780" s="30"/>
      <c r="FI780" s="30"/>
      <c r="FJ780" s="30"/>
      <c r="FK780" s="30"/>
      <c r="FL780" s="30"/>
      <c r="FM780" s="30"/>
      <c r="FN780" s="30"/>
      <c r="FO780" s="30"/>
      <c r="FP780" s="30"/>
      <c r="FQ780" s="30"/>
      <c r="FR780" s="30"/>
      <c r="FS780" s="30"/>
      <c r="FT780" s="30"/>
      <c r="FU780" s="30"/>
      <c r="FV780" s="30"/>
      <c r="FW780" s="30"/>
      <c r="FX780" s="30"/>
      <c r="FY780" s="30"/>
      <c r="FZ780" s="30"/>
      <c r="GA780" s="30"/>
      <c r="GB780" s="30"/>
      <c r="GC780" s="30"/>
      <c r="GD780" s="30"/>
      <c r="GE780" s="30"/>
      <c r="GF780" s="30"/>
      <c r="GG780" s="30"/>
      <c r="GH780" s="30"/>
      <c r="GI780" s="30"/>
      <c r="GJ780" s="30"/>
      <c r="GK780" s="30"/>
      <c r="GL780" s="30"/>
      <c r="GM780" s="30"/>
    </row>
    <row r="781" spans="1:195" ht="12.7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c r="BD781" s="30"/>
      <c r="BE781" s="30"/>
      <c r="BF781" s="30"/>
      <c r="BG781" s="30"/>
      <c r="BH781" s="30"/>
      <c r="BI781" s="30"/>
      <c r="BJ781" s="30"/>
      <c r="BK781" s="30"/>
      <c r="BL781" s="30"/>
      <c r="BM781" s="30"/>
      <c r="BN781" s="30"/>
      <c r="BO781" s="30"/>
      <c r="BP781" s="30"/>
      <c r="BQ781" s="30"/>
      <c r="BR781" s="30"/>
      <c r="BS781" s="30"/>
      <c r="BT781" s="30"/>
      <c r="BU781" s="30"/>
      <c r="BV781" s="30"/>
      <c r="BW781" s="30"/>
      <c r="BX781" s="30"/>
      <c r="BY781" s="30"/>
      <c r="BZ781" s="30"/>
      <c r="CA781" s="30"/>
      <c r="CB781" s="30"/>
      <c r="CC781" s="30"/>
      <c r="CD781" s="30"/>
      <c r="CE781" s="30"/>
      <c r="CF781" s="30"/>
      <c r="CG781" s="30"/>
      <c r="CH781" s="30"/>
      <c r="CI781" s="30"/>
      <c r="CJ781" s="30"/>
      <c r="CK781" s="30"/>
      <c r="CL781" s="30"/>
      <c r="CM781" s="30"/>
      <c r="CN781" s="30"/>
      <c r="CO781" s="30"/>
      <c r="CP781" s="30"/>
      <c r="CQ781" s="30"/>
      <c r="CR781" s="30"/>
      <c r="CS781" s="30"/>
      <c r="CT781" s="30"/>
      <c r="CU781" s="30"/>
      <c r="CV781" s="30"/>
      <c r="CW781" s="30"/>
      <c r="CX781" s="30"/>
      <c r="CY781" s="30"/>
      <c r="CZ781" s="30"/>
      <c r="DA781" s="30"/>
      <c r="DB781" s="30"/>
      <c r="DC781" s="30"/>
      <c r="DD781" s="30"/>
      <c r="DE781" s="30"/>
      <c r="DF781" s="30"/>
      <c r="DG781" s="30"/>
      <c r="DH781" s="30"/>
      <c r="DI781" s="30"/>
      <c r="DJ781" s="30"/>
      <c r="DK781" s="30"/>
      <c r="DL781" s="30"/>
      <c r="DM781" s="30"/>
      <c r="DN781" s="30"/>
      <c r="DO781" s="30"/>
      <c r="DP781" s="30"/>
      <c r="DQ781" s="30"/>
      <c r="DR781" s="30"/>
      <c r="DS781" s="30"/>
      <c r="DT781" s="30"/>
      <c r="DU781" s="30"/>
      <c r="DV781" s="30"/>
      <c r="DW781" s="30"/>
      <c r="DX781" s="30"/>
      <c r="DY781" s="30"/>
      <c r="DZ781" s="30"/>
      <c r="EA781" s="30"/>
      <c r="EB781" s="30"/>
      <c r="EC781" s="30"/>
      <c r="ED781" s="30"/>
      <c r="EE781" s="30"/>
      <c r="EF781" s="30"/>
      <c r="EG781" s="30"/>
      <c r="EH781" s="30"/>
      <c r="EI781" s="30"/>
      <c r="EJ781" s="30"/>
      <c r="EK781" s="30"/>
      <c r="EL781" s="30"/>
      <c r="EM781" s="30"/>
      <c r="EN781" s="30"/>
      <c r="EO781" s="30"/>
      <c r="EP781" s="30"/>
      <c r="EQ781" s="30"/>
      <c r="ER781" s="30"/>
      <c r="ES781" s="30"/>
      <c r="ET781" s="30"/>
      <c r="EU781" s="30"/>
      <c r="EV781" s="30"/>
      <c r="EW781" s="30"/>
      <c r="EX781" s="30"/>
      <c r="EY781" s="30"/>
      <c r="EZ781" s="30"/>
      <c r="FA781" s="30"/>
      <c r="FB781" s="30"/>
      <c r="FC781" s="30"/>
      <c r="FD781" s="30"/>
      <c r="FE781" s="30"/>
      <c r="FF781" s="30"/>
      <c r="FG781" s="30"/>
      <c r="FH781" s="30"/>
      <c r="FI781" s="30"/>
      <c r="FJ781" s="30"/>
      <c r="FK781" s="30"/>
      <c r="FL781" s="30"/>
      <c r="FM781" s="30"/>
      <c r="FN781" s="30"/>
      <c r="FO781" s="30"/>
      <c r="FP781" s="30"/>
      <c r="FQ781" s="30"/>
      <c r="FR781" s="30"/>
      <c r="FS781" s="30"/>
      <c r="FT781" s="30"/>
      <c r="FU781" s="30"/>
      <c r="FV781" s="30"/>
      <c r="FW781" s="30"/>
      <c r="FX781" s="30"/>
      <c r="FY781" s="30"/>
      <c r="FZ781" s="30"/>
      <c r="GA781" s="30"/>
      <c r="GB781" s="30"/>
      <c r="GC781" s="30"/>
      <c r="GD781" s="30"/>
      <c r="GE781" s="30"/>
      <c r="GF781" s="30"/>
      <c r="GG781" s="30"/>
      <c r="GH781" s="30"/>
      <c r="GI781" s="30"/>
      <c r="GJ781" s="30"/>
      <c r="GK781" s="30"/>
      <c r="GL781" s="30"/>
      <c r="GM781" s="30"/>
    </row>
    <row r="782" spans="1:195" ht="12.7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c r="BE782" s="30"/>
      <c r="BF782" s="30"/>
      <c r="BG782" s="30"/>
      <c r="BH782" s="30"/>
      <c r="BI782" s="30"/>
      <c r="BJ782" s="30"/>
      <c r="BK782" s="30"/>
      <c r="BL782" s="30"/>
      <c r="BM782" s="30"/>
      <c r="BN782" s="30"/>
      <c r="BO782" s="30"/>
      <c r="BP782" s="30"/>
      <c r="BQ782" s="30"/>
      <c r="BR782" s="30"/>
      <c r="BS782" s="30"/>
      <c r="BT782" s="30"/>
      <c r="BU782" s="30"/>
      <c r="BV782" s="30"/>
      <c r="BW782" s="30"/>
      <c r="BX782" s="30"/>
      <c r="BY782" s="30"/>
      <c r="BZ782" s="30"/>
      <c r="CA782" s="30"/>
      <c r="CB782" s="30"/>
      <c r="CC782" s="30"/>
      <c r="CD782" s="30"/>
      <c r="CE782" s="30"/>
      <c r="CF782" s="30"/>
      <c r="CG782" s="30"/>
      <c r="CH782" s="30"/>
      <c r="CI782" s="30"/>
      <c r="CJ782" s="30"/>
      <c r="CK782" s="30"/>
      <c r="CL782" s="30"/>
      <c r="CM782" s="30"/>
      <c r="CN782" s="30"/>
      <c r="CO782" s="30"/>
      <c r="CP782" s="30"/>
      <c r="CQ782" s="30"/>
      <c r="CR782" s="30"/>
      <c r="CS782" s="30"/>
      <c r="CT782" s="30"/>
      <c r="CU782" s="30"/>
      <c r="CV782" s="30"/>
      <c r="CW782" s="30"/>
      <c r="CX782" s="30"/>
      <c r="CY782" s="30"/>
      <c r="CZ782" s="30"/>
      <c r="DA782" s="30"/>
      <c r="DB782" s="30"/>
      <c r="DC782" s="30"/>
      <c r="DD782" s="30"/>
      <c r="DE782" s="30"/>
      <c r="DF782" s="30"/>
      <c r="DG782" s="30"/>
      <c r="DH782" s="30"/>
      <c r="DI782" s="30"/>
      <c r="DJ782" s="30"/>
      <c r="DK782" s="30"/>
      <c r="DL782" s="30"/>
      <c r="DM782" s="30"/>
      <c r="DN782" s="30"/>
      <c r="DO782" s="30"/>
      <c r="DP782" s="30"/>
      <c r="DQ782" s="30"/>
      <c r="DR782" s="30"/>
      <c r="DS782" s="30"/>
      <c r="DT782" s="30"/>
      <c r="DU782" s="30"/>
      <c r="DV782" s="30"/>
      <c r="DW782" s="30"/>
      <c r="DX782" s="30"/>
      <c r="DY782" s="30"/>
      <c r="DZ782" s="30"/>
      <c r="EA782" s="30"/>
      <c r="EB782" s="30"/>
      <c r="EC782" s="30"/>
      <c r="ED782" s="30"/>
      <c r="EE782" s="30"/>
      <c r="EF782" s="30"/>
      <c r="EG782" s="30"/>
      <c r="EH782" s="30"/>
      <c r="EI782" s="30"/>
      <c r="EJ782" s="30"/>
      <c r="EK782" s="30"/>
      <c r="EL782" s="30"/>
      <c r="EM782" s="30"/>
      <c r="EN782" s="30"/>
      <c r="EO782" s="30"/>
      <c r="EP782" s="30"/>
      <c r="EQ782" s="30"/>
      <c r="ER782" s="30"/>
      <c r="ES782" s="30"/>
      <c r="ET782" s="30"/>
      <c r="EU782" s="30"/>
      <c r="EV782" s="30"/>
      <c r="EW782" s="30"/>
      <c r="EX782" s="30"/>
      <c r="EY782" s="30"/>
      <c r="EZ782" s="30"/>
      <c r="FA782" s="30"/>
      <c r="FB782" s="30"/>
      <c r="FC782" s="30"/>
      <c r="FD782" s="30"/>
      <c r="FE782" s="30"/>
      <c r="FF782" s="30"/>
      <c r="FG782" s="30"/>
      <c r="FH782" s="30"/>
      <c r="FI782" s="30"/>
      <c r="FJ782" s="30"/>
      <c r="FK782" s="30"/>
      <c r="FL782" s="30"/>
      <c r="FM782" s="30"/>
      <c r="FN782" s="30"/>
      <c r="FO782" s="30"/>
      <c r="FP782" s="30"/>
      <c r="FQ782" s="30"/>
      <c r="FR782" s="30"/>
      <c r="FS782" s="30"/>
      <c r="FT782" s="30"/>
      <c r="FU782" s="30"/>
      <c r="FV782" s="30"/>
      <c r="FW782" s="30"/>
      <c r="FX782" s="30"/>
      <c r="FY782" s="30"/>
      <c r="FZ782" s="30"/>
      <c r="GA782" s="30"/>
      <c r="GB782" s="30"/>
      <c r="GC782" s="30"/>
      <c r="GD782" s="30"/>
      <c r="GE782" s="30"/>
      <c r="GF782" s="30"/>
      <c r="GG782" s="30"/>
      <c r="GH782" s="30"/>
      <c r="GI782" s="30"/>
      <c r="GJ782" s="30"/>
      <c r="GK782" s="30"/>
      <c r="GL782" s="30"/>
      <c r="GM782" s="30"/>
    </row>
    <row r="783" spans="1:195" ht="12.7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c r="BE783" s="30"/>
      <c r="BF783" s="30"/>
      <c r="BG783" s="30"/>
      <c r="BH783" s="30"/>
      <c r="BI783" s="30"/>
      <c r="BJ783" s="30"/>
      <c r="BK783" s="30"/>
      <c r="BL783" s="30"/>
      <c r="BM783" s="30"/>
      <c r="BN783" s="30"/>
      <c r="BO783" s="30"/>
      <c r="BP783" s="30"/>
      <c r="BQ783" s="30"/>
      <c r="BR783" s="30"/>
      <c r="BS783" s="30"/>
      <c r="BT783" s="30"/>
      <c r="BU783" s="30"/>
      <c r="BV783" s="30"/>
      <c r="BW783" s="30"/>
      <c r="BX783" s="30"/>
      <c r="BY783" s="30"/>
      <c r="BZ783" s="30"/>
      <c r="CA783" s="30"/>
      <c r="CB783" s="30"/>
      <c r="CC783" s="30"/>
      <c r="CD783" s="30"/>
      <c r="CE783" s="30"/>
      <c r="CF783" s="30"/>
      <c r="CG783" s="30"/>
      <c r="CH783" s="30"/>
      <c r="CI783" s="30"/>
      <c r="CJ783" s="30"/>
      <c r="CK783" s="30"/>
      <c r="CL783" s="30"/>
      <c r="CM783" s="30"/>
      <c r="CN783" s="30"/>
      <c r="CO783" s="30"/>
      <c r="CP783" s="30"/>
      <c r="CQ783" s="30"/>
      <c r="CR783" s="30"/>
      <c r="CS783" s="30"/>
      <c r="CT783" s="30"/>
      <c r="CU783" s="30"/>
      <c r="CV783" s="30"/>
      <c r="CW783" s="30"/>
      <c r="CX783" s="30"/>
      <c r="CY783" s="30"/>
      <c r="CZ783" s="30"/>
      <c r="DA783" s="30"/>
      <c r="DB783" s="30"/>
      <c r="DC783" s="30"/>
      <c r="DD783" s="30"/>
      <c r="DE783" s="30"/>
      <c r="DF783" s="30"/>
      <c r="DG783" s="30"/>
      <c r="DH783" s="30"/>
      <c r="DI783" s="30"/>
      <c r="DJ783" s="30"/>
      <c r="DK783" s="30"/>
      <c r="DL783" s="30"/>
      <c r="DM783" s="30"/>
      <c r="DN783" s="30"/>
      <c r="DO783" s="30"/>
      <c r="DP783" s="30"/>
      <c r="DQ783" s="30"/>
      <c r="DR783" s="30"/>
      <c r="DS783" s="30"/>
      <c r="DT783" s="30"/>
      <c r="DU783" s="30"/>
      <c r="DV783" s="30"/>
      <c r="DW783" s="30"/>
      <c r="DX783" s="30"/>
      <c r="DY783" s="30"/>
      <c r="DZ783" s="30"/>
      <c r="EA783" s="30"/>
      <c r="EB783" s="30"/>
      <c r="EC783" s="30"/>
      <c r="ED783" s="30"/>
      <c r="EE783" s="30"/>
      <c r="EF783" s="30"/>
      <c r="EG783" s="30"/>
      <c r="EH783" s="30"/>
      <c r="EI783" s="30"/>
      <c r="EJ783" s="30"/>
      <c r="EK783" s="30"/>
      <c r="EL783" s="30"/>
      <c r="EM783" s="30"/>
      <c r="EN783" s="30"/>
      <c r="EO783" s="30"/>
      <c r="EP783" s="30"/>
      <c r="EQ783" s="30"/>
      <c r="ER783" s="30"/>
      <c r="ES783" s="30"/>
      <c r="ET783" s="30"/>
      <c r="EU783" s="30"/>
      <c r="EV783" s="30"/>
      <c r="EW783" s="30"/>
      <c r="EX783" s="30"/>
      <c r="EY783" s="30"/>
      <c r="EZ783" s="30"/>
      <c r="FA783" s="30"/>
      <c r="FB783" s="30"/>
      <c r="FC783" s="30"/>
      <c r="FD783" s="30"/>
      <c r="FE783" s="30"/>
      <c r="FF783" s="30"/>
      <c r="FG783" s="30"/>
      <c r="FH783" s="30"/>
      <c r="FI783" s="30"/>
      <c r="FJ783" s="30"/>
      <c r="FK783" s="30"/>
      <c r="FL783" s="30"/>
      <c r="FM783" s="30"/>
      <c r="FN783" s="30"/>
      <c r="FO783" s="30"/>
      <c r="FP783" s="30"/>
      <c r="FQ783" s="30"/>
      <c r="FR783" s="30"/>
      <c r="FS783" s="30"/>
      <c r="FT783" s="30"/>
      <c r="FU783" s="30"/>
      <c r="FV783" s="30"/>
      <c r="FW783" s="30"/>
      <c r="FX783" s="30"/>
      <c r="FY783" s="30"/>
      <c r="FZ783" s="30"/>
      <c r="GA783" s="30"/>
      <c r="GB783" s="30"/>
      <c r="GC783" s="30"/>
      <c r="GD783" s="30"/>
      <c r="GE783" s="30"/>
      <c r="GF783" s="30"/>
      <c r="GG783" s="30"/>
      <c r="GH783" s="30"/>
      <c r="GI783" s="30"/>
      <c r="GJ783" s="30"/>
      <c r="GK783" s="30"/>
      <c r="GL783" s="30"/>
      <c r="GM783" s="30"/>
    </row>
    <row r="784" spans="1:195" ht="12.7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c r="BD784" s="30"/>
      <c r="BE784" s="30"/>
      <c r="BF784" s="30"/>
      <c r="BG784" s="30"/>
      <c r="BH784" s="30"/>
      <c r="BI784" s="30"/>
      <c r="BJ784" s="30"/>
      <c r="BK784" s="30"/>
      <c r="BL784" s="30"/>
      <c r="BM784" s="30"/>
      <c r="BN784" s="30"/>
      <c r="BO784" s="30"/>
      <c r="BP784" s="30"/>
      <c r="BQ784" s="30"/>
      <c r="BR784" s="30"/>
      <c r="BS784" s="30"/>
      <c r="BT784" s="30"/>
      <c r="BU784" s="30"/>
      <c r="BV784" s="30"/>
      <c r="BW784" s="30"/>
      <c r="BX784" s="30"/>
      <c r="BY784" s="30"/>
      <c r="BZ784" s="30"/>
      <c r="CA784" s="30"/>
      <c r="CB784" s="30"/>
      <c r="CC784" s="30"/>
      <c r="CD784" s="30"/>
      <c r="CE784" s="30"/>
      <c r="CF784" s="30"/>
      <c r="CG784" s="30"/>
      <c r="CH784" s="30"/>
      <c r="CI784" s="30"/>
      <c r="CJ784" s="30"/>
      <c r="CK784" s="30"/>
      <c r="CL784" s="30"/>
      <c r="CM784" s="30"/>
      <c r="CN784" s="30"/>
      <c r="CO784" s="30"/>
      <c r="CP784" s="30"/>
      <c r="CQ784" s="30"/>
      <c r="CR784" s="30"/>
      <c r="CS784" s="30"/>
      <c r="CT784" s="30"/>
      <c r="CU784" s="30"/>
      <c r="CV784" s="30"/>
      <c r="CW784" s="30"/>
      <c r="CX784" s="30"/>
      <c r="CY784" s="30"/>
      <c r="CZ784" s="30"/>
      <c r="DA784" s="30"/>
      <c r="DB784" s="30"/>
      <c r="DC784" s="30"/>
      <c r="DD784" s="30"/>
      <c r="DE784" s="30"/>
      <c r="DF784" s="30"/>
      <c r="DG784" s="30"/>
      <c r="DH784" s="30"/>
      <c r="DI784" s="30"/>
      <c r="DJ784" s="30"/>
      <c r="DK784" s="30"/>
      <c r="DL784" s="30"/>
      <c r="DM784" s="30"/>
      <c r="DN784" s="30"/>
      <c r="DO784" s="30"/>
      <c r="DP784" s="30"/>
      <c r="DQ784" s="30"/>
      <c r="DR784" s="30"/>
      <c r="DS784" s="30"/>
      <c r="DT784" s="30"/>
      <c r="DU784" s="30"/>
      <c r="DV784" s="30"/>
      <c r="DW784" s="30"/>
      <c r="DX784" s="30"/>
      <c r="DY784" s="30"/>
      <c r="DZ784" s="30"/>
      <c r="EA784" s="30"/>
      <c r="EB784" s="30"/>
      <c r="EC784" s="30"/>
      <c r="ED784" s="30"/>
      <c r="EE784" s="30"/>
      <c r="EF784" s="30"/>
      <c r="EG784" s="30"/>
      <c r="EH784" s="30"/>
      <c r="EI784" s="30"/>
      <c r="EJ784" s="30"/>
      <c r="EK784" s="30"/>
      <c r="EL784" s="30"/>
      <c r="EM784" s="30"/>
      <c r="EN784" s="30"/>
      <c r="EO784" s="30"/>
      <c r="EP784" s="30"/>
      <c r="EQ784" s="30"/>
      <c r="ER784" s="30"/>
      <c r="ES784" s="30"/>
      <c r="ET784" s="30"/>
      <c r="EU784" s="30"/>
      <c r="EV784" s="30"/>
      <c r="EW784" s="30"/>
      <c r="EX784" s="30"/>
      <c r="EY784" s="30"/>
      <c r="EZ784" s="30"/>
      <c r="FA784" s="30"/>
      <c r="FB784" s="30"/>
      <c r="FC784" s="30"/>
      <c r="FD784" s="30"/>
      <c r="FE784" s="30"/>
      <c r="FF784" s="30"/>
      <c r="FG784" s="30"/>
      <c r="FH784" s="30"/>
      <c r="FI784" s="30"/>
      <c r="FJ784" s="30"/>
      <c r="FK784" s="30"/>
      <c r="FL784" s="30"/>
      <c r="FM784" s="30"/>
      <c r="FN784" s="30"/>
      <c r="FO784" s="30"/>
      <c r="FP784" s="30"/>
      <c r="FQ784" s="30"/>
      <c r="FR784" s="30"/>
      <c r="FS784" s="30"/>
      <c r="FT784" s="30"/>
      <c r="FU784" s="30"/>
      <c r="FV784" s="30"/>
      <c r="FW784" s="30"/>
      <c r="FX784" s="30"/>
      <c r="FY784" s="30"/>
      <c r="FZ784" s="30"/>
      <c r="GA784" s="30"/>
      <c r="GB784" s="30"/>
      <c r="GC784" s="30"/>
      <c r="GD784" s="30"/>
      <c r="GE784" s="30"/>
      <c r="GF784" s="30"/>
      <c r="GG784" s="30"/>
      <c r="GH784" s="30"/>
      <c r="GI784" s="30"/>
      <c r="GJ784" s="30"/>
      <c r="GK784" s="30"/>
      <c r="GL784" s="30"/>
      <c r="GM784" s="30"/>
    </row>
    <row r="785" spans="1:195" ht="12.7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c r="BD785" s="30"/>
      <c r="BE785" s="30"/>
      <c r="BF785" s="30"/>
      <c r="BG785" s="30"/>
      <c r="BH785" s="30"/>
      <c r="BI785" s="30"/>
      <c r="BJ785" s="30"/>
      <c r="BK785" s="30"/>
      <c r="BL785" s="30"/>
      <c r="BM785" s="30"/>
      <c r="BN785" s="30"/>
      <c r="BO785" s="30"/>
      <c r="BP785" s="30"/>
      <c r="BQ785" s="30"/>
      <c r="BR785" s="30"/>
      <c r="BS785" s="30"/>
      <c r="BT785" s="30"/>
      <c r="BU785" s="30"/>
      <c r="BV785" s="30"/>
      <c r="BW785" s="30"/>
      <c r="BX785" s="30"/>
      <c r="BY785" s="30"/>
      <c r="BZ785" s="30"/>
      <c r="CA785" s="30"/>
      <c r="CB785" s="30"/>
      <c r="CC785" s="30"/>
      <c r="CD785" s="30"/>
      <c r="CE785" s="30"/>
      <c r="CF785" s="30"/>
      <c r="CG785" s="30"/>
      <c r="CH785" s="30"/>
      <c r="CI785" s="30"/>
      <c r="CJ785" s="30"/>
      <c r="CK785" s="30"/>
      <c r="CL785" s="30"/>
      <c r="CM785" s="30"/>
      <c r="CN785" s="30"/>
      <c r="CO785" s="30"/>
      <c r="CP785" s="30"/>
      <c r="CQ785" s="30"/>
      <c r="CR785" s="30"/>
      <c r="CS785" s="30"/>
      <c r="CT785" s="30"/>
      <c r="CU785" s="30"/>
      <c r="CV785" s="30"/>
      <c r="CW785" s="30"/>
      <c r="CX785" s="30"/>
      <c r="CY785" s="30"/>
      <c r="CZ785" s="30"/>
      <c r="DA785" s="30"/>
      <c r="DB785" s="30"/>
      <c r="DC785" s="30"/>
      <c r="DD785" s="30"/>
      <c r="DE785" s="30"/>
      <c r="DF785" s="30"/>
      <c r="DG785" s="30"/>
      <c r="DH785" s="30"/>
      <c r="DI785" s="30"/>
      <c r="DJ785" s="30"/>
      <c r="DK785" s="30"/>
      <c r="DL785" s="30"/>
      <c r="DM785" s="30"/>
      <c r="DN785" s="30"/>
      <c r="DO785" s="30"/>
      <c r="DP785" s="30"/>
      <c r="DQ785" s="30"/>
      <c r="DR785" s="30"/>
      <c r="DS785" s="30"/>
      <c r="DT785" s="30"/>
      <c r="DU785" s="30"/>
      <c r="DV785" s="30"/>
      <c r="DW785" s="30"/>
      <c r="DX785" s="30"/>
      <c r="DY785" s="30"/>
      <c r="DZ785" s="30"/>
      <c r="EA785" s="30"/>
      <c r="EB785" s="30"/>
      <c r="EC785" s="30"/>
      <c r="ED785" s="30"/>
      <c r="EE785" s="30"/>
      <c r="EF785" s="30"/>
      <c r="EG785" s="30"/>
      <c r="EH785" s="30"/>
      <c r="EI785" s="30"/>
      <c r="EJ785" s="30"/>
      <c r="EK785" s="30"/>
      <c r="EL785" s="30"/>
      <c r="EM785" s="30"/>
      <c r="EN785" s="30"/>
      <c r="EO785" s="30"/>
      <c r="EP785" s="30"/>
      <c r="EQ785" s="30"/>
      <c r="ER785" s="30"/>
      <c r="ES785" s="30"/>
      <c r="ET785" s="30"/>
      <c r="EU785" s="30"/>
      <c r="EV785" s="30"/>
      <c r="EW785" s="30"/>
      <c r="EX785" s="30"/>
      <c r="EY785" s="30"/>
      <c r="EZ785" s="30"/>
      <c r="FA785" s="30"/>
      <c r="FB785" s="30"/>
      <c r="FC785" s="30"/>
      <c r="FD785" s="30"/>
      <c r="FE785" s="30"/>
      <c r="FF785" s="30"/>
      <c r="FG785" s="30"/>
      <c r="FH785" s="30"/>
      <c r="FI785" s="30"/>
      <c r="FJ785" s="30"/>
      <c r="FK785" s="30"/>
      <c r="FL785" s="30"/>
      <c r="FM785" s="30"/>
      <c r="FN785" s="30"/>
      <c r="FO785" s="30"/>
      <c r="FP785" s="30"/>
      <c r="FQ785" s="30"/>
      <c r="FR785" s="30"/>
      <c r="FS785" s="30"/>
      <c r="FT785" s="30"/>
      <c r="FU785" s="30"/>
      <c r="FV785" s="30"/>
      <c r="FW785" s="30"/>
      <c r="FX785" s="30"/>
      <c r="FY785" s="30"/>
      <c r="FZ785" s="30"/>
      <c r="GA785" s="30"/>
      <c r="GB785" s="30"/>
      <c r="GC785" s="30"/>
      <c r="GD785" s="30"/>
      <c r="GE785" s="30"/>
      <c r="GF785" s="30"/>
      <c r="GG785" s="30"/>
      <c r="GH785" s="30"/>
      <c r="GI785" s="30"/>
      <c r="GJ785" s="30"/>
      <c r="GK785" s="30"/>
      <c r="GL785" s="30"/>
      <c r="GM785" s="30"/>
    </row>
    <row r="786" spans="1:195" ht="12.7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0"/>
      <c r="DV786" s="30"/>
      <c r="DW786" s="30"/>
      <c r="DX786" s="30"/>
      <c r="DY786" s="30"/>
      <c r="DZ786" s="30"/>
      <c r="EA786" s="30"/>
      <c r="EB786" s="30"/>
      <c r="EC786" s="30"/>
      <c r="ED786" s="30"/>
      <c r="EE786" s="30"/>
      <c r="EF786" s="30"/>
      <c r="EG786" s="30"/>
      <c r="EH786" s="30"/>
      <c r="EI786" s="30"/>
      <c r="EJ786" s="30"/>
      <c r="EK786" s="30"/>
      <c r="EL786" s="30"/>
      <c r="EM786" s="30"/>
      <c r="EN786" s="30"/>
      <c r="EO786" s="30"/>
      <c r="EP786" s="30"/>
      <c r="EQ786" s="30"/>
      <c r="ER786" s="30"/>
      <c r="ES786" s="30"/>
      <c r="ET786" s="30"/>
      <c r="EU786" s="30"/>
      <c r="EV786" s="30"/>
      <c r="EW786" s="30"/>
      <c r="EX786" s="30"/>
      <c r="EY786" s="30"/>
      <c r="EZ786" s="30"/>
      <c r="FA786" s="30"/>
      <c r="FB786" s="30"/>
      <c r="FC786" s="30"/>
      <c r="FD786" s="30"/>
      <c r="FE786" s="30"/>
      <c r="FF786" s="30"/>
      <c r="FG786" s="30"/>
      <c r="FH786" s="30"/>
      <c r="FI786" s="30"/>
      <c r="FJ786" s="30"/>
      <c r="FK786" s="30"/>
      <c r="FL786" s="30"/>
      <c r="FM786" s="30"/>
      <c r="FN786" s="30"/>
      <c r="FO786" s="30"/>
      <c r="FP786" s="30"/>
      <c r="FQ786" s="30"/>
      <c r="FR786" s="30"/>
      <c r="FS786" s="30"/>
      <c r="FT786" s="30"/>
      <c r="FU786" s="30"/>
      <c r="FV786" s="30"/>
      <c r="FW786" s="30"/>
      <c r="FX786" s="30"/>
      <c r="FY786" s="30"/>
      <c r="FZ786" s="30"/>
      <c r="GA786" s="30"/>
      <c r="GB786" s="30"/>
      <c r="GC786" s="30"/>
      <c r="GD786" s="30"/>
      <c r="GE786" s="30"/>
      <c r="GF786" s="30"/>
      <c r="GG786" s="30"/>
      <c r="GH786" s="30"/>
      <c r="GI786" s="30"/>
      <c r="GJ786" s="30"/>
      <c r="GK786" s="30"/>
      <c r="GL786" s="30"/>
      <c r="GM786" s="30"/>
    </row>
    <row r="787" spans="1:195" ht="12.7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c r="BK787" s="30"/>
      <c r="BL787" s="30"/>
      <c r="BM787" s="30"/>
      <c r="BN787" s="30"/>
      <c r="BO787" s="30"/>
      <c r="BP787" s="30"/>
      <c r="BQ787" s="30"/>
      <c r="BR787" s="30"/>
      <c r="BS787" s="30"/>
      <c r="BT787" s="30"/>
      <c r="BU787" s="30"/>
      <c r="BV787" s="30"/>
      <c r="BW787" s="30"/>
      <c r="BX787" s="30"/>
      <c r="BY787" s="30"/>
      <c r="BZ787" s="30"/>
      <c r="CA787" s="30"/>
      <c r="CB787" s="30"/>
      <c r="CC787" s="30"/>
      <c r="CD787" s="30"/>
      <c r="CE787" s="30"/>
      <c r="CF787" s="30"/>
      <c r="CG787" s="30"/>
      <c r="CH787" s="30"/>
      <c r="CI787" s="30"/>
      <c r="CJ787" s="30"/>
      <c r="CK787" s="30"/>
      <c r="CL787" s="30"/>
      <c r="CM787" s="30"/>
      <c r="CN787" s="30"/>
      <c r="CO787" s="30"/>
      <c r="CP787" s="30"/>
      <c r="CQ787" s="30"/>
      <c r="CR787" s="30"/>
      <c r="CS787" s="30"/>
      <c r="CT787" s="30"/>
      <c r="CU787" s="30"/>
      <c r="CV787" s="30"/>
      <c r="CW787" s="30"/>
      <c r="CX787" s="30"/>
      <c r="CY787" s="30"/>
      <c r="CZ787" s="30"/>
      <c r="DA787" s="30"/>
      <c r="DB787" s="30"/>
      <c r="DC787" s="30"/>
      <c r="DD787" s="30"/>
      <c r="DE787" s="30"/>
      <c r="DF787" s="30"/>
      <c r="DG787" s="30"/>
      <c r="DH787" s="30"/>
      <c r="DI787" s="30"/>
      <c r="DJ787" s="30"/>
      <c r="DK787" s="30"/>
      <c r="DL787" s="30"/>
      <c r="DM787" s="30"/>
      <c r="DN787" s="30"/>
      <c r="DO787" s="30"/>
      <c r="DP787" s="30"/>
      <c r="DQ787" s="30"/>
      <c r="DR787" s="30"/>
      <c r="DS787" s="30"/>
      <c r="DT787" s="30"/>
      <c r="DU787" s="30"/>
      <c r="DV787" s="30"/>
      <c r="DW787" s="30"/>
      <c r="DX787" s="30"/>
      <c r="DY787" s="30"/>
      <c r="DZ787" s="30"/>
      <c r="EA787" s="30"/>
      <c r="EB787" s="30"/>
      <c r="EC787" s="30"/>
      <c r="ED787" s="30"/>
      <c r="EE787" s="30"/>
      <c r="EF787" s="30"/>
      <c r="EG787" s="30"/>
      <c r="EH787" s="30"/>
      <c r="EI787" s="30"/>
      <c r="EJ787" s="30"/>
      <c r="EK787" s="30"/>
      <c r="EL787" s="30"/>
      <c r="EM787" s="30"/>
      <c r="EN787" s="30"/>
      <c r="EO787" s="30"/>
      <c r="EP787" s="30"/>
      <c r="EQ787" s="30"/>
      <c r="ER787" s="30"/>
      <c r="ES787" s="30"/>
      <c r="ET787" s="30"/>
      <c r="EU787" s="30"/>
      <c r="EV787" s="30"/>
      <c r="EW787" s="30"/>
      <c r="EX787" s="30"/>
      <c r="EY787" s="30"/>
      <c r="EZ787" s="30"/>
      <c r="FA787" s="30"/>
      <c r="FB787" s="30"/>
      <c r="FC787" s="30"/>
      <c r="FD787" s="30"/>
      <c r="FE787" s="30"/>
      <c r="FF787" s="30"/>
      <c r="FG787" s="30"/>
      <c r="FH787" s="30"/>
      <c r="FI787" s="30"/>
      <c r="FJ787" s="30"/>
      <c r="FK787" s="30"/>
      <c r="FL787" s="30"/>
      <c r="FM787" s="30"/>
      <c r="FN787" s="30"/>
      <c r="FO787" s="30"/>
      <c r="FP787" s="30"/>
      <c r="FQ787" s="30"/>
      <c r="FR787" s="30"/>
      <c r="FS787" s="30"/>
      <c r="FT787" s="30"/>
      <c r="FU787" s="30"/>
      <c r="FV787" s="30"/>
      <c r="FW787" s="30"/>
      <c r="FX787" s="30"/>
      <c r="FY787" s="30"/>
      <c r="FZ787" s="30"/>
      <c r="GA787" s="30"/>
      <c r="GB787" s="30"/>
      <c r="GC787" s="30"/>
      <c r="GD787" s="30"/>
      <c r="GE787" s="30"/>
      <c r="GF787" s="30"/>
      <c r="GG787" s="30"/>
      <c r="GH787" s="30"/>
      <c r="GI787" s="30"/>
      <c r="GJ787" s="30"/>
      <c r="GK787" s="30"/>
      <c r="GL787" s="30"/>
      <c r="GM787" s="30"/>
    </row>
    <row r="788" spans="1:195" ht="12.7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c r="BD788" s="30"/>
      <c r="BE788" s="30"/>
      <c r="BF788" s="30"/>
      <c r="BG788" s="30"/>
      <c r="BH788" s="30"/>
      <c r="BI788" s="30"/>
      <c r="BJ788" s="30"/>
      <c r="BK788" s="30"/>
      <c r="BL788" s="30"/>
      <c r="BM788" s="30"/>
      <c r="BN788" s="30"/>
      <c r="BO788" s="30"/>
      <c r="BP788" s="30"/>
      <c r="BQ788" s="30"/>
      <c r="BR788" s="30"/>
      <c r="BS788" s="30"/>
      <c r="BT788" s="30"/>
      <c r="BU788" s="30"/>
      <c r="BV788" s="30"/>
      <c r="BW788" s="30"/>
      <c r="BX788" s="30"/>
      <c r="BY788" s="30"/>
      <c r="BZ788" s="30"/>
      <c r="CA788" s="30"/>
      <c r="CB788" s="30"/>
      <c r="CC788" s="30"/>
      <c r="CD788" s="30"/>
      <c r="CE788" s="30"/>
      <c r="CF788" s="30"/>
      <c r="CG788" s="30"/>
      <c r="CH788" s="30"/>
      <c r="CI788" s="30"/>
      <c r="CJ788" s="30"/>
      <c r="CK788" s="30"/>
      <c r="CL788" s="30"/>
      <c r="CM788" s="30"/>
      <c r="CN788" s="30"/>
      <c r="CO788" s="30"/>
      <c r="CP788" s="30"/>
      <c r="CQ788" s="30"/>
      <c r="CR788" s="30"/>
      <c r="CS788" s="30"/>
      <c r="CT788" s="30"/>
      <c r="CU788" s="30"/>
      <c r="CV788" s="30"/>
      <c r="CW788" s="30"/>
      <c r="CX788" s="30"/>
      <c r="CY788" s="30"/>
      <c r="CZ788" s="30"/>
      <c r="DA788" s="30"/>
      <c r="DB788" s="30"/>
      <c r="DC788" s="30"/>
      <c r="DD788" s="30"/>
      <c r="DE788" s="30"/>
      <c r="DF788" s="30"/>
      <c r="DG788" s="30"/>
      <c r="DH788" s="30"/>
      <c r="DI788" s="30"/>
      <c r="DJ788" s="30"/>
      <c r="DK788" s="30"/>
      <c r="DL788" s="30"/>
      <c r="DM788" s="30"/>
      <c r="DN788" s="30"/>
      <c r="DO788" s="30"/>
      <c r="DP788" s="30"/>
      <c r="DQ788" s="30"/>
      <c r="DR788" s="30"/>
      <c r="DS788" s="30"/>
      <c r="DT788" s="30"/>
      <c r="DU788" s="30"/>
      <c r="DV788" s="30"/>
      <c r="DW788" s="30"/>
      <c r="DX788" s="30"/>
      <c r="DY788" s="30"/>
      <c r="DZ788" s="30"/>
      <c r="EA788" s="30"/>
      <c r="EB788" s="30"/>
      <c r="EC788" s="30"/>
      <c r="ED788" s="30"/>
      <c r="EE788" s="30"/>
      <c r="EF788" s="30"/>
      <c r="EG788" s="30"/>
      <c r="EH788" s="30"/>
      <c r="EI788" s="30"/>
      <c r="EJ788" s="30"/>
      <c r="EK788" s="30"/>
      <c r="EL788" s="30"/>
      <c r="EM788" s="30"/>
      <c r="EN788" s="30"/>
      <c r="EO788" s="30"/>
      <c r="EP788" s="30"/>
      <c r="EQ788" s="30"/>
      <c r="ER788" s="30"/>
      <c r="ES788" s="30"/>
      <c r="ET788" s="30"/>
      <c r="EU788" s="30"/>
      <c r="EV788" s="30"/>
      <c r="EW788" s="30"/>
      <c r="EX788" s="30"/>
      <c r="EY788" s="30"/>
      <c r="EZ788" s="30"/>
      <c r="FA788" s="30"/>
      <c r="FB788" s="30"/>
      <c r="FC788" s="30"/>
      <c r="FD788" s="30"/>
      <c r="FE788" s="30"/>
      <c r="FF788" s="30"/>
      <c r="FG788" s="30"/>
      <c r="FH788" s="30"/>
      <c r="FI788" s="30"/>
      <c r="FJ788" s="30"/>
      <c r="FK788" s="30"/>
      <c r="FL788" s="30"/>
      <c r="FM788" s="30"/>
      <c r="FN788" s="30"/>
      <c r="FO788" s="30"/>
      <c r="FP788" s="30"/>
      <c r="FQ788" s="30"/>
      <c r="FR788" s="30"/>
      <c r="FS788" s="30"/>
      <c r="FT788" s="30"/>
      <c r="FU788" s="30"/>
      <c r="FV788" s="30"/>
      <c r="FW788" s="30"/>
      <c r="FX788" s="30"/>
      <c r="FY788" s="30"/>
      <c r="FZ788" s="30"/>
      <c r="GA788" s="30"/>
      <c r="GB788" s="30"/>
      <c r="GC788" s="30"/>
      <c r="GD788" s="30"/>
      <c r="GE788" s="30"/>
      <c r="GF788" s="30"/>
      <c r="GG788" s="30"/>
      <c r="GH788" s="30"/>
      <c r="GI788" s="30"/>
      <c r="GJ788" s="30"/>
      <c r="GK788" s="30"/>
      <c r="GL788" s="30"/>
      <c r="GM788" s="30"/>
    </row>
    <row r="789" spans="1:195" ht="12.7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c r="BE789" s="30"/>
      <c r="BF789" s="30"/>
      <c r="BG789" s="30"/>
      <c r="BH789" s="30"/>
      <c r="BI789" s="30"/>
      <c r="BJ789" s="30"/>
      <c r="BK789" s="30"/>
      <c r="BL789" s="30"/>
      <c r="BM789" s="30"/>
      <c r="BN789" s="30"/>
      <c r="BO789" s="30"/>
      <c r="BP789" s="30"/>
      <c r="BQ789" s="30"/>
      <c r="BR789" s="30"/>
      <c r="BS789" s="30"/>
      <c r="BT789" s="30"/>
      <c r="BU789" s="30"/>
      <c r="BV789" s="30"/>
      <c r="BW789" s="30"/>
      <c r="BX789" s="30"/>
      <c r="BY789" s="30"/>
      <c r="BZ789" s="30"/>
      <c r="CA789" s="30"/>
      <c r="CB789" s="30"/>
      <c r="CC789" s="30"/>
      <c r="CD789" s="30"/>
      <c r="CE789" s="30"/>
      <c r="CF789" s="30"/>
      <c r="CG789" s="30"/>
      <c r="CH789" s="30"/>
      <c r="CI789" s="30"/>
      <c r="CJ789" s="30"/>
      <c r="CK789" s="30"/>
      <c r="CL789" s="30"/>
      <c r="CM789" s="30"/>
      <c r="CN789" s="30"/>
      <c r="CO789" s="30"/>
      <c r="CP789" s="30"/>
      <c r="CQ789" s="30"/>
      <c r="CR789" s="30"/>
      <c r="CS789" s="30"/>
      <c r="CT789" s="30"/>
      <c r="CU789" s="30"/>
      <c r="CV789" s="30"/>
      <c r="CW789" s="30"/>
      <c r="CX789" s="30"/>
      <c r="CY789" s="30"/>
      <c r="CZ789" s="30"/>
      <c r="DA789" s="30"/>
      <c r="DB789" s="30"/>
      <c r="DC789" s="30"/>
      <c r="DD789" s="30"/>
      <c r="DE789" s="30"/>
      <c r="DF789" s="30"/>
      <c r="DG789" s="30"/>
      <c r="DH789" s="30"/>
      <c r="DI789" s="30"/>
      <c r="DJ789" s="30"/>
      <c r="DK789" s="30"/>
      <c r="DL789" s="30"/>
      <c r="DM789" s="30"/>
      <c r="DN789" s="30"/>
      <c r="DO789" s="30"/>
      <c r="DP789" s="30"/>
      <c r="DQ789" s="30"/>
      <c r="DR789" s="30"/>
      <c r="DS789" s="30"/>
      <c r="DT789" s="30"/>
      <c r="DU789" s="30"/>
      <c r="DV789" s="30"/>
      <c r="DW789" s="30"/>
      <c r="DX789" s="30"/>
      <c r="DY789" s="30"/>
      <c r="DZ789" s="30"/>
      <c r="EA789" s="30"/>
      <c r="EB789" s="30"/>
      <c r="EC789" s="30"/>
      <c r="ED789" s="30"/>
      <c r="EE789" s="30"/>
      <c r="EF789" s="30"/>
      <c r="EG789" s="30"/>
      <c r="EH789" s="30"/>
      <c r="EI789" s="30"/>
      <c r="EJ789" s="30"/>
      <c r="EK789" s="30"/>
      <c r="EL789" s="30"/>
      <c r="EM789" s="30"/>
      <c r="EN789" s="30"/>
      <c r="EO789" s="30"/>
      <c r="EP789" s="30"/>
      <c r="EQ789" s="30"/>
      <c r="ER789" s="30"/>
      <c r="ES789" s="30"/>
      <c r="ET789" s="30"/>
      <c r="EU789" s="30"/>
      <c r="EV789" s="30"/>
      <c r="EW789" s="30"/>
      <c r="EX789" s="30"/>
      <c r="EY789" s="30"/>
      <c r="EZ789" s="30"/>
      <c r="FA789" s="30"/>
      <c r="FB789" s="30"/>
      <c r="FC789" s="30"/>
      <c r="FD789" s="30"/>
      <c r="FE789" s="30"/>
      <c r="FF789" s="30"/>
      <c r="FG789" s="30"/>
      <c r="FH789" s="30"/>
      <c r="FI789" s="30"/>
      <c r="FJ789" s="30"/>
      <c r="FK789" s="30"/>
      <c r="FL789" s="30"/>
      <c r="FM789" s="30"/>
      <c r="FN789" s="30"/>
      <c r="FO789" s="30"/>
      <c r="FP789" s="30"/>
      <c r="FQ789" s="30"/>
      <c r="FR789" s="30"/>
      <c r="FS789" s="30"/>
      <c r="FT789" s="30"/>
      <c r="FU789" s="30"/>
      <c r="FV789" s="30"/>
      <c r="FW789" s="30"/>
      <c r="FX789" s="30"/>
      <c r="FY789" s="30"/>
      <c r="FZ789" s="30"/>
      <c r="GA789" s="30"/>
      <c r="GB789" s="30"/>
      <c r="GC789" s="30"/>
      <c r="GD789" s="30"/>
      <c r="GE789" s="30"/>
      <c r="GF789" s="30"/>
      <c r="GG789" s="30"/>
      <c r="GH789" s="30"/>
      <c r="GI789" s="30"/>
      <c r="GJ789" s="30"/>
      <c r="GK789" s="30"/>
      <c r="GL789" s="30"/>
      <c r="GM789" s="30"/>
    </row>
    <row r="790" spans="1:195" ht="12.7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c r="BA790" s="30"/>
      <c r="BB790" s="30"/>
      <c r="BC790" s="30"/>
      <c r="BD790" s="30"/>
      <c r="BE790" s="30"/>
      <c r="BF790" s="30"/>
      <c r="BG790" s="30"/>
      <c r="BH790" s="30"/>
      <c r="BI790" s="30"/>
      <c r="BJ790" s="30"/>
      <c r="BK790" s="30"/>
      <c r="BL790" s="30"/>
      <c r="BM790" s="30"/>
      <c r="BN790" s="30"/>
      <c r="BO790" s="30"/>
      <c r="BP790" s="30"/>
      <c r="BQ790" s="30"/>
      <c r="BR790" s="30"/>
      <c r="BS790" s="30"/>
      <c r="BT790" s="30"/>
      <c r="BU790" s="30"/>
      <c r="BV790" s="30"/>
      <c r="BW790" s="30"/>
      <c r="BX790" s="30"/>
      <c r="BY790" s="30"/>
      <c r="BZ790" s="30"/>
      <c r="CA790" s="30"/>
      <c r="CB790" s="30"/>
      <c r="CC790" s="30"/>
      <c r="CD790" s="30"/>
      <c r="CE790" s="30"/>
      <c r="CF790" s="30"/>
      <c r="CG790" s="30"/>
      <c r="CH790" s="30"/>
      <c r="CI790" s="30"/>
      <c r="CJ790" s="30"/>
      <c r="CK790" s="30"/>
      <c r="CL790" s="30"/>
      <c r="CM790" s="30"/>
      <c r="CN790" s="30"/>
      <c r="CO790" s="30"/>
      <c r="CP790" s="30"/>
      <c r="CQ790" s="30"/>
      <c r="CR790" s="30"/>
      <c r="CS790" s="30"/>
      <c r="CT790" s="30"/>
      <c r="CU790" s="30"/>
      <c r="CV790" s="30"/>
      <c r="CW790" s="30"/>
      <c r="CX790" s="30"/>
      <c r="CY790" s="30"/>
      <c r="CZ790" s="30"/>
      <c r="DA790" s="30"/>
      <c r="DB790" s="30"/>
      <c r="DC790" s="30"/>
      <c r="DD790" s="30"/>
      <c r="DE790" s="30"/>
      <c r="DF790" s="30"/>
      <c r="DG790" s="30"/>
      <c r="DH790" s="30"/>
      <c r="DI790" s="30"/>
      <c r="DJ790" s="30"/>
      <c r="DK790" s="30"/>
      <c r="DL790" s="30"/>
      <c r="DM790" s="30"/>
      <c r="DN790" s="30"/>
      <c r="DO790" s="30"/>
      <c r="DP790" s="30"/>
      <c r="DQ790" s="30"/>
      <c r="DR790" s="30"/>
      <c r="DS790" s="30"/>
      <c r="DT790" s="30"/>
      <c r="DU790" s="30"/>
      <c r="DV790" s="30"/>
      <c r="DW790" s="30"/>
      <c r="DX790" s="30"/>
      <c r="DY790" s="30"/>
      <c r="DZ790" s="30"/>
      <c r="EA790" s="30"/>
      <c r="EB790" s="30"/>
      <c r="EC790" s="30"/>
      <c r="ED790" s="30"/>
      <c r="EE790" s="30"/>
      <c r="EF790" s="30"/>
      <c r="EG790" s="30"/>
      <c r="EH790" s="30"/>
      <c r="EI790" s="30"/>
      <c r="EJ790" s="30"/>
      <c r="EK790" s="30"/>
      <c r="EL790" s="30"/>
      <c r="EM790" s="30"/>
      <c r="EN790" s="30"/>
      <c r="EO790" s="30"/>
      <c r="EP790" s="30"/>
      <c r="EQ790" s="30"/>
      <c r="ER790" s="30"/>
      <c r="ES790" s="30"/>
      <c r="ET790" s="30"/>
      <c r="EU790" s="30"/>
      <c r="EV790" s="30"/>
      <c r="EW790" s="30"/>
      <c r="EX790" s="30"/>
      <c r="EY790" s="30"/>
      <c r="EZ790" s="30"/>
      <c r="FA790" s="30"/>
      <c r="FB790" s="30"/>
      <c r="FC790" s="30"/>
      <c r="FD790" s="30"/>
      <c r="FE790" s="30"/>
      <c r="FF790" s="30"/>
      <c r="FG790" s="30"/>
      <c r="FH790" s="30"/>
      <c r="FI790" s="30"/>
      <c r="FJ790" s="30"/>
      <c r="FK790" s="30"/>
      <c r="FL790" s="30"/>
      <c r="FM790" s="30"/>
      <c r="FN790" s="30"/>
      <c r="FO790" s="30"/>
      <c r="FP790" s="30"/>
      <c r="FQ790" s="30"/>
      <c r="FR790" s="30"/>
      <c r="FS790" s="30"/>
      <c r="FT790" s="30"/>
      <c r="FU790" s="30"/>
      <c r="FV790" s="30"/>
      <c r="FW790" s="30"/>
      <c r="FX790" s="30"/>
      <c r="FY790" s="30"/>
      <c r="FZ790" s="30"/>
      <c r="GA790" s="30"/>
      <c r="GB790" s="30"/>
      <c r="GC790" s="30"/>
      <c r="GD790" s="30"/>
      <c r="GE790" s="30"/>
      <c r="GF790" s="30"/>
      <c r="GG790" s="30"/>
      <c r="GH790" s="30"/>
      <c r="GI790" s="30"/>
      <c r="GJ790" s="30"/>
      <c r="GK790" s="30"/>
      <c r="GL790" s="30"/>
      <c r="GM790" s="30"/>
    </row>
    <row r="791" spans="1:195" ht="12.7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c r="BM791" s="30"/>
      <c r="BN791" s="30"/>
      <c r="BO791" s="30"/>
      <c r="BP791" s="30"/>
      <c r="BQ791" s="30"/>
      <c r="BR791" s="30"/>
      <c r="BS791" s="30"/>
      <c r="BT791" s="30"/>
      <c r="BU791" s="30"/>
      <c r="BV791" s="30"/>
      <c r="BW791" s="30"/>
      <c r="BX791" s="30"/>
      <c r="BY791" s="30"/>
      <c r="BZ791" s="30"/>
      <c r="CA791" s="30"/>
      <c r="CB791" s="30"/>
      <c r="CC791" s="30"/>
      <c r="CD791" s="30"/>
      <c r="CE791" s="30"/>
      <c r="CF791" s="30"/>
      <c r="CG791" s="30"/>
      <c r="CH791" s="30"/>
      <c r="CI791" s="30"/>
      <c r="CJ791" s="30"/>
      <c r="CK791" s="30"/>
      <c r="CL791" s="30"/>
      <c r="CM791" s="30"/>
      <c r="CN791" s="30"/>
      <c r="CO791" s="30"/>
      <c r="CP791" s="30"/>
      <c r="CQ791" s="30"/>
      <c r="CR791" s="30"/>
      <c r="CS791" s="30"/>
      <c r="CT791" s="30"/>
      <c r="CU791" s="30"/>
      <c r="CV791" s="30"/>
      <c r="CW791" s="30"/>
      <c r="CX791" s="30"/>
      <c r="CY791" s="30"/>
      <c r="CZ791" s="30"/>
      <c r="DA791" s="30"/>
      <c r="DB791" s="30"/>
      <c r="DC791" s="30"/>
      <c r="DD791" s="30"/>
      <c r="DE791" s="30"/>
      <c r="DF791" s="30"/>
      <c r="DG791" s="30"/>
      <c r="DH791" s="30"/>
      <c r="DI791" s="30"/>
      <c r="DJ791" s="30"/>
      <c r="DK791" s="30"/>
      <c r="DL791" s="30"/>
      <c r="DM791" s="30"/>
      <c r="DN791" s="30"/>
      <c r="DO791" s="30"/>
      <c r="DP791" s="30"/>
      <c r="DQ791" s="30"/>
      <c r="DR791" s="30"/>
      <c r="DS791" s="30"/>
      <c r="DT791" s="30"/>
      <c r="DU791" s="30"/>
      <c r="DV791" s="30"/>
      <c r="DW791" s="30"/>
      <c r="DX791" s="30"/>
      <c r="DY791" s="30"/>
      <c r="DZ791" s="30"/>
      <c r="EA791" s="30"/>
      <c r="EB791" s="30"/>
      <c r="EC791" s="30"/>
      <c r="ED791" s="30"/>
      <c r="EE791" s="30"/>
      <c r="EF791" s="30"/>
      <c r="EG791" s="30"/>
      <c r="EH791" s="30"/>
      <c r="EI791" s="30"/>
      <c r="EJ791" s="30"/>
      <c r="EK791" s="30"/>
      <c r="EL791" s="30"/>
      <c r="EM791" s="30"/>
      <c r="EN791" s="30"/>
      <c r="EO791" s="30"/>
      <c r="EP791" s="30"/>
      <c r="EQ791" s="30"/>
      <c r="ER791" s="30"/>
      <c r="ES791" s="30"/>
      <c r="ET791" s="30"/>
      <c r="EU791" s="30"/>
      <c r="EV791" s="30"/>
      <c r="EW791" s="30"/>
      <c r="EX791" s="30"/>
      <c r="EY791" s="30"/>
      <c r="EZ791" s="30"/>
      <c r="FA791" s="30"/>
      <c r="FB791" s="30"/>
      <c r="FC791" s="30"/>
      <c r="FD791" s="30"/>
      <c r="FE791" s="30"/>
      <c r="FF791" s="30"/>
      <c r="FG791" s="30"/>
      <c r="FH791" s="30"/>
      <c r="FI791" s="30"/>
      <c r="FJ791" s="30"/>
      <c r="FK791" s="30"/>
      <c r="FL791" s="30"/>
      <c r="FM791" s="30"/>
      <c r="FN791" s="30"/>
      <c r="FO791" s="30"/>
      <c r="FP791" s="30"/>
      <c r="FQ791" s="30"/>
      <c r="FR791" s="30"/>
      <c r="FS791" s="30"/>
      <c r="FT791" s="30"/>
      <c r="FU791" s="30"/>
      <c r="FV791" s="30"/>
      <c r="FW791" s="30"/>
      <c r="FX791" s="30"/>
      <c r="FY791" s="30"/>
      <c r="FZ791" s="30"/>
      <c r="GA791" s="30"/>
      <c r="GB791" s="30"/>
      <c r="GC791" s="30"/>
      <c r="GD791" s="30"/>
      <c r="GE791" s="30"/>
      <c r="GF791" s="30"/>
      <c r="GG791" s="30"/>
      <c r="GH791" s="30"/>
      <c r="GI791" s="30"/>
      <c r="GJ791" s="30"/>
      <c r="GK791" s="30"/>
      <c r="GL791" s="30"/>
      <c r="GM791" s="30"/>
    </row>
    <row r="792" spans="1:195" ht="12.7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c r="FL792" s="30"/>
      <c r="FM792" s="30"/>
      <c r="FN792" s="30"/>
      <c r="FO792" s="30"/>
      <c r="FP792" s="30"/>
      <c r="FQ792" s="30"/>
      <c r="FR792" s="30"/>
      <c r="FS792" s="30"/>
      <c r="FT792" s="30"/>
      <c r="FU792" s="30"/>
      <c r="FV792" s="30"/>
      <c r="FW792" s="30"/>
      <c r="FX792" s="30"/>
      <c r="FY792" s="30"/>
      <c r="FZ792" s="30"/>
      <c r="GA792" s="30"/>
      <c r="GB792" s="30"/>
      <c r="GC792" s="30"/>
      <c r="GD792" s="30"/>
      <c r="GE792" s="30"/>
      <c r="GF792" s="30"/>
      <c r="GG792" s="30"/>
      <c r="GH792" s="30"/>
      <c r="GI792" s="30"/>
      <c r="GJ792" s="30"/>
      <c r="GK792" s="30"/>
      <c r="GL792" s="30"/>
      <c r="GM792" s="30"/>
    </row>
    <row r="793" spans="1:195" ht="12.7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c r="CU793" s="30"/>
      <c r="CV793" s="30"/>
      <c r="CW793" s="30"/>
      <c r="CX793" s="30"/>
      <c r="CY793" s="30"/>
      <c r="CZ793" s="30"/>
      <c r="DA793" s="30"/>
      <c r="DB793" s="30"/>
      <c r="DC793" s="30"/>
      <c r="DD793" s="30"/>
      <c r="DE793" s="30"/>
      <c r="DF793" s="30"/>
      <c r="DG793" s="30"/>
      <c r="DH793" s="30"/>
      <c r="DI793" s="30"/>
      <c r="DJ793" s="30"/>
      <c r="DK793" s="30"/>
      <c r="DL793" s="30"/>
      <c r="DM793" s="30"/>
      <c r="DN793" s="30"/>
      <c r="DO793" s="30"/>
      <c r="DP793" s="30"/>
      <c r="DQ793" s="30"/>
      <c r="DR793" s="30"/>
      <c r="DS793" s="30"/>
      <c r="DT793" s="30"/>
      <c r="DU793" s="30"/>
      <c r="DV793" s="30"/>
      <c r="DW793" s="30"/>
      <c r="DX793" s="30"/>
      <c r="DY793" s="30"/>
      <c r="DZ793" s="30"/>
      <c r="EA793" s="30"/>
      <c r="EB793" s="30"/>
      <c r="EC793" s="30"/>
      <c r="ED793" s="30"/>
      <c r="EE793" s="30"/>
      <c r="EF793" s="30"/>
      <c r="EG793" s="30"/>
      <c r="EH793" s="30"/>
      <c r="EI793" s="30"/>
      <c r="EJ793" s="30"/>
      <c r="EK793" s="30"/>
      <c r="EL793" s="30"/>
      <c r="EM793" s="30"/>
      <c r="EN793" s="30"/>
      <c r="EO793" s="30"/>
      <c r="EP793" s="30"/>
      <c r="EQ793" s="30"/>
      <c r="ER793" s="30"/>
      <c r="ES793" s="30"/>
      <c r="ET793" s="30"/>
      <c r="EU793" s="30"/>
      <c r="EV793" s="30"/>
      <c r="EW793" s="30"/>
      <c r="EX793" s="30"/>
      <c r="EY793" s="30"/>
      <c r="EZ793" s="30"/>
      <c r="FA793" s="30"/>
      <c r="FB793" s="30"/>
      <c r="FC793" s="30"/>
      <c r="FD793" s="30"/>
      <c r="FE793" s="30"/>
      <c r="FF793" s="30"/>
      <c r="FG793" s="30"/>
      <c r="FH793" s="30"/>
      <c r="FI793" s="30"/>
      <c r="FJ793" s="30"/>
      <c r="FK793" s="30"/>
      <c r="FL793" s="30"/>
      <c r="FM793" s="30"/>
      <c r="FN793" s="30"/>
      <c r="FO793" s="30"/>
      <c r="FP793" s="30"/>
      <c r="FQ793" s="30"/>
      <c r="FR793" s="30"/>
      <c r="FS793" s="30"/>
      <c r="FT793" s="30"/>
      <c r="FU793" s="30"/>
      <c r="FV793" s="30"/>
      <c r="FW793" s="30"/>
      <c r="FX793" s="30"/>
      <c r="FY793" s="30"/>
      <c r="FZ793" s="30"/>
      <c r="GA793" s="30"/>
      <c r="GB793" s="30"/>
      <c r="GC793" s="30"/>
      <c r="GD793" s="30"/>
      <c r="GE793" s="30"/>
      <c r="GF793" s="30"/>
      <c r="GG793" s="30"/>
      <c r="GH793" s="30"/>
      <c r="GI793" s="30"/>
      <c r="GJ793" s="30"/>
      <c r="GK793" s="30"/>
      <c r="GL793" s="30"/>
      <c r="GM793" s="30"/>
    </row>
    <row r="794" spans="1:195" ht="12.7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c r="BM794" s="30"/>
      <c r="BN794" s="30"/>
      <c r="BO794" s="30"/>
      <c r="BP794" s="30"/>
      <c r="BQ794" s="30"/>
      <c r="BR794" s="30"/>
      <c r="BS794" s="30"/>
      <c r="BT794" s="30"/>
      <c r="BU794" s="30"/>
      <c r="BV794" s="30"/>
      <c r="BW794" s="30"/>
      <c r="BX794" s="30"/>
      <c r="BY794" s="30"/>
      <c r="BZ794" s="30"/>
      <c r="CA794" s="30"/>
      <c r="CB794" s="30"/>
      <c r="CC794" s="30"/>
      <c r="CD794" s="30"/>
      <c r="CE794" s="30"/>
      <c r="CF794" s="30"/>
      <c r="CG794" s="30"/>
      <c r="CH794" s="30"/>
      <c r="CI794" s="30"/>
      <c r="CJ794" s="30"/>
      <c r="CK794" s="30"/>
      <c r="CL794" s="30"/>
      <c r="CM794" s="30"/>
      <c r="CN794" s="30"/>
      <c r="CO794" s="30"/>
      <c r="CP794" s="30"/>
      <c r="CQ794" s="30"/>
      <c r="CR794" s="30"/>
      <c r="CS794" s="30"/>
      <c r="CT794" s="30"/>
      <c r="CU794" s="30"/>
      <c r="CV794" s="30"/>
      <c r="CW794" s="30"/>
      <c r="CX794" s="30"/>
      <c r="CY794" s="30"/>
      <c r="CZ794" s="30"/>
      <c r="DA794" s="30"/>
      <c r="DB794" s="30"/>
      <c r="DC794" s="30"/>
      <c r="DD794" s="30"/>
      <c r="DE794" s="30"/>
      <c r="DF794" s="30"/>
      <c r="DG794" s="30"/>
      <c r="DH794" s="30"/>
      <c r="DI794" s="30"/>
      <c r="DJ794" s="30"/>
      <c r="DK794" s="30"/>
      <c r="DL794" s="30"/>
      <c r="DM794" s="30"/>
      <c r="DN794" s="30"/>
      <c r="DO794" s="30"/>
      <c r="DP794" s="30"/>
      <c r="DQ794" s="30"/>
      <c r="DR794" s="30"/>
      <c r="DS794" s="30"/>
      <c r="DT794" s="30"/>
      <c r="DU794" s="30"/>
      <c r="DV794" s="30"/>
      <c r="DW794" s="30"/>
      <c r="DX794" s="30"/>
      <c r="DY794" s="30"/>
      <c r="DZ794" s="30"/>
      <c r="EA794" s="30"/>
      <c r="EB794" s="30"/>
      <c r="EC794" s="30"/>
      <c r="ED794" s="30"/>
      <c r="EE794" s="30"/>
      <c r="EF794" s="30"/>
      <c r="EG794" s="30"/>
      <c r="EH794" s="30"/>
      <c r="EI794" s="30"/>
      <c r="EJ794" s="30"/>
      <c r="EK794" s="30"/>
      <c r="EL794" s="30"/>
      <c r="EM794" s="30"/>
      <c r="EN794" s="30"/>
      <c r="EO794" s="30"/>
      <c r="EP794" s="30"/>
      <c r="EQ794" s="30"/>
      <c r="ER794" s="30"/>
      <c r="ES794" s="30"/>
      <c r="ET794" s="30"/>
      <c r="EU794" s="30"/>
      <c r="EV794" s="30"/>
      <c r="EW794" s="30"/>
      <c r="EX794" s="30"/>
      <c r="EY794" s="30"/>
      <c r="EZ794" s="30"/>
      <c r="FA794" s="30"/>
      <c r="FB794" s="30"/>
      <c r="FC794" s="30"/>
      <c r="FD794" s="30"/>
      <c r="FE794" s="30"/>
      <c r="FF794" s="30"/>
      <c r="FG794" s="30"/>
      <c r="FH794" s="30"/>
      <c r="FI794" s="30"/>
      <c r="FJ794" s="30"/>
      <c r="FK794" s="30"/>
      <c r="FL794" s="30"/>
      <c r="FM794" s="30"/>
      <c r="FN794" s="30"/>
      <c r="FO794" s="30"/>
      <c r="FP794" s="30"/>
      <c r="FQ794" s="30"/>
      <c r="FR794" s="30"/>
      <c r="FS794" s="30"/>
      <c r="FT794" s="30"/>
      <c r="FU794" s="30"/>
      <c r="FV794" s="30"/>
      <c r="FW794" s="30"/>
      <c r="FX794" s="30"/>
      <c r="FY794" s="30"/>
      <c r="FZ794" s="30"/>
      <c r="GA794" s="30"/>
      <c r="GB794" s="30"/>
      <c r="GC794" s="30"/>
      <c r="GD794" s="30"/>
      <c r="GE794" s="30"/>
      <c r="GF794" s="30"/>
      <c r="GG794" s="30"/>
      <c r="GH794" s="30"/>
      <c r="GI794" s="30"/>
      <c r="GJ794" s="30"/>
      <c r="GK794" s="30"/>
      <c r="GL794" s="30"/>
      <c r="GM794" s="30"/>
    </row>
    <row r="795" spans="1:195" ht="12.7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c r="BJ795" s="30"/>
      <c r="BK795" s="30"/>
      <c r="BL795" s="30"/>
      <c r="BM795" s="30"/>
      <c r="BN795" s="30"/>
      <c r="BO795" s="30"/>
      <c r="BP795" s="30"/>
      <c r="BQ795" s="30"/>
      <c r="BR795" s="30"/>
      <c r="BS795" s="30"/>
      <c r="BT795" s="30"/>
      <c r="BU795" s="30"/>
      <c r="BV795" s="30"/>
      <c r="BW795" s="30"/>
      <c r="BX795" s="30"/>
      <c r="BY795" s="30"/>
      <c r="BZ795" s="30"/>
      <c r="CA795" s="30"/>
      <c r="CB795" s="30"/>
      <c r="CC795" s="30"/>
      <c r="CD795" s="30"/>
      <c r="CE795" s="30"/>
      <c r="CF795" s="30"/>
      <c r="CG795" s="30"/>
      <c r="CH795" s="30"/>
      <c r="CI795" s="30"/>
      <c r="CJ795" s="30"/>
      <c r="CK795" s="30"/>
      <c r="CL795" s="30"/>
      <c r="CM795" s="30"/>
      <c r="CN795" s="30"/>
      <c r="CO795" s="30"/>
      <c r="CP795" s="30"/>
      <c r="CQ795" s="30"/>
      <c r="CR795" s="30"/>
      <c r="CS795" s="30"/>
      <c r="CT795" s="30"/>
      <c r="CU795" s="30"/>
      <c r="CV795" s="30"/>
      <c r="CW795" s="30"/>
      <c r="CX795" s="30"/>
      <c r="CY795" s="30"/>
      <c r="CZ795" s="30"/>
      <c r="DA795" s="30"/>
      <c r="DB795" s="30"/>
      <c r="DC795" s="30"/>
      <c r="DD795" s="30"/>
      <c r="DE795" s="30"/>
      <c r="DF795" s="30"/>
      <c r="DG795" s="30"/>
      <c r="DH795" s="30"/>
      <c r="DI795" s="30"/>
      <c r="DJ795" s="30"/>
      <c r="DK795" s="30"/>
      <c r="DL795" s="30"/>
      <c r="DM795" s="30"/>
      <c r="DN795" s="30"/>
      <c r="DO795" s="30"/>
      <c r="DP795" s="30"/>
      <c r="DQ795" s="30"/>
      <c r="DR795" s="30"/>
      <c r="DS795" s="30"/>
      <c r="DT795" s="30"/>
      <c r="DU795" s="30"/>
      <c r="DV795" s="30"/>
      <c r="DW795" s="30"/>
      <c r="DX795" s="30"/>
      <c r="DY795" s="30"/>
      <c r="DZ795" s="30"/>
      <c r="EA795" s="30"/>
      <c r="EB795" s="30"/>
      <c r="EC795" s="30"/>
      <c r="ED795" s="30"/>
      <c r="EE795" s="30"/>
      <c r="EF795" s="30"/>
      <c r="EG795" s="30"/>
      <c r="EH795" s="30"/>
      <c r="EI795" s="30"/>
      <c r="EJ795" s="30"/>
      <c r="EK795" s="30"/>
      <c r="EL795" s="30"/>
      <c r="EM795" s="30"/>
      <c r="EN795" s="30"/>
      <c r="EO795" s="30"/>
      <c r="EP795" s="30"/>
      <c r="EQ795" s="30"/>
      <c r="ER795" s="30"/>
      <c r="ES795" s="30"/>
      <c r="ET795" s="30"/>
      <c r="EU795" s="30"/>
      <c r="EV795" s="30"/>
      <c r="EW795" s="30"/>
      <c r="EX795" s="30"/>
      <c r="EY795" s="30"/>
      <c r="EZ795" s="30"/>
      <c r="FA795" s="30"/>
      <c r="FB795" s="30"/>
      <c r="FC795" s="30"/>
      <c r="FD795" s="30"/>
      <c r="FE795" s="30"/>
      <c r="FF795" s="30"/>
      <c r="FG795" s="30"/>
      <c r="FH795" s="30"/>
      <c r="FI795" s="30"/>
      <c r="FJ795" s="30"/>
      <c r="FK795" s="30"/>
      <c r="FL795" s="30"/>
      <c r="FM795" s="30"/>
      <c r="FN795" s="30"/>
      <c r="FO795" s="30"/>
      <c r="FP795" s="30"/>
      <c r="FQ795" s="30"/>
      <c r="FR795" s="30"/>
      <c r="FS795" s="30"/>
      <c r="FT795" s="30"/>
      <c r="FU795" s="30"/>
      <c r="FV795" s="30"/>
      <c r="FW795" s="30"/>
      <c r="FX795" s="30"/>
      <c r="FY795" s="30"/>
      <c r="FZ795" s="30"/>
      <c r="GA795" s="30"/>
      <c r="GB795" s="30"/>
      <c r="GC795" s="30"/>
      <c r="GD795" s="30"/>
      <c r="GE795" s="30"/>
      <c r="GF795" s="30"/>
      <c r="GG795" s="30"/>
      <c r="GH795" s="30"/>
      <c r="GI795" s="30"/>
      <c r="GJ795" s="30"/>
      <c r="GK795" s="30"/>
      <c r="GL795" s="30"/>
      <c r="GM795" s="30"/>
    </row>
    <row r="796" spans="1:195" ht="12.7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0"/>
      <c r="DV796" s="30"/>
      <c r="DW796" s="30"/>
      <c r="DX796" s="30"/>
      <c r="DY796" s="30"/>
      <c r="DZ796" s="30"/>
      <c r="EA796" s="30"/>
      <c r="EB796" s="30"/>
      <c r="EC796" s="30"/>
      <c r="ED796" s="30"/>
      <c r="EE796" s="30"/>
      <c r="EF796" s="30"/>
      <c r="EG796" s="30"/>
      <c r="EH796" s="30"/>
      <c r="EI796" s="30"/>
      <c r="EJ796" s="30"/>
      <c r="EK796" s="30"/>
      <c r="EL796" s="30"/>
      <c r="EM796" s="30"/>
      <c r="EN796" s="30"/>
      <c r="EO796" s="30"/>
      <c r="EP796" s="30"/>
      <c r="EQ796" s="30"/>
      <c r="ER796" s="30"/>
      <c r="ES796" s="30"/>
      <c r="ET796" s="30"/>
      <c r="EU796" s="30"/>
      <c r="EV796" s="30"/>
      <c r="EW796" s="30"/>
      <c r="EX796" s="30"/>
      <c r="EY796" s="30"/>
      <c r="EZ796" s="30"/>
      <c r="FA796" s="30"/>
      <c r="FB796" s="30"/>
      <c r="FC796" s="30"/>
      <c r="FD796" s="30"/>
      <c r="FE796" s="30"/>
      <c r="FF796" s="30"/>
      <c r="FG796" s="30"/>
      <c r="FH796" s="30"/>
      <c r="FI796" s="30"/>
      <c r="FJ796" s="30"/>
      <c r="FK796" s="30"/>
      <c r="FL796" s="30"/>
      <c r="FM796" s="30"/>
      <c r="FN796" s="30"/>
      <c r="FO796" s="30"/>
      <c r="FP796" s="30"/>
      <c r="FQ796" s="30"/>
      <c r="FR796" s="30"/>
      <c r="FS796" s="30"/>
      <c r="FT796" s="30"/>
      <c r="FU796" s="30"/>
      <c r="FV796" s="30"/>
      <c r="FW796" s="30"/>
      <c r="FX796" s="30"/>
      <c r="FY796" s="30"/>
      <c r="FZ796" s="30"/>
      <c r="GA796" s="30"/>
      <c r="GB796" s="30"/>
      <c r="GC796" s="30"/>
      <c r="GD796" s="30"/>
      <c r="GE796" s="30"/>
      <c r="GF796" s="30"/>
      <c r="GG796" s="30"/>
      <c r="GH796" s="30"/>
      <c r="GI796" s="30"/>
      <c r="GJ796" s="30"/>
      <c r="GK796" s="30"/>
      <c r="GL796" s="30"/>
      <c r="GM796" s="30"/>
    </row>
    <row r="797" spans="1:195" ht="12.7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30"/>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c r="CU797" s="30"/>
      <c r="CV797" s="30"/>
      <c r="CW797" s="30"/>
      <c r="CX797" s="30"/>
      <c r="CY797" s="30"/>
      <c r="CZ797" s="30"/>
      <c r="DA797" s="30"/>
      <c r="DB797" s="30"/>
      <c r="DC797" s="30"/>
      <c r="DD797" s="30"/>
      <c r="DE797" s="30"/>
      <c r="DF797" s="30"/>
      <c r="DG797" s="30"/>
      <c r="DH797" s="30"/>
      <c r="DI797" s="30"/>
      <c r="DJ797" s="30"/>
      <c r="DK797" s="30"/>
      <c r="DL797" s="30"/>
      <c r="DM797" s="30"/>
      <c r="DN797" s="30"/>
      <c r="DO797" s="30"/>
      <c r="DP797" s="30"/>
      <c r="DQ797" s="30"/>
      <c r="DR797" s="30"/>
      <c r="DS797" s="30"/>
      <c r="DT797" s="30"/>
      <c r="DU797" s="30"/>
      <c r="DV797" s="30"/>
      <c r="DW797" s="30"/>
      <c r="DX797" s="30"/>
      <c r="DY797" s="30"/>
      <c r="DZ797" s="30"/>
      <c r="EA797" s="30"/>
      <c r="EB797" s="30"/>
      <c r="EC797" s="30"/>
      <c r="ED797" s="30"/>
      <c r="EE797" s="30"/>
      <c r="EF797" s="30"/>
      <c r="EG797" s="30"/>
      <c r="EH797" s="30"/>
      <c r="EI797" s="30"/>
      <c r="EJ797" s="30"/>
      <c r="EK797" s="30"/>
      <c r="EL797" s="30"/>
      <c r="EM797" s="30"/>
      <c r="EN797" s="30"/>
      <c r="EO797" s="30"/>
      <c r="EP797" s="30"/>
      <c r="EQ797" s="30"/>
      <c r="ER797" s="30"/>
      <c r="ES797" s="30"/>
      <c r="ET797" s="30"/>
      <c r="EU797" s="30"/>
      <c r="EV797" s="30"/>
      <c r="EW797" s="30"/>
      <c r="EX797" s="30"/>
      <c r="EY797" s="30"/>
      <c r="EZ797" s="30"/>
      <c r="FA797" s="30"/>
      <c r="FB797" s="30"/>
      <c r="FC797" s="30"/>
      <c r="FD797" s="30"/>
      <c r="FE797" s="30"/>
      <c r="FF797" s="30"/>
      <c r="FG797" s="30"/>
      <c r="FH797" s="30"/>
      <c r="FI797" s="30"/>
      <c r="FJ797" s="30"/>
      <c r="FK797" s="30"/>
      <c r="FL797" s="30"/>
      <c r="FM797" s="30"/>
      <c r="FN797" s="30"/>
      <c r="FO797" s="30"/>
      <c r="FP797" s="30"/>
      <c r="FQ797" s="30"/>
      <c r="FR797" s="30"/>
      <c r="FS797" s="30"/>
      <c r="FT797" s="30"/>
      <c r="FU797" s="30"/>
      <c r="FV797" s="30"/>
      <c r="FW797" s="30"/>
      <c r="FX797" s="30"/>
      <c r="FY797" s="30"/>
      <c r="FZ797" s="30"/>
      <c r="GA797" s="30"/>
      <c r="GB797" s="30"/>
      <c r="GC797" s="30"/>
      <c r="GD797" s="30"/>
      <c r="GE797" s="30"/>
      <c r="GF797" s="30"/>
      <c r="GG797" s="30"/>
      <c r="GH797" s="30"/>
      <c r="GI797" s="30"/>
      <c r="GJ797" s="30"/>
      <c r="GK797" s="30"/>
      <c r="GL797" s="30"/>
      <c r="GM797" s="30"/>
    </row>
    <row r="798" spans="1:195" ht="12.7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c r="CU798" s="30"/>
      <c r="CV798" s="30"/>
      <c r="CW798" s="30"/>
      <c r="CX798" s="30"/>
      <c r="CY798" s="30"/>
      <c r="CZ798" s="30"/>
      <c r="DA798" s="30"/>
      <c r="DB798" s="30"/>
      <c r="DC798" s="30"/>
      <c r="DD798" s="30"/>
      <c r="DE798" s="30"/>
      <c r="DF798" s="30"/>
      <c r="DG798" s="30"/>
      <c r="DH798" s="30"/>
      <c r="DI798" s="30"/>
      <c r="DJ798" s="30"/>
      <c r="DK798" s="30"/>
      <c r="DL798" s="30"/>
      <c r="DM798" s="30"/>
      <c r="DN798" s="30"/>
      <c r="DO798" s="30"/>
      <c r="DP798" s="30"/>
      <c r="DQ798" s="30"/>
      <c r="DR798" s="30"/>
      <c r="DS798" s="30"/>
      <c r="DT798" s="30"/>
      <c r="DU798" s="30"/>
      <c r="DV798" s="30"/>
      <c r="DW798" s="30"/>
      <c r="DX798" s="30"/>
      <c r="DY798" s="30"/>
      <c r="DZ798" s="30"/>
      <c r="EA798" s="30"/>
      <c r="EB798" s="30"/>
      <c r="EC798" s="30"/>
      <c r="ED798" s="30"/>
      <c r="EE798" s="30"/>
      <c r="EF798" s="30"/>
      <c r="EG798" s="30"/>
      <c r="EH798" s="30"/>
      <c r="EI798" s="30"/>
      <c r="EJ798" s="30"/>
      <c r="EK798" s="30"/>
      <c r="EL798" s="30"/>
      <c r="EM798" s="30"/>
      <c r="EN798" s="30"/>
      <c r="EO798" s="30"/>
      <c r="EP798" s="30"/>
      <c r="EQ798" s="30"/>
      <c r="ER798" s="30"/>
      <c r="ES798" s="30"/>
      <c r="ET798" s="30"/>
      <c r="EU798" s="30"/>
      <c r="EV798" s="30"/>
      <c r="EW798" s="30"/>
      <c r="EX798" s="30"/>
      <c r="EY798" s="30"/>
      <c r="EZ798" s="30"/>
      <c r="FA798" s="30"/>
      <c r="FB798" s="30"/>
      <c r="FC798" s="30"/>
      <c r="FD798" s="30"/>
      <c r="FE798" s="30"/>
      <c r="FF798" s="30"/>
      <c r="FG798" s="30"/>
      <c r="FH798" s="30"/>
      <c r="FI798" s="30"/>
      <c r="FJ798" s="30"/>
      <c r="FK798" s="30"/>
      <c r="FL798" s="30"/>
      <c r="FM798" s="30"/>
      <c r="FN798" s="30"/>
      <c r="FO798" s="30"/>
      <c r="FP798" s="30"/>
      <c r="FQ798" s="30"/>
      <c r="FR798" s="30"/>
      <c r="FS798" s="30"/>
      <c r="FT798" s="30"/>
      <c r="FU798" s="30"/>
      <c r="FV798" s="30"/>
      <c r="FW798" s="30"/>
      <c r="FX798" s="30"/>
      <c r="FY798" s="30"/>
      <c r="FZ798" s="30"/>
      <c r="GA798" s="30"/>
      <c r="GB798" s="30"/>
      <c r="GC798" s="30"/>
      <c r="GD798" s="30"/>
      <c r="GE798" s="30"/>
      <c r="GF798" s="30"/>
      <c r="GG798" s="30"/>
      <c r="GH798" s="30"/>
      <c r="GI798" s="30"/>
      <c r="GJ798" s="30"/>
      <c r="GK798" s="30"/>
      <c r="GL798" s="30"/>
      <c r="GM798" s="30"/>
    </row>
    <row r="799" spans="1:195" ht="12.7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0"/>
      <c r="DT799" s="30"/>
      <c r="DU799" s="30"/>
      <c r="DV799" s="30"/>
      <c r="DW799" s="30"/>
      <c r="DX799" s="30"/>
      <c r="DY799" s="30"/>
      <c r="DZ799" s="30"/>
      <c r="EA799" s="30"/>
      <c r="EB799" s="30"/>
      <c r="EC799" s="30"/>
      <c r="ED799" s="30"/>
      <c r="EE799" s="30"/>
      <c r="EF799" s="30"/>
      <c r="EG799" s="30"/>
      <c r="EH799" s="30"/>
      <c r="EI799" s="30"/>
      <c r="EJ799" s="30"/>
      <c r="EK799" s="30"/>
      <c r="EL799" s="30"/>
      <c r="EM799" s="30"/>
      <c r="EN799" s="30"/>
      <c r="EO799" s="30"/>
      <c r="EP799" s="30"/>
      <c r="EQ799" s="30"/>
      <c r="ER799" s="30"/>
      <c r="ES799" s="30"/>
      <c r="ET799" s="30"/>
      <c r="EU799" s="30"/>
      <c r="EV799" s="30"/>
      <c r="EW799" s="30"/>
      <c r="EX799" s="30"/>
      <c r="EY799" s="30"/>
      <c r="EZ799" s="30"/>
      <c r="FA799" s="30"/>
      <c r="FB799" s="30"/>
      <c r="FC799" s="30"/>
      <c r="FD799" s="30"/>
      <c r="FE799" s="30"/>
      <c r="FF799" s="30"/>
      <c r="FG799" s="30"/>
      <c r="FH799" s="30"/>
      <c r="FI799" s="30"/>
      <c r="FJ799" s="30"/>
      <c r="FK799" s="30"/>
      <c r="FL799" s="30"/>
      <c r="FM799" s="30"/>
      <c r="FN799" s="30"/>
      <c r="FO799" s="30"/>
      <c r="FP799" s="30"/>
      <c r="FQ799" s="30"/>
      <c r="FR799" s="30"/>
      <c r="FS799" s="30"/>
      <c r="FT799" s="30"/>
      <c r="FU799" s="30"/>
      <c r="FV799" s="30"/>
      <c r="FW799" s="30"/>
      <c r="FX799" s="30"/>
      <c r="FY799" s="30"/>
      <c r="FZ799" s="30"/>
      <c r="GA799" s="30"/>
      <c r="GB799" s="30"/>
      <c r="GC799" s="30"/>
      <c r="GD799" s="30"/>
      <c r="GE799" s="30"/>
      <c r="GF799" s="30"/>
      <c r="GG799" s="30"/>
      <c r="GH799" s="30"/>
      <c r="GI799" s="30"/>
      <c r="GJ799" s="30"/>
      <c r="GK799" s="30"/>
      <c r="GL799" s="30"/>
      <c r="GM799" s="30"/>
    </row>
    <row r="800" spans="1:195" ht="12.7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0"/>
      <c r="BF800" s="30"/>
      <c r="BG800" s="30"/>
      <c r="BH800" s="30"/>
      <c r="BI800" s="30"/>
      <c r="BJ800" s="30"/>
      <c r="BK800" s="30"/>
      <c r="BL800" s="30"/>
      <c r="BM800" s="30"/>
      <c r="BN800" s="30"/>
      <c r="BO800" s="30"/>
      <c r="BP800" s="30"/>
      <c r="BQ800" s="30"/>
      <c r="BR800" s="30"/>
      <c r="BS800" s="30"/>
      <c r="BT800" s="30"/>
      <c r="BU800" s="30"/>
      <c r="BV800" s="30"/>
      <c r="BW800" s="30"/>
      <c r="BX800" s="30"/>
      <c r="BY800" s="30"/>
      <c r="BZ800" s="30"/>
      <c r="CA800" s="30"/>
      <c r="CB800" s="30"/>
      <c r="CC800" s="30"/>
      <c r="CD800" s="30"/>
      <c r="CE800" s="30"/>
      <c r="CF800" s="30"/>
      <c r="CG800" s="30"/>
      <c r="CH800" s="30"/>
      <c r="CI800" s="30"/>
      <c r="CJ800" s="30"/>
      <c r="CK800" s="30"/>
      <c r="CL800" s="30"/>
      <c r="CM800" s="30"/>
      <c r="CN800" s="30"/>
      <c r="CO800" s="30"/>
      <c r="CP800" s="30"/>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0"/>
      <c r="DT800" s="30"/>
      <c r="DU800" s="30"/>
      <c r="DV800" s="30"/>
      <c r="DW800" s="30"/>
      <c r="DX800" s="30"/>
      <c r="DY800" s="30"/>
      <c r="DZ800" s="30"/>
      <c r="EA800" s="30"/>
      <c r="EB800" s="30"/>
      <c r="EC800" s="30"/>
      <c r="ED800" s="30"/>
      <c r="EE800" s="30"/>
      <c r="EF800" s="30"/>
      <c r="EG800" s="30"/>
      <c r="EH800" s="30"/>
      <c r="EI800" s="30"/>
      <c r="EJ800" s="30"/>
      <c r="EK800" s="30"/>
      <c r="EL800" s="30"/>
      <c r="EM800" s="30"/>
      <c r="EN800" s="30"/>
      <c r="EO800" s="30"/>
      <c r="EP800" s="30"/>
      <c r="EQ800" s="30"/>
      <c r="ER800" s="30"/>
      <c r="ES800" s="30"/>
      <c r="ET800" s="30"/>
      <c r="EU800" s="30"/>
      <c r="EV800" s="30"/>
      <c r="EW800" s="30"/>
      <c r="EX800" s="30"/>
      <c r="EY800" s="30"/>
      <c r="EZ800" s="30"/>
      <c r="FA800" s="30"/>
      <c r="FB800" s="30"/>
      <c r="FC800" s="30"/>
      <c r="FD800" s="30"/>
      <c r="FE800" s="30"/>
      <c r="FF800" s="30"/>
      <c r="FG800" s="30"/>
      <c r="FH800" s="30"/>
      <c r="FI800" s="30"/>
      <c r="FJ800" s="30"/>
      <c r="FK800" s="30"/>
      <c r="FL800" s="30"/>
      <c r="FM800" s="30"/>
      <c r="FN800" s="30"/>
      <c r="FO800" s="30"/>
      <c r="FP800" s="30"/>
      <c r="FQ800" s="30"/>
      <c r="FR800" s="30"/>
      <c r="FS800" s="30"/>
      <c r="FT800" s="30"/>
      <c r="FU800" s="30"/>
      <c r="FV800" s="30"/>
      <c r="FW800" s="30"/>
      <c r="FX800" s="30"/>
      <c r="FY800" s="30"/>
      <c r="FZ800" s="30"/>
      <c r="GA800" s="30"/>
      <c r="GB800" s="30"/>
      <c r="GC800" s="30"/>
      <c r="GD800" s="30"/>
      <c r="GE800" s="30"/>
      <c r="GF800" s="30"/>
      <c r="GG800" s="30"/>
      <c r="GH800" s="30"/>
      <c r="GI800" s="30"/>
      <c r="GJ800" s="30"/>
      <c r="GK800" s="30"/>
      <c r="GL800" s="30"/>
      <c r="GM800" s="30"/>
    </row>
    <row r="801" spans="1:195" ht="12.7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30"/>
      <c r="BN801" s="30"/>
      <c r="BO801" s="30"/>
      <c r="BP801" s="30"/>
      <c r="BQ801" s="30"/>
      <c r="BR801" s="30"/>
      <c r="BS801" s="30"/>
      <c r="BT801" s="30"/>
      <c r="BU801" s="30"/>
      <c r="BV801" s="30"/>
      <c r="BW801" s="30"/>
      <c r="BX801" s="30"/>
      <c r="BY801" s="30"/>
      <c r="BZ801" s="30"/>
      <c r="CA801" s="30"/>
      <c r="CB801" s="30"/>
      <c r="CC801" s="30"/>
      <c r="CD801" s="30"/>
      <c r="CE801" s="30"/>
      <c r="CF801" s="30"/>
      <c r="CG801" s="30"/>
      <c r="CH801" s="30"/>
      <c r="CI801" s="30"/>
      <c r="CJ801" s="30"/>
      <c r="CK801" s="30"/>
      <c r="CL801" s="30"/>
      <c r="CM801" s="30"/>
      <c r="CN801" s="30"/>
      <c r="CO801" s="30"/>
      <c r="CP801" s="30"/>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30"/>
      <c r="EB801" s="30"/>
      <c r="EC801" s="30"/>
      <c r="ED801" s="30"/>
      <c r="EE801" s="30"/>
      <c r="EF801" s="30"/>
      <c r="EG801" s="30"/>
      <c r="EH801" s="30"/>
      <c r="EI801" s="30"/>
      <c r="EJ801" s="30"/>
      <c r="EK801" s="30"/>
      <c r="EL801" s="30"/>
      <c r="EM801" s="30"/>
      <c r="EN801" s="30"/>
      <c r="EO801" s="30"/>
      <c r="EP801" s="30"/>
      <c r="EQ801" s="30"/>
      <c r="ER801" s="30"/>
      <c r="ES801" s="30"/>
      <c r="ET801" s="30"/>
      <c r="EU801" s="30"/>
      <c r="EV801" s="30"/>
      <c r="EW801" s="30"/>
      <c r="EX801" s="30"/>
      <c r="EY801" s="30"/>
      <c r="EZ801" s="30"/>
      <c r="FA801" s="30"/>
      <c r="FB801" s="30"/>
      <c r="FC801" s="30"/>
      <c r="FD801" s="30"/>
      <c r="FE801" s="30"/>
      <c r="FF801" s="30"/>
      <c r="FG801" s="30"/>
      <c r="FH801" s="30"/>
      <c r="FI801" s="30"/>
      <c r="FJ801" s="30"/>
      <c r="FK801" s="30"/>
      <c r="FL801" s="30"/>
      <c r="FM801" s="30"/>
      <c r="FN801" s="30"/>
      <c r="FO801" s="30"/>
      <c r="FP801" s="30"/>
      <c r="FQ801" s="30"/>
      <c r="FR801" s="30"/>
      <c r="FS801" s="30"/>
      <c r="FT801" s="30"/>
      <c r="FU801" s="30"/>
      <c r="FV801" s="30"/>
      <c r="FW801" s="30"/>
      <c r="FX801" s="30"/>
      <c r="FY801" s="30"/>
      <c r="FZ801" s="30"/>
      <c r="GA801" s="30"/>
      <c r="GB801" s="30"/>
      <c r="GC801" s="30"/>
      <c r="GD801" s="30"/>
      <c r="GE801" s="30"/>
      <c r="GF801" s="30"/>
      <c r="GG801" s="30"/>
      <c r="GH801" s="30"/>
      <c r="GI801" s="30"/>
      <c r="GJ801" s="30"/>
      <c r="GK801" s="30"/>
      <c r="GL801" s="30"/>
      <c r="GM801" s="30"/>
    </row>
    <row r="802" spans="1:195" ht="12.7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c r="BE802" s="30"/>
      <c r="BF802" s="30"/>
      <c r="BG802" s="30"/>
      <c r="BH802" s="30"/>
      <c r="BI802" s="30"/>
      <c r="BJ802" s="30"/>
      <c r="BK802" s="30"/>
      <c r="BL802" s="30"/>
      <c r="BM802" s="30"/>
      <c r="BN802" s="30"/>
      <c r="BO802" s="30"/>
      <c r="BP802" s="30"/>
      <c r="BQ802" s="30"/>
      <c r="BR802" s="30"/>
      <c r="BS802" s="30"/>
      <c r="BT802" s="30"/>
      <c r="BU802" s="30"/>
      <c r="BV802" s="30"/>
      <c r="BW802" s="30"/>
      <c r="BX802" s="30"/>
      <c r="BY802" s="30"/>
      <c r="BZ802" s="30"/>
      <c r="CA802" s="30"/>
      <c r="CB802" s="30"/>
      <c r="CC802" s="30"/>
      <c r="CD802" s="30"/>
      <c r="CE802" s="30"/>
      <c r="CF802" s="30"/>
      <c r="CG802" s="30"/>
      <c r="CH802" s="30"/>
      <c r="CI802" s="30"/>
      <c r="CJ802" s="30"/>
      <c r="CK802" s="30"/>
      <c r="CL802" s="30"/>
      <c r="CM802" s="30"/>
      <c r="CN802" s="30"/>
      <c r="CO802" s="30"/>
      <c r="CP802" s="30"/>
      <c r="CQ802" s="30"/>
      <c r="CR802" s="30"/>
      <c r="CS802" s="30"/>
      <c r="CT802" s="30"/>
      <c r="CU802" s="30"/>
      <c r="CV802" s="30"/>
      <c r="CW802" s="30"/>
      <c r="CX802" s="30"/>
      <c r="CY802" s="30"/>
      <c r="CZ802" s="30"/>
      <c r="DA802" s="30"/>
      <c r="DB802" s="30"/>
      <c r="DC802" s="30"/>
      <c r="DD802" s="30"/>
      <c r="DE802" s="30"/>
      <c r="DF802" s="30"/>
      <c r="DG802" s="30"/>
      <c r="DH802" s="30"/>
      <c r="DI802" s="30"/>
      <c r="DJ802" s="30"/>
      <c r="DK802" s="30"/>
      <c r="DL802" s="30"/>
      <c r="DM802" s="30"/>
      <c r="DN802" s="30"/>
      <c r="DO802" s="30"/>
      <c r="DP802" s="30"/>
      <c r="DQ802" s="30"/>
      <c r="DR802" s="30"/>
      <c r="DS802" s="30"/>
      <c r="DT802" s="30"/>
      <c r="DU802" s="30"/>
      <c r="DV802" s="30"/>
      <c r="DW802" s="30"/>
      <c r="DX802" s="30"/>
      <c r="DY802" s="30"/>
      <c r="DZ802" s="30"/>
      <c r="EA802" s="30"/>
      <c r="EB802" s="30"/>
      <c r="EC802" s="30"/>
      <c r="ED802" s="30"/>
      <c r="EE802" s="30"/>
      <c r="EF802" s="30"/>
      <c r="EG802" s="30"/>
      <c r="EH802" s="30"/>
      <c r="EI802" s="30"/>
      <c r="EJ802" s="30"/>
      <c r="EK802" s="30"/>
      <c r="EL802" s="30"/>
      <c r="EM802" s="30"/>
      <c r="EN802" s="30"/>
      <c r="EO802" s="30"/>
      <c r="EP802" s="30"/>
      <c r="EQ802" s="30"/>
      <c r="ER802" s="30"/>
      <c r="ES802" s="30"/>
      <c r="ET802" s="30"/>
      <c r="EU802" s="30"/>
      <c r="EV802" s="30"/>
      <c r="EW802" s="30"/>
      <c r="EX802" s="30"/>
      <c r="EY802" s="30"/>
      <c r="EZ802" s="30"/>
      <c r="FA802" s="30"/>
      <c r="FB802" s="30"/>
      <c r="FC802" s="30"/>
      <c r="FD802" s="30"/>
      <c r="FE802" s="30"/>
      <c r="FF802" s="30"/>
      <c r="FG802" s="30"/>
      <c r="FH802" s="30"/>
      <c r="FI802" s="30"/>
      <c r="FJ802" s="30"/>
      <c r="FK802" s="30"/>
      <c r="FL802" s="30"/>
      <c r="FM802" s="30"/>
      <c r="FN802" s="30"/>
      <c r="FO802" s="30"/>
      <c r="FP802" s="30"/>
      <c r="FQ802" s="30"/>
      <c r="FR802" s="30"/>
      <c r="FS802" s="30"/>
      <c r="FT802" s="30"/>
      <c r="FU802" s="30"/>
      <c r="FV802" s="30"/>
      <c r="FW802" s="30"/>
      <c r="FX802" s="30"/>
      <c r="FY802" s="30"/>
      <c r="FZ802" s="30"/>
      <c r="GA802" s="30"/>
      <c r="GB802" s="30"/>
      <c r="GC802" s="30"/>
      <c r="GD802" s="30"/>
      <c r="GE802" s="30"/>
      <c r="GF802" s="30"/>
      <c r="GG802" s="30"/>
      <c r="GH802" s="30"/>
      <c r="GI802" s="30"/>
      <c r="GJ802" s="30"/>
      <c r="GK802" s="30"/>
      <c r="GL802" s="30"/>
      <c r="GM802" s="30"/>
    </row>
    <row r="803" spans="1:195" ht="12.7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c r="BM803" s="30"/>
      <c r="BN803" s="30"/>
      <c r="BO803" s="30"/>
      <c r="BP803" s="30"/>
      <c r="BQ803" s="30"/>
      <c r="BR803" s="30"/>
      <c r="BS803" s="30"/>
      <c r="BT803" s="30"/>
      <c r="BU803" s="30"/>
      <c r="BV803" s="30"/>
      <c r="BW803" s="30"/>
      <c r="BX803" s="30"/>
      <c r="BY803" s="30"/>
      <c r="BZ803" s="30"/>
      <c r="CA803" s="30"/>
      <c r="CB803" s="30"/>
      <c r="CC803" s="30"/>
      <c r="CD803" s="30"/>
      <c r="CE803" s="30"/>
      <c r="CF803" s="30"/>
      <c r="CG803" s="30"/>
      <c r="CH803" s="30"/>
      <c r="CI803" s="30"/>
      <c r="CJ803" s="30"/>
      <c r="CK803" s="30"/>
      <c r="CL803" s="30"/>
      <c r="CM803" s="30"/>
      <c r="CN803" s="30"/>
      <c r="CO803" s="30"/>
      <c r="CP803" s="30"/>
      <c r="CQ803" s="30"/>
      <c r="CR803" s="30"/>
      <c r="CS803" s="30"/>
      <c r="CT803" s="30"/>
      <c r="CU803" s="30"/>
      <c r="CV803" s="30"/>
      <c r="CW803" s="30"/>
      <c r="CX803" s="30"/>
      <c r="CY803" s="30"/>
      <c r="CZ803" s="30"/>
      <c r="DA803" s="30"/>
      <c r="DB803" s="30"/>
      <c r="DC803" s="30"/>
      <c r="DD803" s="30"/>
      <c r="DE803" s="30"/>
      <c r="DF803" s="30"/>
      <c r="DG803" s="30"/>
      <c r="DH803" s="30"/>
      <c r="DI803" s="30"/>
      <c r="DJ803" s="30"/>
      <c r="DK803" s="30"/>
      <c r="DL803" s="30"/>
      <c r="DM803" s="30"/>
      <c r="DN803" s="30"/>
      <c r="DO803" s="30"/>
      <c r="DP803" s="30"/>
      <c r="DQ803" s="30"/>
      <c r="DR803" s="30"/>
      <c r="DS803" s="30"/>
      <c r="DT803" s="30"/>
      <c r="DU803" s="30"/>
      <c r="DV803" s="30"/>
      <c r="DW803" s="30"/>
      <c r="DX803" s="30"/>
      <c r="DY803" s="30"/>
      <c r="DZ803" s="30"/>
      <c r="EA803" s="30"/>
      <c r="EB803" s="30"/>
      <c r="EC803" s="30"/>
      <c r="ED803" s="30"/>
      <c r="EE803" s="30"/>
      <c r="EF803" s="30"/>
      <c r="EG803" s="30"/>
      <c r="EH803" s="30"/>
      <c r="EI803" s="30"/>
      <c r="EJ803" s="30"/>
      <c r="EK803" s="30"/>
      <c r="EL803" s="30"/>
      <c r="EM803" s="30"/>
      <c r="EN803" s="30"/>
      <c r="EO803" s="30"/>
      <c r="EP803" s="30"/>
      <c r="EQ803" s="30"/>
      <c r="ER803" s="30"/>
      <c r="ES803" s="30"/>
      <c r="ET803" s="30"/>
      <c r="EU803" s="30"/>
      <c r="EV803" s="30"/>
      <c r="EW803" s="30"/>
      <c r="EX803" s="30"/>
      <c r="EY803" s="30"/>
      <c r="EZ803" s="30"/>
      <c r="FA803" s="30"/>
      <c r="FB803" s="30"/>
      <c r="FC803" s="30"/>
      <c r="FD803" s="30"/>
      <c r="FE803" s="30"/>
      <c r="FF803" s="30"/>
      <c r="FG803" s="30"/>
      <c r="FH803" s="30"/>
      <c r="FI803" s="30"/>
      <c r="FJ803" s="30"/>
      <c r="FK803" s="30"/>
      <c r="FL803" s="30"/>
      <c r="FM803" s="30"/>
      <c r="FN803" s="30"/>
      <c r="FO803" s="30"/>
      <c r="FP803" s="30"/>
      <c r="FQ803" s="30"/>
      <c r="FR803" s="30"/>
      <c r="FS803" s="30"/>
      <c r="FT803" s="30"/>
      <c r="FU803" s="30"/>
      <c r="FV803" s="30"/>
      <c r="FW803" s="30"/>
      <c r="FX803" s="30"/>
      <c r="FY803" s="30"/>
      <c r="FZ803" s="30"/>
      <c r="GA803" s="30"/>
      <c r="GB803" s="30"/>
      <c r="GC803" s="30"/>
      <c r="GD803" s="30"/>
      <c r="GE803" s="30"/>
      <c r="GF803" s="30"/>
      <c r="GG803" s="30"/>
      <c r="GH803" s="30"/>
      <c r="GI803" s="30"/>
      <c r="GJ803" s="30"/>
      <c r="GK803" s="30"/>
      <c r="GL803" s="30"/>
      <c r="GM803" s="30"/>
    </row>
    <row r="804" spans="1:195" ht="12.7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c r="BE804" s="30"/>
      <c r="BF804" s="30"/>
      <c r="BG804" s="30"/>
      <c r="BH804" s="30"/>
      <c r="BI804" s="30"/>
      <c r="BJ804" s="30"/>
      <c r="BK804" s="30"/>
      <c r="BL804" s="30"/>
      <c r="BM804" s="30"/>
      <c r="BN804" s="30"/>
      <c r="BO804" s="30"/>
      <c r="BP804" s="30"/>
      <c r="BQ804" s="30"/>
      <c r="BR804" s="30"/>
      <c r="BS804" s="30"/>
      <c r="BT804" s="30"/>
      <c r="BU804" s="30"/>
      <c r="BV804" s="30"/>
      <c r="BW804" s="30"/>
      <c r="BX804" s="30"/>
      <c r="BY804" s="30"/>
      <c r="BZ804" s="30"/>
      <c r="CA804" s="30"/>
      <c r="CB804" s="30"/>
      <c r="CC804" s="30"/>
      <c r="CD804" s="30"/>
      <c r="CE804" s="30"/>
      <c r="CF804" s="30"/>
      <c r="CG804" s="30"/>
      <c r="CH804" s="30"/>
      <c r="CI804" s="30"/>
      <c r="CJ804" s="30"/>
      <c r="CK804" s="30"/>
      <c r="CL804" s="30"/>
      <c r="CM804" s="30"/>
      <c r="CN804" s="30"/>
      <c r="CO804" s="30"/>
      <c r="CP804" s="30"/>
      <c r="CQ804" s="30"/>
      <c r="CR804" s="30"/>
      <c r="CS804" s="30"/>
      <c r="CT804" s="30"/>
      <c r="CU804" s="30"/>
      <c r="CV804" s="30"/>
      <c r="CW804" s="30"/>
      <c r="CX804" s="30"/>
      <c r="CY804" s="30"/>
      <c r="CZ804" s="30"/>
      <c r="DA804" s="30"/>
      <c r="DB804" s="30"/>
      <c r="DC804" s="30"/>
      <c r="DD804" s="30"/>
      <c r="DE804" s="30"/>
      <c r="DF804" s="30"/>
      <c r="DG804" s="30"/>
      <c r="DH804" s="30"/>
      <c r="DI804" s="30"/>
      <c r="DJ804" s="30"/>
      <c r="DK804" s="30"/>
      <c r="DL804" s="30"/>
      <c r="DM804" s="30"/>
      <c r="DN804" s="30"/>
      <c r="DO804" s="30"/>
      <c r="DP804" s="30"/>
      <c r="DQ804" s="30"/>
      <c r="DR804" s="30"/>
      <c r="DS804" s="30"/>
      <c r="DT804" s="30"/>
      <c r="DU804" s="30"/>
      <c r="DV804" s="30"/>
      <c r="DW804" s="30"/>
      <c r="DX804" s="30"/>
      <c r="DY804" s="30"/>
      <c r="DZ804" s="30"/>
      <c r="EA804" s="30"/>
      <c r="EB804" s="30"/>
      <c r="EC804" s="30"/>
      <c r="ED804" s="30"/>
      <c r="EE804" s="30"/>
      <c r="EF804" s="30"/>
      <c r="EG804" s="30"/>
      <c r="EH804" s="30"/>
      <c r="EI804" s="30"/>
      <c r="EJ804" s="30"/>
      <c r="EK804" s="30"/>
      <c r="EL804" s="30"/>
      <c r="EM804" s="30"/>
      <c r="EN804" s="30"/>
      <c r="EO804" s="30"/>
      <c r="EP804" s="30"/>
      <c r="EQ804" s="30"/>
      <c r="ER804" s="30"/>
      <c r="ES804" s="30"/>
      <c r="ET804" s="30"/>
      <c r="EU804" s="30"/>
      <c r="EV804" s="30"/>
      <c r="EW804" s="30"/>
      <c r="EX804" s="30"/>
      <c r="EY804" s="30"/>
      <c r="EZ804" s="30"/>
      <c r="FA804" s="30"/>
      <c r="FB804" s="30"/>
      <c r="FC804" s="30"/>
      <c r="FD804" s="30"/>
      <c r="FE804" s="30"/>
      <c r="FF804" s="30"/>
      <c r="FG804" s="30"/>
      <c r="FH804" s="30"/>
      <c r="FI804" s="30"/>
      <c r="FJ804" s="30"/>
      <c r="FK804" s="30"/>
      <c r="FL804" s="30"/>
      <c r="FM804" s="30"/>
      <c r="FN804" s="30"/>
      <c r="FO804" s="30"/>
      <c r="FP804" s="30"/>
      <c r="FQ804" s="30"/>
      <c r="FR804" s="30"/>
      <c r="FS804" s="30"/>
      <c r="FT804" s="30"/>
      <c r="FU804" s="30"/>
      <c r="FV804" s="30"/>
      <c r="FW804" s="30"/>
      <c r="FX804" s="30"/>
      <c r="FY804" s="30"/>
      <c r="FZ804" s="30"/>
      <c r="GA804" s="30"/>
      <c r="GB804" s="30"/>
      <c r="GC804" s="30"/>
      <c r="GD804" s="30"/>
      <c r="GE804" s="30"/>
      <c r="GF804" s="30"/>
      <c r="GG804" s="30"/>
      <c r="GH804" s="30"/>
      <c r="GI804" s="30"/>
      <c r="GJ804" s="30"/>
      <c r="GK804" s="30"/>
      <c r="GL804" s="30"/>
      <c r="GM804" s="30"/>
    </row>
    <row r="805" spans="1:195" ht="12.7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c r="BM805" s="30"/>
      <c r="BN805" s="30"/>
      <c r="BO805" s="30"/>
      <c r="BP805" s="30"/>
      <c r="BQ805" s="30"/>
      <c r="BR805" s="30"/>
      <c r="BS805" s="30"/>
      <c r="BT805" s="30"/>
      <c r="BU805" s="30"/>
      <c r="BV805" s="30"/>
      <c r="BW805" s="30"/>
      <c r="BX805" s="30"/>
      <c r="BY805" s="30"/>
      <c r="BZ805" s="30"/>
      <c r="CA805" s="30"/>
      <c r="CB805" s="30"/>
      <c r="CC805" s="30"/>
      <c r="CD805" s="30"/>
      <c r="CE805" s="30"/>
      <c r="CF805" s="30"/>
      <c r="CG805" s="30"/>
      <c r="CH805" s="30"/>
      <c r="CI805" s="30"/>
      <c r="CJ805" s="30"/>
      <c r="CK805" s="30"/>
      <c r="CL805" s="30"/>
      <c r="CM805" s="30"/>
      <c r="CN805" s="30"/>
      <c r="CO805" s="30"/>
      <c r="CP805" s="30"/>
      <c r="CQ805" s="30"/>
      <c r="CR805" s="30"/>
      <c r="CS805" s="30"/>
      <c r="CT805" s="30"/>
      <c r="CU805" s="30"/>
      <c r="CV805" s="30"/>
      <c r="CW805" s="30"/>
      <c r="CX805" s="30"/>
      <c r="CY805" s="30"/>
      <c r="CZ805" s="30"/>
      <c r="DA805" s="30"/>
      <c r="DB805" s="30"/>
      <c r="DC805" s="30"/>
      <c r="DD805" s="30"/>
      <c r="DE805" s="30"/>
      <c r="DF805" s="30"/>
      <c r="DG805" s="30"/>
      <c r="DH805" s="30"/>
      <c r="DI805" s="30"/>
      <c r="DJ805" s="30"/>
      <c r="DK805" s="30"/>
      <c r="DL805" s="30"/>
      <c r="DM805" s="30"/>
      <c r="DN805" s="30"/>
      <c r="DO805" s="30"/>
      <c r="DP805" s="30"/>
      <c r="DQ805" s="30"/>
      <c r="DR805" s="30"/>
      <c r="DS805" s="30"/>
      <c r="DT805" s="30"/>
      <c r="DU805" s="30"/>
      <c r="DV805" s="30"/>
      <c r="DW805" s="30"/>
      <c r="DX805" s="30"/>
      <c r="DY805" s="30"/>
      <c r="DZ805" s="30"/>
      <c r="EA805" s="30"/>
      <c r="EB805" s="30"/>
      <c r="EC805" s="30"/>
      <c r="ED805" s="30"/>
      <c r="EE805" s="30"/>
      <c r="EF805" s="30"/>
      <c r="EG805" s="30"/>
      <c r="EH805" s="30"/>
      <c r="EI805" s="30"/>
      <c r="EJ805" s="30"/>
      <c r="EK805" s="30"/>
      <c r="EL805" s="30"/>
      <c r="EM805" s="30"/>
      <c r="EN805" s="30"/>
      <c r="EO805" s="30"/>
      <c r="EP805" s="30"/>
      <c r="EQ805" s="30"/>
      <c r="ER805" s="30"/>
      <c r="ES805" s="30"/>
      <c r="ET805" s="30"/>
      <c r="EU805" s="30"/>
      <c r="EV805" s="30"/>
      <c r="EW805" s="30"/>
      <c r="EX805" s="30"/>
      <c r="EY805" s="30"/>
      <c r="EZ805" s="30"/>
      <c r="FA805" s="30"/>
      <c r="FB805" s="30"/>
      <c r="FC805" s="30"/>
      <c r="FD805" s="30"/>
      <c r="FE805" s="30"/>
      <c r="FF805" s="30"/>
      <c r="FG805" s="30"/>
      <c r="FH805" s="30"/>
      <c r="FI805" s="30"/>
      <c r="FJ805" s="30"/>
      <c r="FK805" s="30"/>
      <c r="FL805" s="30"/>
      <c r="FM805" s="30"/>
      <c r="FN805" s="30"/>
      <c r="FO805" s="30"/>
      <c r="FP805" s="30"/>
      <c r="FQ805" s="30"/>
      <c r="FR805" s="30"/>
      <c r="FS805" s="30"/>
      <c r="FT805" s="30"/>
      <c r="FU805" s="30"/>
      <c r="FV805" s="30"/>
      <c r="FW805" s="30"/>
      <c r="FX805" s="30"/>
      <c r="FY805" s="30"/>
      <c r="FZ805" s="30"/>
      <c r="GA805" s="30"/>
      <c r="GB805" s="30"/>
      <c r="GC805" s="30"/>
      <c r="GD805" s="30"/>
      <c r="GE805" s="30"/>
      <c r="GF805" s="30"/>
      <c r="GG805" s="30"/>
      <c r="GH805" s="30"/>
      <c r="GI805" s="30"/>
      <c r="GJ805" s="30"/>
      <c r="GK805" s="30"/>
      <c r="GL805" s="30"/>
      <c r="GM805" s="30"/>
    </row>
    <row r="806" spans="1:195" ht="12.7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0"/>
      <c r="DV806" s="30"/>
      <c r="DW806" s="30"/>
      <c r="DX806" s="30"/>
      <c r="DY806" s="30"/>
      <c r="DZ806" s="30"/>
      <c r="EA806" s="30"/>
      <c r="EB806" s="30"/>
      <c r="EC806" s="30"/>
      <c r="ED806" s="30"/>
      <c r="EE806" s="30"/>
      <c r="EF806" s="30"/>
      <c r="EG806" s="30"/>
      <c r="EH806" s="30"/>
      <c r="EI806" s="30"/>
      <c r="EJ806" s="30"/>
      <c r="EK806" s="30"/>
      <c r="EL806" s="30"/>
      <c r="EM806" s="30"/>
      <c r="EN806" s="30"/>
      <c r="EO806" s="30"/>
      <c r="EP806" s="30"/>
      <c r="EQ806" s="30"/>
      <c r="ER806" s="30"/>
      <c r="ES806" s="30"/>
      <c r="ET806" s="30"/>
      <c r="EU806" s="30"/>
      <c r="EV806" s="30"/>
      <c r="EW806" s="30"/>
      <c r="EX806" s="30"/>
      <c r="EY806" s="30"/>
      <c r="EZ806" s="30"/>
      <c r="FA806" s="30"/>
      <c r="FB806" s="30"/>
      <c r="FC806" s="30"/>
      <c r="FD806" s="30"/>
      <c r="FE806" s="30"/>
      <c r="FF806" s="30"/>
      <c r="FG806" s="30"/>
      <c r="FH806" s="30"/>
      <c r="FI806" s="30"/>
      <c r="FJ806" s="30"/>
      <c r="FK806" s="30"/>
      <c r="FL806" s="30"/>
      <c r="FM806" s="30"/>
      <c r="FN806" s="30"/>
      <c r="FO806" s="30"/>
      <c r="FP806" s="30"/>
      <c r="FQ806" s="30"/>
      <c r="FR806" s="30"/>
      <c r="FS806" s="30"/>
      <c r="FT806" s="30"/>
      <c r="FU806" s="30"/>
      <c r="FV806" s="30"/>
      <c r="FW806" s="30"/>
      <c r="FX806" s="30"/>
      <c r="FY806" s="30"/>
      <c r="FZ806" s="30"/>
      <c r="GA806" s="30"/>
      <c r="GB806" s="30"/>
      <c r="GC806" s="30"/>
      <c r="GD806" s="30"/>
      <c r="GE806" s="30"/>
      <c r="GF806" s="30"/>
      <c r="GG806" s="30"/>
      <c r="GH806" s="30"/>
      <c r="GI806" s="30"/>
      <c r="GJ806" s="30"/>
      <c r="GK806" s="30"/>
      <c r="GL806" s="30"/>
      <c r="GM806" s="30"/>
    </row>
    <row r="807" spans="1:195" ht="12.7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c r="BF807" s="30"/>
      <c r="BG807" s="30"/>
      <c r="BH807" s="30"/>
      <c r="BI807" s="30"/>
      <c r="BJ807" s="30"/>
      <c r="BK807" s="30"/>
      <c r="BL807" s="30"/>
      <c r="BM807" s="30"/>
      <c r="BN807" s="30"/>
      <c r="BO807" s="30"/>
      <c r="BP807" s="30"/>
      <c r="BQ807" s="30"/>
      <c r="BR807" s="30"/>
      <c r="BS807" s="30"/>
      <c r="BT807" s="30"/>
      <c r="BU807" s="30"/>
      <c r="BV807" s="30"/>
      <c r="BW807" s="30"/>
      <c r="BX807" s="30"/>
      <c r="BY807" s="30"/>
      <c r="BZ807" s="30"/>
      <c r="CA807" s="30"/>
      <c r="CB807" s="30"/>
      <c r="CC807" s="30"/>
      <c r="CD807" s="30"/>
      <c r="CE807" s="30"/>
      <c r="CF807" s="30"/>
      <c r="CG807" s="30"/>
      <c r="CH807" s="30"/>
      <c r="CI807" s="30"/>
      <c r="CJ807" s="30"/>
      <c r="CK807" s="30"/>
      <c r="CL807" s="30"/>
      <c r="CM807" s="30"/>
      <c r="CN807" s="30"/>
      <c r="CO807" s="30"/>
      <c r="CP807" s="30"/>
      <c r="CQ807" s="30"/>
      <c r="CR807" s="30"/>
      <c r="CS807" s="30"/>
      <c r="CT807" s="30"/>
      <c r="CU807" s="30"/>
      <c r="CV807" s="30"/>
      <c r="CW807" s="30"/>
      <c r="CX807" s="30"/>
      <c r="CY807" s="30"/>
      <c r="CZ807" s="30"/>
      <c r="DA807" s="30"/>
      <c r="DB807" s="30"/>
      <c r="DC807" s="30"/>
      <c r="DD807" s="30"/>
      <c r="DE807" s="30"/>
      <c r="DF807" s="30"/>
      <c r="DG807" s="30"/>
      <c r="DH807" s="30"/>
      <c r="DI807" s="30"/>
      <c r="DJ807" s="30"/>
      <c r="DK807" s="30"/>
      <c r="DL807" s="30"/>
      <c r="DM807" s="30"/>
      <c r="DN807" s="30"/>
      <c r="DO807" s="30"/>
      <c r="DP807" s="30"/>
      <c r="DQ807" s="30"/>
      <c r="DR807" s="30"/>
      <c r="DS807" s="30"/>
      <c r="DT807" s="30"/>
      <c r="DU807" s="30"/>
      <c r="DV807" s="30"/>
      <c r="DW807" s="30"/>
      <c r="DX807" s="30"/>
      <c r="DY807" s="30"/>
      <c r="DZ807" s="30"/>
      <c r="EA807" s="30"/>
      <c r="EB807" s="30"/>
      <c r="EC807" s="30"/>
      <c r="ED807" s="30"/>
      <c r="EE807" s="30"/>
      <c r="EF807" s="30"/>
      <c r="EG807" s="30"/>
      <c r="EH807" s="30"/>
      <c r="EI807" s="30"/>
      <c r="EJ807" s="30"/>
      <c r="EK807" s="30"/>
      <c r="EL807" s="30"/>
      <c r="EM807" s="30"/>
      <c r="EN807" s="30"/>
      <c r="EO807" s="30"/>
      <c r="EP807" s="30"/>
      <c r="EQ807" s="30"/>
      <c r="ER807" s="30"/>
      <c r="ES807" s="30"/>
      <c r="ET807" s="30"/>
      <c r="EU807" s="30"/>
      <c r="EV807" s="30"/>
      <c r="EW807" s="30"/>
      <c r="EX807" s="30"/>
      <c r="EY807" s="30"/>
      <c r="EZ807" s="30"/>
      <c r="FA807" s="30"/>
      <c r="FB807" s="30"/>
      <c r="FC807" s="30"/>
      <c r="FD807" s="30"/>
      <c r="FE807" s="30"/>
      <c r="FF807" s="30"/>
      <c r="FG807" s="30"/>
      <c r="FH807" s="30"/>
      <c r="FI807" s="30"/>
      <c r="FJ807" s="30"/>
      <c r="FK807" s="30"/>
      <c r="FL807" s="30"/>
      <c r="FM807" s="30"/>
      <c r="FN807" s="30"/>
      <c r="FO807" s="30"/>
      <c r="FP807" s="30"/>
      <c r="FQ807" s="30"/>
      <c r="FR807" s="30"/>
      <c r="FS807" s="30"/>
      <c r="FT807" s="30"/>
      <c r="FU807" s="30"/>
      <c r="FV807" s="30"/>
      <c r="FW807" s="30"/>
      <c r="FX807" s="30"/>
      <c r="FY807" s="30"/>
      <c r="FZ807" s="30"/>
      <c r="GA807" s="30"/>
      <c r="GB807" s="30"/>
      <c r="GC807" s="30"/>
      <c r="GD807" s="30"/>
      <c r="GE807" s="30"/>
      <c r="GF807" s="30"/>
      <c r="GG807" s="30"/>
      <c r="GH807" s="30"/>
      <c r="GI807" s="30"/>
      <c r="GJ807" s="30"/>
      <c r="GK807" s="30"/>
      <c r="GL807" s="30"/>
      <c r="GM807" s="30"/>
    </row>
    <row r="808" spans="1:195" ht="12.7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c r="BF808" s="30"/>
      <c r="BG808" s="30"/>
      <c r="BH808" s="30"/>
      <c r="BI808" s="30"/>
      <c r="BJ808" s="30"/>
      <c r="BK808" s="30"/>
      <c r="BL808" s="30"/>
      <c r="BM808" s="30"/>
      <c r="BN808" s="30"/>
      <c r="BO808" s="30"/>
      <c r="BP808" s="30"/>
      <c r="BQ808" s="30"/>
      <c r="BR808" s="30"/>
      <c r="BS808" s="30"/>
      <c r="BT808" s="30"/>
      <c r="BU808" s="30"/>
      <c r="BV808" s="30"/>
      <c r="BW808" s="30"/>
      <c r="BX808" s="30"/>
      <c r="BY808" s="30"/>
      <c r="BZ808" s="30"/>
      <c r="CA808" s="30"/>
      <c r="CB808" s="30"/>
      <c r="CC808" s="30"/>
      <c r="CD808" s="30"/>
      <c r="CE808" s="30"/>
      <c r="CF808" s="30"/>
      <c r="CG808" s="30"/>
      <c r="CH808" s="30"/>
      <c r="CI808" s="30"/>
      <c r="CJ808" s="30"/>
      <c r="CK808" s="30"/>
      <c r="CL808" s="30"/>
      <c r="CM808" s="30"/>
      <c r="CN808" s="30"/>
      <c r="CO808" s="30"/>
      <c r="CP808" s="30"/>
      <c r="CQ808" s="30"/>
      <c r="CR808" s="30"/>
      <c r="CS808" s="30"/>
      <c r="CT808" s="30"/>
      <c r="CU808" s="30"/>
      <c r="CV808" s="30"/>
      <c r="CW808" s="30"/>
      <c r="CX808" s="30"/>
      <c r="CY808" s="30"/>
      <c r="CZ808" s="30"/>
      <c r="DA808" s="30"/>
      <c r="DB808" s="30"/>
      <c r="DC808" s="30"/>
      <c r="DD808" s="30"/>
      <c r="DE808" s="30"/>
      <c r="DF808" s="30"/>
      <c r="DG808" s="30"/>
      <c r="DH808" s="30"/>
      <c r="DI808" s="30"/>
      <c r="DJ808" s="30"/>
      <c r="DK808" s="30"/>
      <c r="DL808" s="30"/>
      <c r="DM808" s="30"/>
      <c r="DN808" s="30"/>
      <c r="DO808" s="30"/>
      <c r="DP808" s="30"/>
      <c r="DQ808" s="30"/>
      <c r="DR808" s="30"/>
      <c r="DS808" s="30"/>
      <c r="DT808" s="30"/>
      <c r="DU808" s="30"/>
      <c r="DV808" s="30"/>
      <c r="DW808" s="30"/>
      <c r="DX808" s="30"/>
      <c r="DY808" s="30"/>
      <c r="DZ808" s="30"/>
      <c r="EA808" s="30"/>
      <c r="EB808" s="30"/>
      <c r="EC808" s="30"/>
      <c r="ED808" s="30"/>
      <c r="EE808" s="30"/>
      <c r="EF808" s="30"/>
      <c r="EG808" s="30"/>
      <c r="EH808" s="30"/>
      <c r="EI808" s="30"/>
      <c r="EJ808" s="30"/>
      <c r="EK808" s="30"/>
      <c r="EL808" s="30"/>
      <c r="EM808" s="30"/>
      <c r="EN808" s="30"/>
      <c r="EO808" s="30"/>
      <c r="EP808" s="30"/>
      <c r="EQ808" s="30"/>
      <c r="ER808" s="30"/>
      <c r="ES808" s="30"/>
      <c r="ET808" s="30"/>
      <c r="EU808" s="30"/>
      <c r="EV808" s="30"/>
      <c r="EW808" s="30"/>
      <c r="EX808" s="30"/>
      <c r="EY808" s="30"/>
      <c r="EZ808" s="30"/>
      <c r="FA808" s="30"/>
      <c r="FB808" s="30"/>
      <c r="FC808" s="30"/>
      <c r="FD808" s="30"/>
      <c r="FE808" s="30"/>
      <c r="FF808" s="30"/>
      <c r="FG808" s="30"/>
      <c r="FH808" s="30"/>
      <c r="FI808" s="30"/>
      <c r="FJ808" s="30"/>
      <c r="FK808" s="30"/>
      <c r="FL808" s="30"/>
      <c r="FM808" s="30"/>
      <c r="FN808" s="30"/>
      <c r="FO808" s="30"/>
      <c r="FP808" s="30"/>
      <c r="FQ808" s="30"/>
      <c r="FR808" s="30"/>
      <c r="FS808" s="30"/>
      <c r="FT808" s="30"/>
      <c r="FU808" s="30"/>
      <c r="FV808" s="30"/>
      <c r="FW808" s="30"/>
      <c r="FX808" s="30"/>
      <c r="FY808" s="30"/>
      <c r="FZ808" s="30"/>
      <c r="GA808" s="30"/>
      <c r="GB808" s="30"/>
      <c r="GC808" s="30"/>
      <c r="GD808" s="30"/>
      <c r="GE808" s="30"/>
      <c r="GF808" s="30"/>
      <c r="GG808" s="30"/>
      <c r="GH808" s="30"/>
      <c r="GI808" s="30"/>
      <c r="GJ808" s="30"/>
      <c r="GK808" s="30"/>
      <c r="GL808" s="30"/>
      <c r="GM808" s="30"/>
    </row>
    <row r="809" spans="1:195" ht="12.7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c r="BF809" s="30"/>
      <c r="BG809" s="30"/>
      <c r="BH809" s="30"/>
      <c r="BI809" s="30"/>
      <c r="BJ809" s="30"/>
      <c r="BK809" s="30"/>
      <c r="BL809" s="30"/>
      <c r="BM809" s="30"/>
      <c r="BN809" s="30"/>
      <c r="BO809" s="30"/>
      <c r="BP809" s="30"/>
      <c r="BQ809" s="30"/>
      <c r="BR809" s="30"/>
      <c r="BS809" s="30"/>
      <c r="BT809" s="30"/>
      <c r="BU809" s="30"/>
      <c r="BV809" s="30"/>
      <c r="BW809" s="30"/>
      <c r="BX809" s="30"/>
      <c r="BY809" s="30"/>
      <c r="BZ809" s="30"/>
      <c r="CA809" s="30"/>
      <c r="CB809" s="30"/>
      <c r="CC809" s="30"/>
      <c r="CD809" s="30"/>
      <c r="CE809" s="30"/>
      <c r="CF809" s="30"/>
      <c r="CG809" s="30"/>
      <c r="CH809" s="30"/>
      <c r="CI809" s="30"/>
      <c r="CJ809" s="30"/>
      <c r="CK809" s="30"/>
      <c r="CL809" s="30"/>
      <c r="CM809" s="30"/>
      <c r="CN809" s="30"/>
      <c r="CO809" s="30"/>
      <c r="CP809" s="30"/>
      <c r="CQ809" s="30"/>
      <c r="CR809" s="30"/>
      <c r="CS809" s="30"/>
      <c r="CT809" s="30"/>
      <c r="CU809" s="30"/>
      <c r="CV809" s="30"/>
      <c r="CW809" s="30"/>
      <c r="CX809" s="30"/>
      <c r="CY809" s="30"/>
      <c r="CZ809" s="30"/>
      <c r="DA809" s="30"/>
      <c r="DB809" s="30"/>
      <c r="DC809" s="30"/>
      <c r="DD809" s="30"/>
      <c r="DE809" s="30"/>
      <c r="DF809" s="30"/>
      <c r="DG809" s="30"/>
      <c r="DH809" s="30"/>
      <c r="DI809" s="30"/>
      <c r="DJ809" s="30"/>
      <c r="DK809" s="30"/>
      <c r="DL809" s="30"/>
      <c r="DM809" s="30"/>
      <c r="DN809" s="30"/>
      <c r="DO809" s="30"/>
      <c r="DP809" s="30"/>
      <c r="DQ809" s="30"/>
      <c r="DR809" s="30"/>
      <c r="DS809" s="30"/>
      <c r="DT809" s="30"/>
      <c r="DU809" s="30"/>
      <c r="DV809" s="30"/>
      <c r="DW809" s="30"/>
      <c r="DX809" s="30"/>
      <c r="DY809" s="30"/>
      <c r="DZ809" s="30"/>
      <c r="EA809" s="30"/>
      <c r="EB809" s="30"/>
      <c r="EC809" s="30"/>
      <c r="ED809" s="30"/>
      <c r="EE809" s="30"/>
      <c r="EF809" s="30"/>
      <c r="EG809" s="30"/>
      <c r="EH809" s="30"/>
      <c r="EI809" s="30"/>
      <c r="EJ809" s="30"/>
      <c r="EK809" s="30"/>
      <c r="EL809" s="30"/>
      <c r="EM809" s="30"/>
      <c r="EN809" s="30"/>
      <c r="EO809" s="30"/>
      <c r="EP809" s="30"/>
      <c r="EQ809" s="30"/>
      <c r="ER809" s="30"/>
      <c r="ES809" s="30"/>
      <c r="ET809" s="30"/>
      <c r="EU809" s="30"/>
      <c r="EV809" s="30"/>
      <c r="EW809" s="30"/>
      <c r="EX809" s="30"/>
      <c r="EY809" s="30"/>
      <c r="EZ809" s="30"/>
      <c r="FA809" s="30"/>
      <c r="FB809" s="30"/>
      <c r="FC809" s="30"/>
      <c r="FD809" s="30"/>
      <c r="FE809" s="30"/>
      <c r="FF809" s="30"/>
      <c r="FG809" s="30"/>
      <c r="FH809" s="30"/>
      <c r="FI809" s="30"/>
      <c r="FJ809" s="30"/>
      <c r="FK809" s="30"/>
      <c r="FL809" s="30"/>
      <c r="FM809" s="30"/>
      <c r="FN809" s="30"/>
      <c r="FO809" s="30"/>
      <c r="FP809" s="30"/>
      <c r="FQ809" s="30"/>
      <c r="FR809" s="30"/>
      <c r="FS809" s="30"/>
      <c r="FT809" s="30"/>
      <c r="FU809" s="30"/>
      <c r="FV809" s="30"/>
      <c r="FW809" s="30"/>
      <c r="FX809" s="30"/>
      <c r="FY809" s="30"/>
      <c r="FZ809" s="30"/>
      <c r="GA809" s="30"/>
      <c r="GB809" s="30"/>
      <c r="GC809" s="30"/>
      <c r="GD809" s="30"/>
      <c r="GE809" s="30"/>
      <c r="GF809" s="30"/>
      <c r="GG809" s="30"/>
      <c r="GH809" s="30"/>
      <c r="GI809" s="30"/>
      <c r="GJ809" s="30"/>
      <c r="GK809" s="30"/>
      <c r="GL809" s="30"/>
      <c r="GM809" s="30"/>
    </row>
    <row r="810" spans="1:195" ht="12.7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c r="BM810" s="30"/>
      <c r="BN810" s="30"/>
      <c r="BO810" s="30"/>
      <c r="BP810" s="30"/>
      <c r="BQ810" s="30"/>
      <c r="BR810" s="30"/>
      <c r="BS810" s="30"/>
      <c r="BT810" s="30"/>
      <c r="BU810" s="30"/>
      <c r="BV810" s="30"/>
      <c r="BW810" s="30"/>
      <c r="BX810" s="30"/>
      <c r="BY810" s="30"/>
      <c r="BZ810" s="30"/>
      <c r="CA810" s="30"/>
      <c r="CB810" s="30"/>
      <c r="CC810" s="30"/>
      <c r="CD810" s="30"/>
      <c r="CE810" s="30"/>
      <c r="CF810" s="30"/>
      <c r="CG810" s="30"/>
      <c r="CH810" s="30"/>
      <c r="CI810" s="30"/>
      <c r="CJ810" s="30"/>
      <c r="CK810" s="30"/>
      <c r="CL810" s="30"/>
      <c r="CM810" s="30"/>
      <c r="CN810" s="30"/>
      <c r="CO810" s="30"/>
      <c r="CP810" s="30"/>
      <c r="CQ810" s="30"/>
      <c r="CR810" s="30"/>
      <c r="CS810" s="30"/>
      <c r="CT810" s="30"/>
      <c r="CU810" s="30"/>
      <c r="CV810" s="30"/>
      <c r="CW810" s="30"/>
      <c r="CX810" s="30"/>
      <c r="CY810" s="30"/>
      <c r="CZ810" s="30"/>
      <c r="DA810" s="30"/>
      <c r="DB810" s="30"/>
      <c r="DC810" s="30"/>
      <c r="DD810" s="30"/>
      <c r="DE810" s="30"/>
      <c r="DF810" s="30"/>
      <c r="DG810" s="30"/>
      <c r="DH810" s="30"/>
      <c r="DI810" s="30"/>
      <c r="DJ810" s="30"/>
      <c r="DK810" s="30"/>
      <c r="DL810" s="30"/>
      <c r="DM810" s="30"/>
      <c r="DN810" s="30"/>
      <c r="DO810" s="30"/>
      <c r="DP810" s="30"/>
      <c r="DQ810" s="30"/>
      <c r="DR810" s="30"/>
      <c r="DS810" s="30"/>
      <c r="DT810" s="30"/>
      <c r="DU810" s="30"/>
      <c r="DV810" s="30"/>
      <c r="DW810" s="30"/>
      <c r="DX810" s="30"/>
      <c r="DY810" s="30"/>
      <c r="DZ810" s="30"/>
      <c r="EA810" s="30"/>
      <c r="EB810" s="30"/>
      <c r="EC810" s="30"/>
      <c r="ED810" s="30"/>
      <c r="EE810" s="30"/>
      <c r="EF810" s="30"/>
      <c r="EG810" s="30"/>
      <c r="EH810" s="30"/>
      <c r="EI810" s="30"/>
      <c r="EJ810" s="30"/>
      <c r="EK810" s="30"/>
      <c r="EL810" s="30"/>
      <c r="EM810" s="30"/>
      <c r="EN810" s="30"/>
      <c r="EO810" s="30"/>
      <c r="EP810" s="30"/>
      <c r="EQ810" s="30"/>
      <c r="ER810" s="30"/>
      <c r="ES810" s="30"/>
      <c r="ET810" s="30"/>
      <c r="EU810" s="30"/>
      <c r="EV810" s="30"/>
      <c r="EW810" s="30"/>
      <c r="EX810" s="30"/>
      <c r="EY810" s="30"/>
      <c r="EZ810" s="30"/>
      <c r="FA810" s="30"/>
      <c r="FB810" s="30"/>
      <c r="FC810" s="30"/>
      <c r="FD810" s="30"/>
      <c r="FE810" s="30"/>
      <c r="FF810" s="30"/>
      <c r="FG810" s="30"/>
      <c r="FH810" s="30"/>
      <c r="FI810" s="30"/>
      <c r="FJ810" s="30"/>
      <c r="FK810" s="30"/>
      <c r="FL810" s="30"/>
      <c r="FM810" s="30"/>
      <c r="FN810" s="30"/>
      <c r="FO810" s="30"/>
      <c r="FP810" s="30"/>
      <c r="FQ810" s="30"/>
      <c r="FR810" s="30"/>
      <c r="FS810" s="30"/>
      <c r="FT810" s="30"/>
      <c r="FU810" s="30"/>
      <c r="FV810" s="30"/>
      <c r="FW810" s="30"/>
      <c r="FX810" s="30"/>
      <c r="FY810" s="30"/>
      <c r="FZ810" s="30"/>
      <c r="GA810" s="30"/>
      <c r="GB810" s="30"/>
      <c r="GC810" s="30"/>
      <c r="GD810" s="30"/>
      <c r="GE810" s="30"/>
      <c r="GF810" s="30"/>
      <c r="GG810" s="30"/>
      <c r="GH810" s="30"/>
      <c r="GI810" s="30"/>
      <c r="GJ810" s="30"/>
      <c r="GK810" s="30"/>
      <c r="GL810" s="30"/>
      <c r="GM810" s="30"/>
    </row>
    <row r="811" spans="1:195" ht="12.7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c r="CU811" s="30"/>
      <c r="CV811" s="30"/>
      <c r="CW811" s="30"/>
      <c r="CX811" s="30"/>
      <c r="CY811" s="30"/>
      <c r="CZ811" s="30"/>
      <c r="DA811" s="30"/>
      <c r="DB811" s="30"/>
      <c r="DC811" s="30"/>
      <c r="DD811" s="30"/>
      <c r="DE811" s="30"/>
      <c r="DF811" s="30"/>
      <c r="DG811" s="30"/>
      <c r="DH811" s="30"/>
      <c r="DI811" s="30"/>
      <c r="DJ811" s="30"/>
      <c r="DK811" s="30"/>
      <c r="DL811" s="30"/>
      <c r="DM811" s="30"/>
      <c r="DN811" s="30"/>
      <c r="DO811" s="30"/>
      <c r="DP811" s="30"/>
      <c r="DQ811" s="30"/>
      <c r="DR811" s="30"/>
      <c r="DS811" s="30"/>
      <c r="DT811" s="30"/>
      <c r="DU811" s="30"/>
      <c r="DV811" s="30"/>
      <c r="DW811" s="30"/>
      <c r="DX811" s="30"/>
      <c r="DY811" s="30"/>
      <c r="DZ811" s="30"/>
      <c r="EA811" s="30"/>
      <c r="EB811" s="30"/>
      <c r="EC811" s="30"/>
      <c r="ED811" s="30"/>
      <c r="EE811" s="30"/>
      <c r="EF811" s="30"/>
      <c r="EG811" s="30"/>
      <c r="EH811" s="30"/>
      <c r="EI811" s="30"/>
      <c r="EJ811" s="30"/>
      <c r="EK811" s="30"/>
      <c r="EL811" s="30"/>
      <c r="EM811" s="30"/>
      <c r="EN811" s="30"/>
      <c r="EO811" s="30"/>
      <c r="EP811" s="30"/>
      <c r="EQ811" s="30"/>
      <c r="ER811" s="30"/>
      <c r="ES811" s="30"/>
      <c r="ET811" s="30"/>
      <c r="EU811" s="30"/>
      <c r="EV811" s="30"/>
      <c r="EW811" s="30"/>
      <c r="EX811" s="30"/>
      <c r="EY811" s="30"/>
      <c r="EZ811" s="30"/>
      <c r="FA811" s="30"/>
      <c r="FB811" s="30"/>
      <c r="FC811" s="30"/>
      <c r="FD811" s="30"/>
      <c r="FE811" s="30"/>
      <c r="FF811" s="30"/>
      <c r="FG811" s="30"/>
      <c r="FH811" s="30"/>
      <c r="FI811" s="30"/>
      <c r="FJ811" s="30"/>
      <c r="FK811" s="30"/>
      <c r="FL811" s="30"/>
      <c r="FM811" s="30"/>
      <c r="FN811" s="30"/>
      <c r="FO811" s="30"/>
      <c r="FP811" s="30"/>
      <c r="FQ811" s="30"/>
      <c r="FR811" s="30"/>
      <c r="FS811" s="30"/>
      <c r="FT811" s="30"/>
      <c r="FU811" s="30"/>
      <c r="FV811" s="30"/>
      <c r="FW811" s="30"/>
      <c r="FX811" s="30"/>
      <c r="FY811" s="30"/>
      <c r="FZ811" s="30"/>
      <c r="GA811" s="30"/>
      <c r="GB811" s="30"/>
      <c r="GC811" s="30"/>
      <c r="GD811" s="30"/>
      <c r="GE811" s="30"/>
      <c r="GF811" s="30"/>
      <c r="GG811" s="30"/>
      <c r="GH811" s="30"/>
      <c r="GI811" s="30"/>
      <c r="GJ811" s="30"/>
      <c r="GK811" s="30"/>
      <c r="GL811" s="30"/>
      <c r="GM811" s="30"/>
    </row>
    <row r="812" spans="1:195" ht="12.7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c r="BM812" s="30"/>
      <c r="BN812" s="30"/>
      <c r="BO812" s="30"/>
      <c r="BP812" s="30"/>
      <c r="BQ812" s="30"/>
      <c r="BR812" s="30"/>
      <c r="BS812" s="30"/>
      <c r="BT812" s="30"/>
      <c r="BU812" s="30"/>
      <c r="BV812" s="30"/>
      <c r="BW812" s="30"/>
      <c r="BX812" s="30"/>
      <c r="BY812" s="30"/>
      <c r="BZ812" s="30"/>
      <c r="CA812" s="30"/>
      <c r="CB812" s="30"/>
      <c r="CC812" s="30"/>
      <c r="CD812" s="30"/>
      <c r="CE812" s="30"/>
      <c r="CF812" s="30"/>
      <c r="CG812" s="30"/>
      <c r="CH812" s="30"/>
      <c r="CI812" s="30"/>
      <c r="CJ812" s="30"/>
      <c r="CK812" s="30"/>
      <c r="CL812" s="30"/>
      <c r="CM812" s="30"/>
      <c r="CN812" s="30"/>
      <c r="CO812" s="30"/>
      <c r="CP812" s="30"/>
      <c r="CQ812" s="30"/>
      <c r="CR812" s="30"/>
      <c r="CS812" s="30"/>
      <c r="CT812" s="30"/>
      <c r="CU812" s="30"/>
      <c r="CV812" s="30"/>
      <c r="CW812" s="30"/>
      <c r="CX812" s="30"/>
      <c r="CY812" s="30"/>
      <c r="CZ812" s="30"/>
      <c r="DA812" s="30"/>
      <c r="DB812" s="30"/>
      <c r="DC812" s="30"/>
      <c r="DD812" s="30"/>
      <c r="DE812" s="30"/>
      <c r="DF812" s="30"/>
      <c r="DG812" s="30"/>
      <c r="DH812" s="30"/>
      <c r="DI812" s="30"/>
      <c r="DJ812" s="30"/>
      <c r="DK812" s="30"/>
      <c r="DL812" s="30"/>
      <c r="DM812" s="30"/>
      <c r="DN812" s="30"/>
      <c r="DO812" s="30"/>
      <c r="DP812" s="30"/>
      <c r="DQ812" s="30"/>
      <c r="DR812" s="30"/>
      <c r="DS812" s="30"/>
      <c r="DT812" s="30"/>
      <c r="DU812" s="30"/>
      <c r="DV812" s="30"/>
      <c r="DW812" s="30"/>
      <c r="DX812" s="30"/>
      <c r="DY812" s="30"/>
      <c r="DZ812" s="30"/>
      <c r="EA812" s="30"/>
      <c r="EB812" s="30"/>
      <c r="EC812" s="30"/>
      <c r="ED812" s="30"/>
      <c r="EE812" s="30"/>
      <c r="EF812" s="30"/>
      <c r="EG812" s="30"/>
      <c r="EH812" s="30"/>
      <c r="EI812" s="30"/>
      <c r="EJ812" s="30"/>
      <c r="EK812" s="30"/>
      <c r="EL812" s="30"/>
      <c r="EM812" s="30"/>
      <c r="EN812" s="30"/>
      <c r="EO812" s="30"/>
      <c r="EP812" s="30"/>
      <c r="EQ812" s="30"/>
      <c r="ER812" s="30"/>
      <c r="ES812" s="30"/>
      <c r="ET812" s="30"/>
      <c r="EU812" s="30"/>
      <c r="EV812" s="30"/>
      <c r="EW812" s="30"/>
      <c r="EX812" s="30"/>
      <c r="EY812" s="30"/>
      <c r="EZ812" s="30"/>
      <c r="FA812" s="30"/>
      <c r="FB812" s="30"/>
      <c r="FC812" s="30"/>
      <c r="FD812" s="30"/>
      <c r="FE812" s="30"/>
      <c r="FF812" s="30"/>
      <c r="FG812" s="30"/>
      <c r="FH812" s="30"/>
      <c r="FI812" s="30"/>
      <c r="FJ812" s="30"/>
      <c r="FK812" s="30"/>
      <c r="FL812" s="30"/>
      <c r="FM812" s="30"/>
      <c r="FN812" s="30"/>
      <c r="FO812" s="30"/>
      <c r="FP812" s="30"/>
      <c r="FQ812" s="30"/>
      <c r="FR812" s="30"/>
      <c r="FS812" s="30"/>
      <c r="FT812" s="30"/>
      <c r="FU812" s="30"/>
      <c r="FV812" s="30"/>
      <c r="FW812" s="30"/>
      <c r="FX812" s="30"/>
      <c r="FY812" s="30"/>
      <c r="FZ812" s="30"/>
      <c r="GA812" s="30"/>
      <c r="GB812" s="30"/>
      <c r="GC812" s="30"/>
      <c r="GD812" s="30"/>
      <c r="GE812" s="30"/>
      <c r="GF812" s="30"/>
      <c r="GG812" s="30"/>
      <c r="GH812" s="30"/>
      <c r="GI812" s="30"/>
      <c r="GJ812" s="30"/>
      <c r="GK812" s="30"/>
      <c r="GL812" s="30"/>
      <c r="GM812" s="30"/>
    </row>
    <row r="813" spans="1:195" ht="12.7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c r="BM813" s="30"/>
      <c r="BN813" s="30"/>
      <c r="BO813" s="30"/>
      <c r="BP813" s="30"/>
      <c r="BQ813" s="30"/>
      <c r="BR813" s="30"/>
      <c r="BS813" s="30"/>
      <c r="BT813" s="30"/>
      <c r="BU813" s="30"/>
      <c r="BV813" s="30"/>
      <c r="BW813" s="30"/>
      <c r="BX813" s="30"/>
      <c r="BY813" s="30"/>
      <c r="BZ813" s="30"/>
      <c r="CA813" s="30"/>
      <c r="CB813" s="30"/>
      <c r="CC813" s="30"/>
      <c r="CD813" s="30"/>
      <c r="CE813" s="30"/>
      <c r="CF813" s="30"/>
      <c r="CG813" s="30"/>
      <c r="CH813" s="30"/>
      <c r="CI813" s="30"/>
      <c r="CJ813" s="30"/>
      <c r="CK813" s="30"/>
      <c r="CL813" s="30"/>
      <c r="CM813" s="30"/>
      <c r="CN813" s="30"/>
      <c r="CO813" s="30"/>
      <c r="CP813" s="30"/>
      <c r="CQ813" s="30"/>
      <c r="CR813" s="30"/>
      <c r="CS813" s="30"/>
      <c r="CT813" s="30"/>
      <c r="CU813" s="30"/>
      <c r="CV813" s="30"/>
      <c r="CW813" s="30"/>
      <c r="CX813" s="30"/>
      <c r="CY813" s="30"/>
      <c r="CZ813" s="30"/>
      <c r="DA813" s="30"/>
      <c r="DB813" s="30"/>
      <c r="DC813" s="30"/>
      <c r="DD813" s="30"/>
      <c r="DE813" s="30"/>
      <c r="DF813" s="30"/>
      <c r="DG813" s="30"/>
      <c r="DH813" s="30"/>
      <c r="DI813" s="30"/>
      <c r="DJ813" s="30"/>
      <c r="DK813" s="30"/>
      <c r="DL813" s="30"/>
      <c r="DM813" s="30"/>
      <c r="DN813" s="30"/>
      <c r="DO813" s="30"/>
      <c r="DP813" s="30"/>
      <c r="DQ813" s="30"/>
      <c r="DR813" s="30"/>
      <c r="DS813" s="30"/>
      <c r="DT813" s="30"/>
      <c r="DU813" s="30"/>
      <c r="DV813" s="30"/>
      <c r="DW813" s="30"/>
      <c r="DX813" s="30"/>
      <c r="DY813" s="30"/>
      <c r="DZ813" s="30"/>
      <c r="EA813" s="30"/>
      <c r="EB813" s="30"/>
      <c r="EC813" s="30"/>
      <c r="ED813" s="30"/>
      <c r="EE813" s="30"/>
      <c r="EF813" s="30"/>
      <c r="EG813" s="30"/>
      <c r="EH813" s="30"/>
      <c r="EI813" s="30"/>
      <c r="EJ813" s="30"/>
      <c r="EK813" s="30"/>
      <c r="EL813" s="30"/>
      <c r="EM813" s="30"/>
      <c r="EN813" s="30"/>
      <c r="EO813" s="30"/>
      <c r="EP813" s="30"/>
      <c r="EQ813" s="30"/>
      <c r="ER813" s="30"/>
      <c r="ES813" s="30"/>
      <c r="ET813" s="30"/>
      <c r="EU813" s="30"/>
      <c r="EV813" s="30"/>
      <c r="EW813" s="30"/>
      <c r="EX813" s="30"/>
      <c r="EY813" s="30"/>
      <c r="EZ813" s="30"/>
      <c r="FA813" s="30"/>
      <c r="FB813" s="30"/>
      <c r="FC813" s="30"/>
      <c r="FD813" s="30"/>
      <c r="FE813" s="30"/>
      <c r="FF813" s="30"/>
      <c r="FG813" s="30"/>
      <c r="FH813" s="30"/>
      <c r="FI813" s="30"/>
      <c r="FJ813" s="30"/>
      <c r="FK813" s="30"/>
      <c r="FL813" s="30"/>
      <c r="FM813" s="30"/>
      <c r="FN813" s="30"/>
      <c r="FO813" s="30"/>
      <c r="FP813" s="30"/>
      <c r="FQ813" s="30"/>
      <c r="FR813" s="30"/>
      <c r="FS813" s="30"/>
      <c r="FT813" s="30"/>
      <c r="FU813" s="30"/>
      <c r="FV813" s="30"/>
      <c r="FW813" s="30"/>
      <c r="FX813" s="30"/>
      <c r="FY813" s="30"/>
      <c r="FZ813" s="30"/>
      <c r="GA813" s="30"/>
      <c r="GB813" s="30"/>
      <c r="GC813" s="30"/>
      <c r="GD813" s="30"/>
      <c r="GE813" s="30"/>
      <c r="GF813" s="30"/>
      <c r="GG813" s="30"/>
      <c r="GH813" s="30"/>
      <c r="GI813" s="30"/>
      <c r="GJ813" s="30"/>
      <c r="GK813" s="30"/>
      <c r="GL813" s="30"/>
      <c r="GM813" s="30"/>
    </row>
    <row r="814" spans="1:195" ht="12.7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c r="CU814" s="30"/>
      <c r="CV814" s="30"/>
      <c r="CW814" s="30"/>
      <c r="CX814" s="30"/>
      <c r="CY814" s="30"/>
      <c r="CZ814" s="30"/>
      <c r="DA814" s="30"/>
      <c r="DB814" s="30"/>
      <c r="DC814" s="30"/>
      <c r="DD814" s="30"/>
      <c r="DE814" s="30"/>
      <c r="DF814" s="30"/>
      <c r="DG814" s="30"/>
      <c r="DH814" s="30"/>
      <c r="DI814" s="30"/>
      <c r="DJ814" s="30"/>
      <c r="DK814" s="30"/>
      <c r="DL814" s="30"/>
      <c r="DM814" s="30"/>
      <c r="DN814" s="30"/>
      <c r="DO814" s="30"/>
      <c r="DP814" s="30"/>
      <c r="DQ814" s="30"/>
      <c r="DR814" s="30"/>
      <c r="DS814" s="30"/>
      <c r="DT814" s="30"/>
      <c r="DU814" s="30"/>
      <c r="DV814" s="30"/>
      <c r="DW814" s="30"/>
      <c r="DX814" s="30"/>
      <c r="DY814" s="30"/>
      <c r="DZ814" s="30"/>
      <c r="EA814" s="30"/>
      <c r="EB814" s="30"/>
      <c r="EC814" s="30"/>
      <c r="ED814" s="30"/>
      <c r="EE814" s="30"/>
      <c r="EF814" s="30"/>
      <c r="EG814" s="30"/>
      <c r="EH814" s="30"/>
      <c r="EI814" s="30"/>
      <c r="EJ814" s="30"/>
      <c r="EK814" s="30"/>
      <c r="EL814" s="30"/>
      <c r="EM814" s="30"/>
      <c r="EN814" s="30"/>
      <c r="EO814" s="30"/>
      <c r="EP814" s="30"/>
      <c r="EQ814" s="30"/>
      <c r="ER814" s="30"/>
      <c r="ES814" s="30"/>
      <c r="ET814" s="30"/>
      <c r="EU814" s="30"/>
      <c r="EV814" s="30"/>
      <c r="EW814" s="30"/>
      <c r="EX814" s="30"/>
      <c r="EY814" s="30"/>
      <c r="EZ814" s="30"/>
      <c r="FA814" s="30"/>
      <c r="FB814" s="30"/>
      <c r="FC814" s="30"/>
      <c r="FD814" s="30"/>
      <c r="FE814" s="30"/>
      <c r="FF814" s="30"/>
      <c r="FG814" s="30"/>
      <c r="FH814" s="30"/>
      <c r="FI814" s="30"/>
      <c r="FJ814" s="30"/>
      <c r="FK814" s="30"/>
      <c r="FL814" s="30"/>
      <c r="FM814" s="30"/>
      <c r="FN814" s="30"/>
      <c r="FO814" s="30"/>
      <c r="FP814" s="30"/>
      <c r="FQ814" s="30"/>
      <c r="FR814" s="30"/>
      <c r="FS814" s="30"/>
      <c r="FT814" s="30"/>
      <c r="FU814" s="30"/>
      <c r="FV814" s="30"/>
      <c r="FW814" s="30"/>
      <c r="FX814" s="30"/>
      <c r="FY814" s="30"/>
      <c r="FZ814" s="30"/>
      <c r="GA814" s="30"/>
      <c r="GB814" s="30"/>
      <c r="GC814" s="30"/>
      <c r="GD814" s="30"/>
      <c r="GE814" s="30"/>
      <c r="GF814" s="30"/>
      <c r="GG814" s="30"/>
      <c r="GH814" s="30"/>
      <c r="GI814" s="30"/>
      <c r="GJ814" s="30"/>
      <c r="GK814" s="30"/>
      <c r="GL814" s="30"/>
      <c r="GM814" s="30"/>
    </row>
    <row r="815" spans="1:195" ht="12.7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c r="BF815" s="30"/>
      <c r="BG815" s="30"/>
      <c r="BH815" s="30"/>
      <c r="BI815" s="30"/>
      <c r="BJ815" s="30"/>
      <c r="BK815" s="30"/>
      <c r="BL815" s="30"/>
      <c r="BM815" s="30"/>
      <c r="BN815" s="30"/>
      <c r="BO815" s="30"/>
      <c r="BP815" s="30"/>
      <c r="BQ815" s="30"/>
      <c r="BR815" s="30"/>
      <c r="BS815" s="30"/>
      <c r="BT815" s="30"/>
      <c r="BU815" s="30"/>
      <c r="BV815" s="30"/>
      <c r="BW815" s="30"/>
      <c r="BX815" s="30"/>
      <c r="BY815" s="30"/>
      <c r="BZ815" s="30"/>
      <c r="CA815" s="30"/>
      <c r="CB815" s="30"/>
      <c r="CC815" s="30"/>
      <c r="CD815" s="30"/>
      <c r="CE815" s="30"/>
      <c r="CF815" s="30"/>
      <c r="CG815" s="30"/>
      <c r="CH815" s="30"/>
      <c r="CI815" s="30"/>
      <c r="CJ815" s="30"/>
      <c r="CK815" s="30"/>
      <c r="CL815" s="30"/>
      <c r="CM815" s="30"/>
      <c r="CN815" s="30"/>
      <c r="CO815" s="30"/>
      <c r="CP815" s="30"/>
      <c r="CQ815" s="30"/>
      <c r="CR815" s="30"/>
      <c r="CS815" s="30"/>
      <c r="CT815" s="30"/>
      <c r="CU815" s="30"/>
      <c r="CV815" s="30"/>
      <c r="CW815" s="30"/>
      <c r="CX815" s="30"/>
      <c r="CY815" s="30"/>
      <c r="CZ815" s="30"/>
      <c r="DA815" s="30"/>
      <c r="DB815" s="30"/>
      <c r="DC815" s="30"/>
      <c r="DD815" s="30"/>
      <c r="DE815" s="30"/>
      <c r="DF815" s="30"/>
      <c r="DG815" s="30"/>
      <c r="DH815" s="30"/>
      <c r="DI815" s="30"/>
      <c r="DJ815" s="30"/>
      <c r="DK815" s="30"/>
      <c r="DL815" s="30"/>
      <c r="DM815" s="30"/>
      <c r="DN815" s="30"/>
      <c r="DO815" s="30"/>
      <c r="DP815" s="30"/>
      <c r="DQ815" s="30"/>
      <c r="DR815" s="30"/>
      <c r="DS815" s="30"/>
      <c r="DT815" s="30"/>
      <c r="DU815" s="30"/>
      <c r="DV815" s="30"/>
      <c r="DW815" s="30"/>
      <c r="DX815" s="30"/>
      <c r="DY815" s="30"/>
      <c r="DZ815" s="30"/>
      <c r="EA815" s="30"/>
      <c r="EB815" s="30"/>
      <c r="EC815" s="30"/>
      <c r="ED815" s="30"/>
      <c r="EE815" s="30"/>
      <c r="EF815" s="30"/>
      <c r="EG815" s="30"/>
      <c r="EH815" s="30"/>
      <c r="EI815" s="30"/>
      <c r="EJ815" s="30"/>
      <c r="EK815" s="30"/>
      <c r="EL815" s="30"/>
      <c r="EM815" s="30"/>
      <c r="EN815" s="30"/>
      <c r="EO815" s="30"/>
      <c r="EP815" s="30"/>
      <c r="EQ815" s="30"/>
      <c r="ER815" s="30"/>
      <c r="ES815" s="30"/>
      <c r="ET815" s="30"/>
      <c r="EU815" s="30"/>
      <c r="EV815" s="30"/>
      <c r="EW815" s="30"/>
      <c r="EX815" s="30"/>
      <c r="EY815" s="30"/>
      <c r="EZ815" s="30"/>
      <c r="FA815" s="30"/>
      <c r="FB815" s="30"/>
      <c r="FC815" s="30"/>
      <c r="FD815" s="30"/>
      <c r="FE815" s="30"/>
      <c r="FF815" s="30"/>
      <c r="FG815" s="30"/>
      <c r="FH815" s="30"/>
      <c r="FI815" s="30"/>
      <c r="FJ815" s="30"/>
      <c r="FK815" s="30"/>
      <c r="FL815" s="30"/>
      <c r="FM815" s="30"/>
      <c r="FN815" s="30"/>
      <c r="FO815" s="30"/>
      <c r="FP815" s="30"/>
      <c r="FQ815" s="30"/>
      <c r="FR815" s="30"/>
      <c r="FS815" s="30"/>
      <c r="FT815" s="30"/>
      <c r="FU815" s="30"/>
      <c r="FV815" s="30"/>
      <c r="FW815" s="30"/>
      <c r="FX815" s="30"/>
      <c r="FY815" s="30"/>
      <c r="FZ815" s="30"/>
      <c r="GA815" s="30"/>
      <c r="GB815" s="30"/>
      <c r="GC815" s="30"/>
      <c r="GD815" s="30"/>
      <c r="GE815" s="30"/>
      <c r="GF815" s="30"/>
      <c r="GG815" s="30"/>
      <c r="GH815" s="30"/>
      <c r="GI815" s="30"/>
      <c r="GJ815" s="30"/>
      <c r="GK815" s="30"/>
      <c r="GL815" s="30"/>
      <c r="GM815" s="30"/>
    </row>
    <row r="816" spans="1:195" ht="12.7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0"/>
      <c r="DV816" s="30"/>
      <c r="DW816" s="30"/>
      <c r="DX816" s="30"/>
      <c r="DY816" s="30"/>
      <c r="DZ816" s="30"/>
      <c r="EA816" s="30"/>
      <c r="EB816" s="30"/>
      <c r="EC816" s="30"/>
      <c r="ED816" s="30"/>
      <c r="EE816" s="30"/>
      <c r="EF816" s="30"/>
      <c r="EG816" s="30"/>
      <c r="EH816" s="30"/>
      <c r="EI816" s="30"/>
      <c r="EJ816" s="30"/>
      <c r="EK816" s="30"/>
      <c r="EL816" s="30"/>
      <c r="EM816" s="30"/>
      <c r="EN816" s="30"/>
      <c r="EO816" s="30"/>
      <c r="EP816" s="30"/>
      <c r="EQ816" s="30"/>
      <c r="ER816" s="30"/>
      <c r="ES816" s="30"/>
      <c r="ET816" s="30"/>
      <c r="EU816" s="30"/>
      <c r="EV816" s="30"/>
      <c r="EW816" s="30"/>
      <c r="EX816" s="30"/>
      <c r="EY816" s="30"/>
      <c r="EZ816" s="30"/>
      <c r="FA816" s="30"/>
      <c r="FB816" s="30"/>
      <c r="FC816" s="30"/>
      <c r="FD816" s="30"/>
      <c r="FE816" s="30"/>
      <c r="FF816" s="30"/>
      <c r="FG816" s="30"/>
      <c r="FH816" s="30"/>
      <c r="FI816" s="30"/>
      <c r="FJ816" s="30"/>
      <c r="FK816" s="30"/>
      <c r="FL816" s="30"/>
      <c r="FM816" s="30"/>
      <c r="FN816" s="30"/>
      <c r="FO816" s="30"/>
      <c r="FP816" s="30"/>
      <c r="FQ816" s="30"/>
      <c r="FR816" s="30"/>
      <c r="FS816" s="30"/>
      <c r="FT816" s="30"/>
      <c r="FU816" s="30"/>
      <c r="FV816" s="30"/>
      <c r="FW816" s="30"/>
      <c r="FX816" s="30"/>
      <c r="FY816" s="30"/>
      <c r="FZ816" s="30"/>
      <c r="GA816" s="30"/>
      <c r="GB816" s="30"/>
      <c r="GC816" s="30"/>
      <c r="GD816" s="30"/>
      <c r="GE816" s="30"/>
      <c r="GF816" s="30"/>
      <c r="GG816" s="30"/>
      <c r="GH816" s="30"/>
      <c r="GI816" s="30"/>
      <c r="GJ816" s="30"/>
      <c r="GK816" s="30"/>
      <c r="GL816" s="30"/>
      <c r="GM816" s="30"/>
    </row>
    <row r="817" spans="1:195" ht="12.7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c r="CU817" s="30"/>
      <c r="CV817" s="30"/>
      <c r="CW817" s="30"/>
      <c r="CX817" s="30"/>
      <c r="CY817" s="30"/>
      <c r="CZ817" s="30"/>
      <c r="DA817" s="30"/>
      <c r="DB817" s="30"/>
      <c r="DC817" s="30"/>
      <c r="DD817" s="30"/>
      <c r="DE817" s="30"/>
      <c r="DF817" s="30"/>
      <c r="DG817" s="30"/>
      <c r="DH817" s="30"/>
      <c r="DI817" s="30"/>
      <c r="DJ817" s="30"/>
      <c r="DK817" s="30"/>
      <c r="DL817" s="30"/>
      <c r="DM817" s="30"/>
      <c r="DN817" s="30"/>
      <c r="DO817" s="30"/>
      <c r="DP817" s="30"/>
      <c r="DQ817" s="30"/>
      <c r="DR817" s="30"/>
      <c r="DS817" s="30"/>
      <c r="DT817" s="30"/>
      <c r="DU817" s="30"/>
      <c r="DV817" s="30"/>
      <c r="DW817" s="30"/>
      <c r="DX817" s="30"/>
      <c r="DY817" s="30"/>
      <c r="DZ817" s="30"/>
      <c r="EA817" s="30"/>
      <c r="EB817" s="30"/>
      <c r="EC817" s="30"/>
      <c r="ED817" s="30"/>
      <c r="EE817" s="30"/>
      <c r="EF817" s="30"/>
      <c r="EG817" s="30"/>
      <c r="EH817" s="30"/>
      <c r="EI817" s="30"/>
      <c r="EJ817" s="30"/>
      <c r="EK817" s="30"/>
      <c r="EL817" s="30"/>
      <c r="EM817" s="30"/>
      <c r="EN817" s="30"/>
      <c r="EO817" s="30"/>
      <c r="EP817" s="30"/>
      <c r="EQ817" s="30"/>
      <c r="ER817" s="30"/>
      <c r="ES817" s="30"/>
      <c r="ET817" s="30"/>
      <c r="EU817" s="30"/>
      <c r="EV817" s="30"/>
      <c r="EW817" s="30"/>
      <c r="EX817" s="30"/>
      <c r="EY817" s="30"/>
      <c r="EZ817" s="30"/>
      <c r="FA817" s="30"/>
      <c r="FB817" s="30"/>
      <c r="FC817" s="30"/>
      <c r="FD817" s="30"/>
      <c r="FE817" s="30"/>
      <c r="FF817" s="30"/>
      <c r="FG817" s="30"/>
      <c r="FH817" s="30"/>
      <c r="FI817" s="30"/>
      <c r="FJ817" s="30"/>
      <c r="FK817" s="30"/>
      <c r="FL817" s="30"/>
      <c r="FM817" s="30"/>
      <c r="FN817" s="30"/>
      <c r="FO817" s="30"/>
      <c r="FP817" s="30"/>
      <c r="FQ817" s="30"/>
      <c r="FR817" s="30"/>
      <c r="FS817" s="30"/>
      <c r="FT817" s="30"/>
      <c r="FU817" s="30"/>
      <c r="FV817" s="30"/>
      <c r="FW817" s="30"/>
      <c r="FX817" s="30"/>
      <c r="FY817" s="30"/>
      <c r="FZ817" s="30"/>
      <c r="GA817" s="30"/>
      <c r="GB817" s="30"/>
      <c r="GC817" s="30"/>
      <c r="GD817" s="30"/>
      <c r="GE817" s="30"/>
      <c r="GF817" s="30"/>
      <c r="GG817" s="30"/>
      <c r="GH817" s="30"/>
      <c r="GI817" s="30"/>
      <c r="GJ817" s="30"/>
      <c r="GK817" s="30"/>
      <c r="GL817" s="30"/>
      <c r="GM817" s="30"/>
    </row>
    <row r="818" spans="1:195" ht="12.7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c r="BM818" s="30"/>
      <c r="BN818" s="30"/>
      <c r="BO818" s="30"/>
      <c r="BP818" s="30"/>
      <c r="BQ818" s="30"/>
      <c r="BR818" s="30"/>
      <c r="BS818" s="30"/>
      <c r="BT818" s="30"/>
      <c r="BU818" s="30"/>
      <c r="BV818" s="30"/>
      <c r="BW818" s="30"/>
      <c r="BX818" s="30"/>
      <c r="BY818" s="30"/>
      <c r="BZ818" s="30"/>
      <c r="CA818" s="30"/>
      <c r="CB818" s="30"/>
      <c r="CC818" s="30"/>
      <c r="CD818" s="30"/>
      <c r="CE818" s="30"/>
      <c r="CF818" s="30"/>
      <c r="CG818" s="30"/>
      <c r="CH818" s="30"/>
      <c r="CI818" s="30"/>
      <c r="CJ818" s="30"/>
      <c r="CK818" s="30"/>
      <c r="CL818" s="30"/>
      <c r="CM818" s="30"/>
      <c r="CN818" s="30"/>
      <c r="CO818" s="30"/>
      <c r="CP818" s="30"/>
      <c r="CQ818" s="30"/>
      <c r="CR818" s="30"/>
      <c r="CS818" s="30"/>
      <c r="CT818" s="30"/>
      <c r="CU818" s="30"/>
      <c r="CV818" s="30"/>
      <c r="CW818" s="30"/>
      <c r="CX818" s="30"/>
      <c r="CY818" s="30"/>
      <c r="CZ818" s="30"/>
      <c r="DA818" s="30"/>
      <c r="DB818" s="30"/>
      <c r="DC818" s="30"/>
      <c r="DD818" s="30"/>
      <c r="DE818" s="30"/>
      <c r="DF818" s="30"/>
      <c r="DG818" s="30"/>
      <c r="DH818" s="30"/>
      <c r="DI818" s="30"/>
      <c r="DJ818" s="30"/>
      <c r="DK818" s="30"/>
      <c r="DL818" s="30"/>
      <c r="DM818" s="30"/>
      <c r="DN818" s="30"/>
      <c r="DO818" s="30"/>
      <c r="DP818" s="30"/>
      <c r="DQ818" s="30"/>
      <c r="DR818" s="30"/>
      <c r="DS818" s="30"/>
      <c r="DT818" s="30"/>
      <c r="DU818" s="30"/>
      <c r="DV818" s="30"/>
      <c r="DW818" s="30"/>
      <c r="DX818" s="30"/>
      <c r="DY818" s="30"/>
      <c r="DZ818" s="30"/>
      <c r="EA818" s="30"/>
      <c r="EB818" s="30"/>
      <c r="EC818" s="30"/>
      <c r="ED818" s="30"/>
      <c r="EE818" s="30"/>
      <c r="EF818" s="30"/>
      <c r="EG818" s="30"/>
      <c r="EH818" s="30"/>
      <c r="EI818" s="30"/>
      <c r="EJ818" s="30"/>
      <c r="EK818" s="30"/>
      <c r="EL818" s="30"/>
      <c r="EM818" s="30"/>
      <c r="EN818" s="30"/>
      <c r="EO818" s="30"/>
      <c r="EP818" s="30"/>
      <c r="EQ818" s="30"/>
      <c r="ER818" s="30"/>
      <c r="ES818" s="30"/>
      <c r="ET818" s="30"/>
      <c r="EU818" s="30"/>
      <c r="EV818" s="30"/>
      <c r="EW818" s="30"/>
      <c r="EX818" s="30"/>
      <c r="EY818" s="30"/>
      <c r="EZ818" s="30"/>
      <c r="FA818" s="30"/>
      <c r="FB818" s="30"/>
      <c r="FC818" s="30"/>
      <c r="FD818" s="30"/>
      <c r="FE818" s="30"/>
      <c r="FF818" s="30"/>
      <c r="FG818" s="30"/>
      <c r="FH818" s="30"/>
      <c r="FI818" s="30"/>
      <c r="FJ818" s="30"/>
      <c r="FK818" s="30"/>
      <c r="FL818" s="30"/>
      <c r="FM818" s="30"/>
      <c r="FN818" s="30"/>
      <c r="FO818" s="30"/>
      <c r="FP818" s="30"/>
      <c r="FQ818" s="30"/>
      <c r="FR818" s="30"/>
      <c r="FS818" s="30"/>
      <c r="FT818" s="30"/>
      <c r="FU818" s="30"/>
      <c r="FV818" s="30"/>
      <c r="FW818" s="30"/>
      <c r="FX818" s="30"/>
      <c r="FY818" s="30"/>
      <c r="FZ818" s="30"/>
      <c r="GA818" s="30"/>
      <c r="GB818" s="30"/>
      <c r="GC818" s="30"/>
      <c r="GD818" s="30"/>
      <c r="GE818" s="30"/>
      <c r="GF818" s="30"/>
      <c r="GG818" s="30"/>
      <c r="GH818" s="30"/>
      <c r="GI818" s="30"/>
      <c r="GJ818" s="30"/>
      <c r="GK818" s="30"/>
      <c r="GL818" s="30"/>
      <c r="GM818" s="30"/>
    </row>
    <row r="819" spans="1:195" ht="12.7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c r="BE819" s="30"/>
      <c r="BF819" s="30"/>
      <c r="BG819" s="30"/>
      <c r="BH819" s="30"/>
      <c r="BI819" s="30"/>
      <c r="BJ819" s="30"/>
      <c r="BK819" s="30"/>
      <c r="BL819" s="30"/>
      <c r="BM819" s="30"/>
      <c r="BN819" s="30"/>
      <c r="BO819" s="30"/>
      <c r="BP819" s="30"/>
      <c r="BQ819" s="30"/>
      <c r="BR819" s="30"/>
      <c r="BS819" s="30"/>
      <c r="BT819" s="30"/>
      <c r="BU819" s="30"/>
      <c r="BV819" s="30"/>
      <c r="BW819" s="30"/>
      <c r="BX819" s="30"/>
      <c r="BY819" s="30"/>
      <c r="BZ819" s="30"/>
      <c r="CA819" s="30"/>
      <c r="CB819" s="30"/>
      <c r="CC819" s="30"/>
      <c r="CD819" s="30"/>
      <c r="CE819" s="30"/>
      <c r="CF819" s="30"/>
      <c r="CG819" s="30"/>
      <c r="CH819" s="30"/>
      <c r="CI819" s="30"/>
      <c r="CJ819" s="30"/>
      <c r="CK819" s="30"/>
      <c r="CL819" s="30"/>
      <c r="CM819" s="30"/>
      <c r="CN819" s="30"/>
      <c r="CO819" s="30"/>
      <c r="CP819" s="30"/>
      <c r="CQ819" s="30"/>
      <c r="CR819" s="30"/>
      <c r="CS819" s="30"/>
      <c r="CT819" s="30"/>
      <c r="CU819" s="30"/>
      <c r="CV819" s="30"/>
      <c r="CW819" s="30"/>
      <c r="CX819" s="30"/>
      <c r="CY819" s="30"/>
      <c r="CZ819" s="30"/>
      <c r="DA819" s="30"/>
      <c r="DB819" s="30"/>
      <c r="DC819" s="30"/>
      <c r="DD819" s="30"/>
      <c r="DE819" s="30"/>
      <c r="DF819" s="30"/>
      <c r="DG819" s="30"/>
      <c r="DH819" s="30"/>
      <c r="DI819" s="30"/>
      <c r="DJ819" s="30"/>
      <c r="DK819" s="30"/>
      <c r="DL819" s="30"/>
      <c r="DM819" s="30"/>
      <c r="DN819" s="30"/>
      <c r="DO819" s="30"/>
      <c r="DP819" s="30"/>
      <c r="DQ819" s="30"/>
      <c r="DR819" s="30"/>
      <c r="DS819" s="30"/>
      <c r="DT819" s="30"/>
      <c r="DU819" s="30"/>
      <c r="DV819" s="30"/>
      <c r="DW819" s="30"/>
      <c r="DX819" s="30"/>
      <c r="DY819" s="30"/>
      <c r="DZ819" s="30"/>
      <c r="EA819" s="30"/>
      <c r="EB819" s="30"/>
      <c r="EC819" s="30"/>
      <c r="ED819" s="30"/>
      <c r="EE819" s="30"/>
      <c r="EF819" s="30"/>
      <c r="EG819" s="30"/>
      <c r="EH819" s="30"/>
      <c r="EI819" s="30"/>
      <c r="EJ819" s="30"/>
      <c r="EK819" s="30"/>
      <c r="EL819" s="30"/>
      <c r="EM819" s="30"/>
      <c r="EN819" s="30"/>
      <c r="EO819" s="30"/>
      <c r="EP819" s="30"/>
      <c r="EQ819" s="30"/>
      <c r="ER819" s="30"/>
      <c r="ES819" s="30"/>
      <c r="ET819" s="30"/>
      <c r="EU819" s="30"/>
      <c r="EV819" s="30"/>
      <c r="EW819" s="30"/>
      <c r="EX819" s="30"/>
      <c r="EY819" s="30"/>
      <c r="EZ819" s="30"/>
      <c r="FA819" s="30"/>
      <c r="FB819" s="30"/>
      <c r="FC819" s="30"/>
      <c r="FD819" s="30"/>
      <c r="FE819" s="30"/>
      <c r="FF819" s="30"/>
      <c r="FG819" s="30"/>
      <c r="FH819" s="30"/>
      <c r="FI819" s="30"/>
      <c r="FJ819" s="30"/>
      <c r="FK819" s="30"/>
      <c r="FL819" s="30"/>
      <c r="FM819" s="30"/>
      <c r="FN819" s="30"/>
      <c r="FO819" s="30"/>
      <c r="FP819" s="30"/>
      <c r="FQ819" s="30"/>
      <c r="FR819" s="30"/>
      <c r="FS819" s="30"/>
      <c r="FT819" s="30"/>
      <c r="FU819" s="30"/>
      <c r="FV819" s="30"/>
      <c r="FW819" s="30"/>
      <c r="FX819" s="30"/>
      <c r="FY819" s="30"/>
      <c r="FZ819" s="30"/>
      <c r="GA819" s="30"/>
      <c r="GB819" s="30"/>
      <c r="GC819" s="30"/>
      <c r="GD819" s="30"/>
      <c r="GE819" s="30"/>
      <c r="GF819" s="30"/>
      <c r="GG819" s="30"/>
      <c r="GH819" s="30"/>
      <c r="GI819" s="30"/>
      <c r="GJ819" s="30"/>
      <c r="GK819" s="30"/>
      <c r="GL819" s="30"/>
      <c r="GM819" s="30"/>
    </row>
    <row r="820" spans="1:195" ht="12.7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c r="BE820" s="30"/>
      <c r="BF820" s="30"/>
      <c r="BG820" s="30"/>
      <c r="BH820" s="30"/>
      <c r="BI820" s="30"/>
      <c r="BJ820" s="30"/>
      <c r="BK820" s="30"/>
      <c r="BL820" s="30"/>
      <c r="BM820" s="30"/>
      <c r="BN820" s="30"/>
      <c r="BO820" s="30"/>
      <c r="BP820" s="30"/>
      <c r="BQ820" s="30"/>
      <c r="BR820" s="30"/>
      <c r="BS820" s="30"/>
      <c r="BT820" s="30"/>
      <c r="BU820" s="30"/>
      <c r="BV820" s="30"/>
      <c r="BW820" s="30"/>
      <c r="BX820" s="30"/>
      <c r="BY820" s="30"/>
      <c r="BZ820" s="30"/>
      <c r="CA820" s="30"/>
      <c r="CB820" s="30"/>
      <c r="CC820" s="30"/>
      <c r="CD820" s="30"/>
      <c r="CE820" s="30"/>
      <c r="CF820" s="30"/>
      <c r="CG820" s="30"/>
      <c r="CH820" s="30"/>
      <c r="CI820" s="30"/>
      <c r="CJ820" s="30"/>
      <c r="CK820" s="30"/>
      <c r="CL820" s="30"/>
      <c r="CM820" s="30"/>
      <c r="CN820" s="30"/>
      <c r="CO820" s="30"/>
      <c r="CP820" s="30"/>
      <c r="CQ820" s="30"/>
      <c r="CR820" s="30"/>
      <c r="CS820" s="30"/>
      <c r="CT820" s="30"/>
      <c r="CU820" s="30"/>
      <c r="CV820" s="30"/>
      <c r="CW820" s="30"/>
      <c r="CX820" s="30"/>
      <c r="CY820" s="30"/>
      <c r="CZ820" s="30"/>
      <c r="DA820" s="30"/>
      <c r="DB820" s="30"/>
      <c r="DC820" s="30"/>
      <c r="DD820" s="30"/>
      <c r="DE820" s="30"/>
      <c r="DF820" s="30"/>
      <c r="DG820" s="30"/>
      <c r="DH820" s="30"/>
      <c r="DI820" s="30"/>
      <c r="DJ820" s="30"/>
      <c r="DK820" s="30"/>
      <c r="DL820" s="30"/>
      <c r="DM820" s="30"/>
      <c r="DN820" s="30"/>
      <c r="DO820" s="30"/>
      <c r="DP820" s="30"/>
      <c r="DQ820" s="30"/>
      <c r="DR820" s="30"/>
      <c r="DS820" s="30"/>
      <c r="DT820" s="30"/>
      <c r="DU820" s="30"/>
      <c r="DV820" s="30"/>
      <c r="DW820" s="30"/>
      <c r="DX820" s="30"/>
      <c r="DY820" s="30"/>
      <c r="DZ820" s="30"/>
      <c r="EA820" s="30"/>
      <c r="EB820" s="30"/>
      <c r="EC820" s="30"/>
      <c r="ED820" s="30"/>
      <c r="EE820" s="30"/>
      <c r="EF820" s="30"/>
      <c r="EG820" s="30"/>
      <c r="EH820" s="30"/>
      <c r="EI820" s="30"/>
      <c r="EJ820" s="30"/>
      <c r="EK820" s="30"/>
      <c r="EL820" s="30"/>
      <c r="EM820" s="30"/>
      <c r="EN820" s="30"/>
      <c r="EO820" s="30"/>
      <c r="EP820" s="30"/>
      <c r="EQ820" s="30"/>
      <c r="ER820" s="30"/>
      <c r="ES820" s="30"/>
      <c r="ET820" s="30"/>
      <c r="EU820" s="30"/>
      <c r="EV820" s="30"/>
      <c r="EW820" s="30"/>
      <c r="EX820" s="30"/>
      <c r="EY820" s="30"/>
      <c r="EZ820" s="30"/>
      <c r="FA820" s="30"/>
      <c r="FB820" s="30"/>
      <c r="FC820" s="30"/>
      <c r="FD820" s="30"/>
      <c r="FE820" s="30"/>
      <c r="FF820" s="30"/>
      <c r="FG820" s="30"/>
      <c r="FH820" s="30"/>
      <c r="FI820" s="30"/>
      <c r="FJ820" s="30"/>
      <c r="FK820" s="30"/>
      <c r="FL820" s="30"/>
      <c r="FM820" s="30"/>
      <c r="FN820" s="30"/>
      <c r="FO820" s="30"/>
      <c r="FP820" s="30"/>
      <c r="FQ820" s="30"/>
      <c r="FR820" s="30"/>
      <c r="FS820" s="30"/>
      <c r="FT820" s="30"/>
      <c r="FU820" s="30"/>
      <c r="FV820" s="30"/>
      <c r="FW820" s="30"/>
      <c r="FX820" s="30"/>
      <c r="FY820" s="30"/>
      <c r="FZ820" s="30"/>
      <c r="GA820" s="30"/>
      <c r="GB820" s="30"/>
      <c r="GC820" s="30"/>
      <c r="GD820" s="30"/>
      <c r="GE820" s="30"/>
      <c r="GF820" s="30"/>
      <c r="GG820" s="30"/>
      <c r="GH820" s="30"/>
      <c r="GI820" s="30"/>
      <c r="GJ820" s="30"/>
      <c r="GK820" s="30"/>
      <c r="GL820" s="30"/>
      <c r="GM820" s="30"/>
    </row>
    <row r="821" spans="1:195" ht="12.7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c r="BG821" s="30"/>
      <c r="BH821" s="30"/>
      <c r="BI821" s="30"/>
      <c r="BJ821" s="30"/>
      <c r="BK821" s="30"/>
      <c r="BL821" s="30"/>
      <c r="BM821" s="30"/>
      <c r="BN821" s="30"/>
      <c r="BO821" s="30"/>
      <c r="BP821" s="30"/>
      <c r="BQ821" s="30"/>
      <c r="BR821" s="30"/>
      <c r="BS821" s="30"/>
      <c r="BT821" s="30"/>
      <c r="BU821" s="30"/>
      <c r="BV821" s="30"/>
      <c r="BW821" s="30"/>
      <c r="BX821" s="30"/>
      <c r="BY821" s="30"/>
      <c r="BZ821" s="30"/>
      <c r="CA821" s="30"/>
      <c r="CB821" s="30"/>
      <c r="CC821" s="30"/>
      <c r="CD821" s="30"/>
      <c r="CE821" s="30"/>
      <c r="CF821" s="30"/>
      <c r="CG821" s="30"/>
      <c r="CH821" s="30"/>
      <c r="CI821" s="30"/>
      <c r="CJ821" s="30"/>
      <c r="CK821" s="30"/>
      <c r="CL821" s="30"/>
      <c r="CM821" s="30"/>
      <c r="CN821" s="30"/>
      <c r="CO821" s="30"/>
      <c r="CP821" s="30"/>
      <c r="CQ821" s="30"/>
      <c r="CR821" s="30"/>
      <c r="CS821" s="30"/>
      <c r="CT821" s="30"/>
      <c r="CU821" s="30"/>
      <c r="CV821" s="30"/>
      <c r="CW821" s="30"/>
      <c r="CX821" s="30"/>
      <c r="CY821" s="30"/>
      <c r="CZ821" s="30"/>
      <c r="DA821" s="30"/>
      <c r="DB821" s="30"/>
      <c r="DC821" s="30"/>
      <c r="DD821" s="30"/>
      <c r="DE821" s="30"/>
      <c r="DF821" s="30"/>
      <c r="DG821" s="30"/>
      <c r="DH821" s="30"/>
      <c r="DI821" s="30"/>
      <c r="DJ821" s="30"/>
      <c r="DK821" s="30"/>
      <c r="DL821" s="30"/>
      <c r="DM821" s="30"/>
      <c r="DN821" s="30"/>
      <c r="DO821" s="30"/>
      <c r="DP821" s="30"/>
      <c r="DQ821" s="30"/>
      <c r="DR821" s="30"/>
      <c r="DS821" s="30"/>
      <c r="DT821" s="30"/>
      <c r="DU821" s="30"/>
      <c r="DV821" s="30"/>
      <c r="DW821" s="30"/>
      <c r="DX821" s="30"/>
      <c r="DY821" s="30"/>
      <c r="DZ821" s="30"/>
      <c r="EA821" s="30"/>
      <c r="EB821" s="30"/>
      <c r="EC821" s="30"/>
      <c r="ED821" s="30"/>
      <c r="EE821" s="30"/>
      <c r="EF821" s="30"/>
      <c r="EG821" s="30"/>
      <c r="EH821" s="30"/>
      <c r="EI821" s="30"/>
      <c r="EJ821" s="30"/>
      <c r="EK821" s="30"/>
      <c r="EL821" s="30"/>
      <c r="EM821" s="30"/>
      <c r="EN821" s="30"/>
      <c r="EO821" s="30"/>
      <c r="EP821" s="30"/>
      <c r="EQ821" s="30"/>
      <c r="ER821" s="30"/>
      <c r="ES821" s="30"/>
      <c r="ET821" s="30"/>
      <c r="EU821" s="30"/>
      <c r="EV821" s="30"/>
      <c r="EW821" s="30"/>
      <c r="EX821" s="30"/>
      <c r="EY821" s="30"/>
      <c r="EZ821" s="30"/>
      <c r="FA821" s="30"/>
      <c r="FB821" s="30"/>
      <c r="FC821" s="30"/>
      <c r="FD821" s="30"/>
      <c r="FE821" s="30"/>
      <c r="FF821" s="30"/>
      <c r="FG821" s="30"/>
      <c r="FH821" s="30"/>
      <c r="FI821" s="30"/>
      <c r="FJ821" s="30"/>
      <c r="FK821" s="30"/>
      <c r="FL821" s="30"/>
      <c r="FM821" s="30"/>
      <c r="FN821" s="30"/>
      <c r="FO821" s="30"/>
      <c r="FP821" s="30"/>
      <c r="FQ821" s="30"/>
      <c r="FR821" s="30"/>
      <c r="FS821" s="30"/>
      <c r="FT821" s="30"/>
      <c r="FU821" s="30"/>
      <c r="FV821" s="30"/>
      <c r="FW821" s="30"/>
      <c r="FX821" s="30"/>
      <c r="FY821" s="30"/>
      <c r="FZ821" s="30"/>
      <c r="GA821" s="30"/>
      <c r="GB821" s="30"/>
      <c r="GC821" s="30"/>
      <c r="GD821" s="30"/>
      <c r="GE821" s="30"/>
      <c r="GF821" s="30"/>
      <c r="GG821" s="30"/>
      <c r="GH821" s="30"/>
      <c r="GI821" s="30"/>
      <c r="GJ821" s="30"/>
      <c r="GK821" s="30"/>
      <c r="GL821" s="30"/>
      <c r="GM821" s="30"/>
    </row>
    <row r="822" spans="1:195" ht="12.7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c r="BM822" s="30"/>
      <c r="BN822" s="30"/>
      <c r="BO822" s="30"/>
      <c r="BP822" s="30"/>
      <c r="BQ822" s="30"/>
      <c r="BR822" s="30"/>
      <c r="BS822" s="30"/>
      <c r="BT822" s="30"/>
      <c r="BU822" s="30"/>
      <c r="BV822" s="30"/>
      <c r="BW822" s="30"/>
      <c r="BX822" s="30"/>
      <c r="BY822" s="30"/>
      <c r="BZ822" s="30"/>
      <c r="CA822" s="30"/>
      <c r="CB822" s="30"/>
      <c r="CC822" s="30"/>
      <c r="CD822" s="30"/>
      <c r="CE822" s="30"/>
      <c r="CF822" s="30"/>
      <c r="CG822" s="30"/>
      <c r="CH822" s="30"/>
      <c r="CI822" s="30"/>
      <c r="CJ822" s="30"/>
      <c r="CK822" s="30"/>
      <c r="CL822" s="30"/>
      <c r="CM822" s="30"/>
      <c r="CN822" s="30"/>
      <c r="CO822" s="30"/>
      <c r="CP822" s="30"/>
      <c r="CQ822" s="30"/>
      <c r="CR822" s="30"/>
      <c r="CS822" s="30"/>
      <c r="CT822" s="30"/>
      <c r="CU822" s="30"/>
      <c r="CV822" s="30"/>
      <c r="CW822" s="30"/>
      <c r="CX822" s="30"/>
      <c r="CY822" s="30"/>
      <c r="CZ822" s="30"/>
      <c r="DA822" s="30"/>
      <c r="DB822" s="30"/>
      <c r="DC822" s="30"/>
      <c r="DD822" s="30"/>
      <c r="DE822" s="30"/>
      <c r="DF822" s="30"/>
      <c r="DG822" s="30"/>
      <c r="DH822" s="30"/>
      <c r="DI822" s="30"/>
      <c r="DJ822" s="30"/>
      <c r="DK822" s="30"/>
      <c r="DL822" s="30"/>
      <c r="DM822" s="30"/>
      <c r="DN822" s="30"/>
      <c r="DO822" s="30"/>
      <c r="DP822" s="30"/>
      <c r="DQ822" s="30"/>
      <c r="DR822" s="30"/>
      <c r="DS822" s="30"/>
      <c r="DT822" s="30"/>
      <c r="DU822" s="30"/>
      <c r="DV822" s="30"/>
      <c r="DW822" s="30"/>
      <c r="DX822" s="30"/>
      <c r="DY822" s="30"/>
      <c r="DZ822" s="30"/>
      <c r="EA822" s="30"/>
      <c r="EB822" s="30"/>
      <c r="EC822" s="30"/>
      <c r="ED822" s="30"/>
      <c r="EE822" s="30"/>
      <c r="EF822" s="30"/>
      <c r="EG822" s="30"/>
      <c r="EH822" s="30"/>
      <c r="EI822" s="30"/>
      <c r="EJ822" s="30"/>
      <c r="EK822" s="30"/>
      <c r="EL822" s="30"/>
      <c r="EM822" s="30"/>
      <c r="EN822" s="30"/>
      <c r="EO822" s="30"/>
      <c r="EP822" s="30"/>
      <c r="EQ822" s="30"/>
      <c r="ER822" s="30"/>
      <c r="ES822" s="30"/>
      <c r="ET822" s="30"/>
      <c r="EU822" s="30"/>
      <c r="EV822" s="30"/>
      <c r="EW822" s="30"/>
      <c r="EX822" s="30"/>
      <c r="EY822" s="30"/>
      <c r="EZ822" s="30"/>
      <c r="FA822" s="30"/>
      <c r="FB822" s="30"/>
      <c r="FC822" s="30"/>
      <c r="FD822" s="30"/>
      <c r="FE822" s="30"/>
      <c r="FF822" s="30"/>
      <c r="FG822" s="30"/>
      <c r="FH822" s="30"/>
      <c r="FI822" s="30"/>
      <c r="FJ822" s="30"/>
      <c r="FK822" s="30"/>
      <c r="FL822" s="30"/>
      <c r="FM822" s="30"/>
      <c r="FN822" s="30"/>
      <c r="FO822" s="30"/>
      <c r="FP822" s="30"/>
      <c r="FQ822" s="30"/>
      <c r="FR822" s="30"/>
      <c r="FS822" s="30"/>
      <c r="FT822" s="30"/>
      <c r="FU822" s="30"/>
      <c r="FV822" s="30"/>
      <c r="FW822" s="30"/>
      <c r="FX822" s="30"/>
      <c r="FY822" s="30"/>
      <c r="FZ822" s="30"/>
      <c r="GA822" s="30"/>
      <c r="GB822" s="30"/>
      <c r="GC822" s="30"/>
      <c r="GD822" s="30"/>
      <c r="GE822" s="30"/>
      <c r="GF822" s="30"/>
      <c r="GG822" s="30"/>
      <c r="GH822" s="30"/>
      <c r="GI822" s="30"/>
      <c r="GJ822" s="30"/>
      <c r="GK822" s="30"/>
      <c r="GL822" s="30"/>
      <c r="GM822" s="30"/>
    </row>
    <row r="823" spans="1:195" ht="12.7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c r="BG823" s="30"/>
      <c r="BH823" s="30"/>
      <c r="BI823" s="30"/>
      <c r="BJ823" s="30"/>
      <c r="BK823" s="30"/>
      <c r="BL823" s="30"/>
      <c r="BM823" s="30"/>
      <c r="BN823" s="30"/>
      <c r="BO823" s="30"/>
      <c r="BP823" s="30"/>
      <c r="BQ823" s="30"/>
      <c r="BR823" s="30"/>
      <c r="BS823" s="30"/>
      <c r="BT823" s="30"/>
      <c r="BU823" s="30"/>
      <c r="BV823" s="30"/>
      <c r="BW823" s="30"/>
      <c r="BX823" s="30"/>
      <c r="BY823" s="30"/>
      <c r="BZ823" s="30"/>
      <c r="CA823" s="30"/>
      <c r="CB823" s="30"/>
      <c r="CC823" s="30"/>
      <c r="CD823" s="30"/>
      <c r="CE823" s="30"/>
      <c r="CF823" s="30"/>
      <c r="CG823" s="30"/>
      <c r="CH823" s="30"/>
      <c r="CI823" s="30"/>
      <c r="CJ823" s="30"/>
      <c r="CK823" s="30"/>
      <c r="CL823" s="30"/>
      <c r="CM823" s="30"/>
      <c r="CN823" s="30"/>
      <c r="CO823" s="30"/>
      <c r="CP823" s="30"/>
      <c r="CQ823" s="30"/>
      <c r="CR823" s="30"/>
      <c r="CS823" s="30"/>
      <c r="CT823" s="30"/>
      <c r="CU823" s="30"/>
      <c r="CV823" s="30"/>
      <c r="CW823" s="30"/>
      <c r="CX823" s="30"/>
      <c r="CY823" s="30"/>
      <c r="CZ823" s="30"/>
      <c r="DA823" s="30"/>
      <c r="DB823" s="30"/>
      <c r="DC823" s="30"/>
      <c r="DD823" s="30"/>
      <c r="DE823" s="30"/>
      <c r="DF823" s="30"/>
      <c r="DG823" s="30"/>
      <c r="DH823" s="30"/>
      <c r="DI823" s="30"/>
      <c r="DJ823" s="30"/>
      <c r="DK823" s="30"/>
      <c r="DL823" s="30"/>
      <c r="DM823" s="30"/>
      <c r="DN823" s="30"/>
      <c r="DO823" s="30"/>
      <c r="DP823" s="30"/>
      <c r="DQ823" s="30"/>
      <c r="DR823" s="30"/>
      <c r="DS823" s="30"/>
      <c r="DT823" s="30"/>
      <c r="DU823" s="30"/>
      <c r="DV823" s="30"/>
      <c r="DW823" s="30"/>
      <c r="DX823" s="30"/>
      <c r="DY823" s="30"/>
      <c r="DZ823" s="30"/>
      <c r="EA823" s="30"/>
      <c r="EB823" s="30"/>
      <c r="EC823" s="30"/>
      <c r="ED823" s="30"/>
      <c r="EE823" s="30"/>
      <c r="EF823" s="30"/>
      <c r="EG823" s="30"/>
      <c r="EH823" s="30"/>
      <c r="EI823" s="30"/>
      <c r="EJ823" s="30"/>
      <c r="EK823" s="30"/>
      <c r="EL823" s="30"/>
      <c r="EM823" s="30"/>
      <c r="EN823" s="30"/>
      <c r="EO823" s="30"/>
      <c r="EP823" s="30"/>
      <c r="EQ823" s="30"/>
      <c r="ER823" s="30"/>
      <c r="ES823" s="30"/>
      <c r="ET823" s="30"/>
      <c r="EU823" s="30"/>
      <c r="EV823" s="30"/>
      <c r="EW823" s="30"/>
      <c r="EX823" s="30"/>
      <c r="EY823" s="30"/>
      <c r="EZ823" s="30"/>
      <c r="FA823" s="30"/>
      <c r="FB823" s="30"/>
      <c r="FC823" s="30"/>
      <c r="FD823" s="30"/>
      <c r="FE823" s="30"/>
      <c r="FF823" s="30"/>
      <c r="FG823" s="30"/>
      <c r="FH823" s="30"/>
      <c r="FI823" s="30"/>
      <c r="FJ823" s="30"/>
      <c r="FK823" s="30"/>
      <c r="FL823" s="30"/>
      <c r="FM823" s="30"/>
      <c r="FN823" s="30"/>
      <c r="FO823" s="30"/>
      <c r="FP823" s="30"/>
      <c r="FQ823" s="30"/>
      <c r="FR823" s="30"/>
      <c r="FS823" s="30"/>
      <c r="FT823" s="30"/>
      <c r="FU823" s="30"/>
      <c r="FV823" s="30"/>
      <c r="FW823" s="30"/>
      <c r="FX823" s="30"/>
      <c r="FY823" s="30"/>
      <c r="FZ823" s="30"/>
      <c r="GA823" s="30"/>
      <c r="GB823" s="30"/>
      <c r="GC823" s="30"/>
      <c r="GD823" s="30"/>
      <c r="GE823" s="30"/>
      <c r="GF823" s="30"/>
      <c r="GG823" s="30"/>
      <c r="GH823" s="30"/>
      <c r="GI823" s="30"/>
      <c r="GJ823" s="30"/>
      <c r="GK823" s="30"/>
      <c r="GL823" s="30"/>
      <c r="GM823" s="30"/>
    </row>
    <row r="824" spans="1:195" ht="12.7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c r="BG824" s="30"/>
      <c r="BH824" s="30"/>
      <c r="BI824" s="30"/>
      <c r="BJ824" s="30"/>
      <c r="BK824" s="30"/>
      <c r="BL824" s="30"/>
      <c r="BM824" s="30"/>
      <c r="BN824" s="30"/>
      <c r="BO824" s="30"/>
      <c r="BP824" s="30"/>
      <c r="BQ824" s="30"/>
      <c r="BR824" s="30"/>
      <c r="BS824" s="30"/>
      <c r="BT824" s="30"/>
      <c r="BU824" s="30"/>
      <c r="BV824" s="30"/>
      <c r="BW824" s="30"/>
      <c r="BX824" s="30"/>
      <c r="BY824" s="30"/>
      <c r="BZ824" s="30"/>
      <c r="CA824" s="30"/>
      <c r="CB824" s="30"/>
      <c r="CC824" s="30"/>
      <c r="CD824" s="30"/>
      <c r="CE824" s="30"/>
      <c r="CF824" s="30"/>
      <c r="CG824" s="30"/>
      <c r="CH824" s="30"/>
      <c r="CI824" s="30"/>
      <c r="CJ824" s="30"/>
      <c r="CK824" s="30"/>
      <c r="CL824" s="30"/>
      <c r="CM824" s="30"/>
      <c r="CN824" s="30"/>
      <c r="CO824" s="30"/>
      <c r="CP824" s="30"/>
      <c r="CQ824" s="30"/>
      <c r="CR824" s="30"/>
      <c r="CS824" s="30"/>
      <c r="CT824" s="30"/>
      <c r="CU824" s="30"/>
      <c r="CV824" s="30"/>
      <c r="CW824" s="30"/>
      <c r="CX824" s="30"/>
      <c r="CY824" s="30"/>
      <c r="CZ824" s="30"/>
      <c r="DA824" s="30"/>
      <c r="DB824" s="30"/>
      <c r="DC824" s="30"/>
      <c r="DD824" s="30"/>
      <c r="DE824" s="30"/>
      <c r="DF824" s="30"/>
      <c r="DG824" s="30"/>
      <c r="DH824" s="30"/>
      <c r="DI824" s="30"/>
      <c r="DJ824" s="30"/>
      <c r="DK824" s="30"/>
      <c r="DL824" s="30"/>
      <c r="DM824" s="30"/>
      <c r="DN824" s="30"/>
      <c r="DO824" s="30"/>
      <c r="DP824" s="30"/>
      <c r="DQ824" s="30"/>
      <c r="DR824" s="30"/>
      <c r="DS824" s="30"/>
      <c r="DT824" s="30"/>
      <c r="DU824" s="30"/>
      <c r="DV824" s="30"/>
      <c r="DW824" s="30"/>
      <c r="DX824" s="30"/>
      <c r="DY824" s="30"/>
      <c r="DZ824" s="30"/>
      <c r="EA824" s="30"/>
      <c r="EB824" s="30"/>
      <c r="EC824" s="30"/>
      <c r="ED824" s="30"/>
      <c r="EE824" s="30"/>
      <c r="EF824" s="30"/>
      <c r="EG824" s="30"/>
      <c r="EH824" s="30"/>
      <c r="EI824" s="30"/>
      <c r="EJ824" s="30"/>
      <c r="EK824" s="30"/>
      <c r="EL824" s="30"/>
      <c r="EM824" s="30"/>
      <c r="EN824" s="30"/>
      <c r="EO824" s="30"/>
      <c r="EP824" s="30"/>
      <c r="EQ824" s="30"/>
      <c r="ER824" s="30"/>
      <c r="ES824" s="30"/>
      <c r="ET824" s="30"/>
      <c r="EU824" s="30"/>
      <c r="EV824" s="30"/>
      <c r="EW824" s="30"/>
      <c r="EX824" s="30"/>
      <c r="EY824" s="30"/>
      <c r="EZ824" s="30"/>
      <c r="FA824" s="30"/>
      <c r="FB824" s="30"/>
      <c r="FC824" s="30"/>
      <c r="FD824" s="30"/>
      <c r="FE824" s="30"/>
      <c r="FF824" s="30"/>
      <c r="FG824" s="30"/>
      <c r="FH824" s="30"/>
      <c r="FI824" s="30"/>
      <c r="FJ824" s="30"/>
      <c r="FK824" s="30"/>
      <c r="FL824" s="30"/>
      <c r="FM824" s="30"/>
      <c r="FN824" s="30"/>
      <c r="FO824" s="30"/>
      <c r="FP824" s="30"/>
      <c r="FQ824" s="30"/>
      <c r="FR824" s="30"/>
      <c r="FS824" s="30"/>
      <c r="FT824" s="30"/>
      <c r="FU824" s="30"/>
      <c r="FV824" s="30"/>
      <c r="FW824" s="30"/>
      <c r="FX824" s="30"/>
      <c r="FY824" s="30"/>
      <c r="FZ824" s="30"/>
      <c r="GA824" s="30"/>
      <c r="GB824" s="30"/>
      <c r="GC824" s="30"/>
      <c r="GD824" s="30"/>
      <c r="GE824" s="30"/>
      <c r="GF824" s="30"/>
      <c r="GG824" s="30"/>
      <c r="GH824" s="30"/>
      <c r="GI824" s="30"/>
      <c r="GJ824" s="30"/>
      <c r="GK824" s="30"/>
      <c r="GL824" s="30"/>
      <c r="GM824" s="30"/>
    </row>
    <row r="825" spans="1:195" ht="12.7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c r="BG825" s="30"/>
      <c r="BH825" s="30"/>
      <c r="BI825" s="30"/>
      <c r="BJ825" s="30"/>
      <c r="BK825" s="30"/>
      <c r="BL825" s="30"/>
      <c r="BM825" s="30"/>
      <c r="BN825" s="30"/>
      <c r="BO825" s="30"/>
      <c r="BP825" s="30"/>
      <c r="BQ825" s="30"/>
      <c r="BR825" s="30"/>
      <c r="BS825" s="30"/>
      <c r="BT825" s="30"/>
      <c r="BU825" s="30"/>
      <c r="BV825" s="30"/>
      <c r="BW825" s="30"/>
      <c r="BX825" s="30"/>
      <c r="BY825" s="30"/>
      <c r="BZ825" s="30"/>
      <c r="CA825" s="30"/>
      <c r="CB825" s="30"/>
      <c r="CC825" s="30"/>
      <c r="CD825" s="30"/>
      <c r="CE825" s="30"/>
      <c r="CF825" s="30"/>
      <c r="CG825" s="30"/>
      <c r="CH825" s="30"/>
      <c r="CI825" s="30"/>
      <c r="CJ825" s="30"/>
      <c r="CK825" s="30"/>
      <c r="CL825" s="30"/>
      <c r="CM825" s="30"/>
      <c r="CN825" s="30"/>
      <c r="CO825" s="30"/>
      <c r="CP825" s="30"/>
      <c r="CQ825" s="30"/>
      <c r="CR825" s="30"/>
      <c r="CS825" s="30"/>
      <c r="CT825" s="30"/>
      <c r="CU825" s="30"/>
      <c r="CV825" s="30"/>
      <c r="CW825" s="30"/>
      <c r="CX825" s="30"/>
      <c r="CY825" s="30"/>
      <c r="CZ825" s="30"/>
      <c r="DA825" s="30"/>
      <c r="DB825" s="30"/>
      <c r="DC825" s="30"/>
      <c r="DD825" s="30"/>
      <c r="DE825" s="30"/>
      <c r="DF825" s="30"/>
      <c r="DG825" s="30"/>
      <c r="DH825" s="30"/>
      <c r="DI825" s="30"/>
      <c r="DJ825" s="30"/>
      <c r="DK825" s="30"/>
      <c r="DL825" s="30"/>
      <c r="DM825" s="30"/>
      <c r="DN825" s="30"/>
      <c r="DO825" s="30"/>
      <c r="DP825" s="30"/>
      <c r="DQ825" s="30"/>
      <c r="DR825" s="30"/>
      <c r="DS825" s="30"/>
      <c r="DT825" s="30"/>
      <c r="DU825" s="30"/>
      <c r="DV825" s="30"/>
      <c r="DW825" s="30"/>
      <c r="DX825" s="30"/>
      <c r="DY825" s="30"/>
      <c r="DZ825" s="30"/>
      <c r="EA825" s="30"/>
      <c r="EB825" s="30"/>
      <c r="EC825" s="30"/>
      <c r="ED825" s="30"/>
      <c r="EE825" s="30"/>
      <c r="EF825" s="30"/>
      <c r="EG825" s="30"/>
      <c r="EH825" s="30"/>
      <c r="EI825" s="30"/>
      <c r="EJ825" s="30"/>
      <c r="EK825" s="30"/>
      <c r="EL825" s="30"/>
      <c r="EM825" s="30"/>
      <c r="EN825" s="30"/>
      <c r="EO825" s="30"/>
      <c r="EP825" s="30"/>
      <c r="EQ825" s="30"/>
      <c r="ER825" s="30"/>
      <c r="ES825" s="30"/>
      <c r="ET825" s="30"/>
      <c r="EU825" s="30"/>
      <c r="EV825" s="30"/>
      <c r="EW825" s="30"/>
      <c r="EX825" s="30"/>
      <c r="EY825" s="30"/>
      <c r="EZ825" s="30"/>
      <c r="FA825" s="30"/>
      <c r="FB825" s="30"/>
      <c r="FC825" s="30"/>
      <c r="FD825" s="30"/>
      <c r="FE825" s="30"/>
      <c r="FF825" s="30"/>
      <c r="FG825" s="30"/>
      <c r="FH825" s="30"/>
      <c r="FI825" s="30"/>
      <c r="FJ825" s="30"/>
      <c r="FK825" s="30"/>
      <c r="FL825" s="30"/>
      <c r="FM825" s="30"/>
      <c r="FN825" s="30"/>
      <c r="FO825" s="30"/>
      <c r="FP825" s="30"/>
      <c r="FQ825" s="30"/>
      <c r="FR825" s="30"/>
      <c r="FS825" s="30"/>
      <c r="FT825" s="30"/>
      <c r="FU825" s="30"/>
      <c r="FV825" s="30"/>
      <c r="FW825" s="30"/>
      <c r="FX825" s="30"/>
      <c r="FY825" s="30"/>
      <c r="FZ825" s="30"/>
      <c r="GA825" s="30"/>
      <c r="GB825" s="30"/>
      <c r="GC825" s="30"/>
      <c r="GD825" s="30"/>
      <c r="GE825" s="30"/>
      <c r="GF825" s="30"/>
      <c r="GG825" s="30"/>
      <c r="GH825" s="30"/>
      <c r="GI825" s="30"/>
      <c r="GJ825" s="30"/>
      <c r="GK825" s="30"/>
      <c r="GL825" s="30"/>
      <c r="GM825" s="30"/>
    </row>
    <row r="826" spans="1:195" ht="12.7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0"/>
      <c r="DV826" s="30"/>
      <c r="DW826" s="30"/>
      <c r="DX826" s="30"/>
      <c r="DY826" s="30"/>
      <c r="DZ826" s="30"/>
      <c r="EA826" s="30"/>
      <c r="EB826" s="30"/>
      <c r="EC826" s="30"/>
      <c r="ED826" s="30"/>
      <c r="EE826" s="30"/>
      <c r="EF826" s="30"/>
      <c r="EG826" s="30"/>
      <c r="EH826" s="30"/>
      <c r="EI826" s="30"/>
      <c r="EJ826" s="30"/>
      <c r="EK826" s="30"/>
      <c r="EL826" s="30"/>
      <c r="EM826" s="30"/>
      <c r="EN826" s="30"/>
      <c r="EO826" s="30"/>
      <c r="EP826" s="30"/>
      <c r="EQ826" s="30"/>
      <c r="ER826" s="30"/>
      <c r="ES826" s="30"/>
      <c r="ET826" s="30"/>
      <c r="EU826" s="30"/>
      <c r="EV826" s="30"/>
      <c r="EW826" s="30"/>
      <c r="EX826" s="30"/>
      <c r="EY826" s="30"/>
      <c r="EZ826" s="30"/>
      <c r="FA826" s="30"/>
      <c r="FB826" s="30"/>
      <c r="FC826" s="30"/>
      <c r="FD826" s="30"/>
      <c r="FE826" s="30"/>
      <c r="FF826" s="30"/>
      <c r="FG826" s="30"/>
      <c r="FH826" s="30"/>
      <c r="FI826" s="30"/>
      <c r="FJ826" s="30"/>
      <c r="FK826" s="30"/>
      <c r="FL826" s="30"/>
      <c r="FM826" s="30"/>
      <c r="FN826" s="30"/>
      <c r="FO826" s="30"/>
      <c r="FP826" s="30"/>
      <c r="FQ826" s="30"/>
      <c r="FR826" s="30"/>
      <c r="FS826" s="30"/>
      <c r="FT826" s="30"/>
      <c r="FU826" s="30"/>
      <c r="FV826" s="30"/>
      <c r="FW826" s="30"/>
      <c r="FX826" s="30"/>
      <c r="FY826" s="30"/>
      <c r="FZ826" s="30"/>
      <c r="GA826" s="30"/>
      <c r="GB826" s="30"/>
      <c r="GC826" s="30"/>
      <c r="GD826" s="30"/>
      <c r="GE826" s="30"/>
      <c r="GF826" s="30"/>
      <c r="GG826" s="30"/>
      <c r="GH826" s="30"/>
      <c r="GI826" s="30"/>
      <c r="GJ826" s="30"/>
      <c r="GK826" s="30"/>
      <c r="GL826" s="30"/>
      <c r="GM826" s="30"/>
    </row>
    <row r="827" spans="1:195" ht="12.7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c r="BM827" s="30"/>
      <c r="BN827" s="30"/>
      <c r="BO827" s="30"/>
      <c r="BP827" s="30"/>
      <c r="BQ827" s="30"/>
      <c r="BR827" s="30"/>
      <c r="BS827" s="30"/>
      <c r="BT827" s="30"/>
      <c r="BU827" s="30"/>
      <c r="BV827" s="30"/>
      <c r="BW827" s="30"/>
      <c r="BX827" s="30"/>
      <c r="BY827" s="30"/>
      <c r="BZ827" s="30"/>
      <c r="CA827" s="30"/>
      <c r="CB827" s="30"/>
      <c r="CC827" s="30"/>
      <c r="CD827" s="30"/>
      <c r="CE827" s="30"/>
      <c r="CF827" s="30"/>
      <c r="CG827" s="30"/>
      <c r="CH827" s="30"/>
      <c r="CI827" s="30"/>
      <c r="CJ827" s="30"/>
      <c r="CK827" s="30"/>
      <c r="CL827" s="30"/>
      <c r="CM827" s="30"/>
      <c r="CN827" s="30"/>
      <c r="CO827" s="30"/>
      <c r="CP827" s="30"/>
      <c r="CQ827" s="30"/>
      <c r="CR827" s="30"/>
      <c r="CS827" s="30"/>
      <c r="CT827" s="30"/>
      <c r="CU827" s="30"/>
      <c r="CV827" s="30"/>
      <c r="CW827" s="30"/>
      <c r="CX827" s="30"/>
      <c r="CY827" s="30"/>
      <c r="CZ827" s="30"/>
      <c r="DA827" s="30"/>
      <c r="DB827" s="30"/>
      <c r="DC827" s="30"/>
      <c r="DD827" s="30"/>
      <c r="DE827" s="30"/>
      <c r="DF827" s="30"/>
      <c r="DG827" s="30"/>
      <c r="DH827" s="30"/>
      <c r="DI827" s="30"/>
      <c r="DJ827" s="30"/>
      <c r="DK827" s="30"/>
      <c r="DL827" s="30"/>
      <c r="DM827" s="30"/>
      <c r="DN827" s="30"/>
      <c r="DO827" s="30"/>
      <c r="DP827" s="30"/>
      <c r="DQ827" s="30"/>
      <c r="DR827" s="30"/>
      <c r="DS827" s="30"/>
      <c r="DT827" s="30"/>
      <c r="DU827" s="30"/>
      <c r="DV827" s="30"/>
      <c r="DW827" s="30"/>
      <c r="DX827" s="30"/>
      <c r="DY827" s="30"/>
      <c r="DZ827" s="30"/>
      <c r="EA827" s="30"/>
      <c r="EB827" s="30"/>
      <c r="EC827" s="30"/>
      <c r="ED827" s="30"/>
      <c r="EE827" s="30"/>
      <c r="EF827" s="30"/>
      <c r="EG827" s="30"/>
      <c r="EH827" s="30"/>
      <c r="EI827" s="30"/>
      <c r="EJ827" s="30"/>
      <c r="EK827" s="30"/>
      <c r="EL827" s="30"/>
      <c r="EM827" s="30"/>
      <c r="EN827" s="30"/>
      <c r="EO827" s="30"/>
      <c r="EP827" s="30"/>
      <c r="EQ827" s="30"/>
      <c r="ER827" s="30"/>
      <c r="ES827" s="30"/>
      <c r="ET827" s="30"/>
      <c r="EU827" s="30"/>
      <c r="EV827" s="30"/>
      <c r="EW827" s="30"/>
      <c r="EX827" s="30"/>
      <c r="EY827" s="30"/>
      <c r="EZ827" s="30"/>
      <c r="FA827" s="30"/>
      <c r="FB827" s="30"/>
      <c r="FC827" s="30"/>
      <c r="FD827" s="30"/>
      <c r="FE827" s="30"/>
      <c r="FF827" s="30"/>
      <c r="FG827" s="30"/>
      <c r="FH827" s="30"/>
      <c r="FI827" s="30"/>
      <c r="FJ827" s="30"/>
      <c r="FK827" s="30"/>
      <c r="FL827" s="30"/>
      <c r="FM827" s="30"/>
      <c r="FN827" s="30"/>
      <c r="FO827" s="30"/>
      <c r="FP827" s="30"/>
      <c r="FQ827" s="30"/>
      <c r="FR827" s="30"/>
      <c r="FS827" s="30"/>
      <c r="FT827" s="30"/>
      <c r="FU827" s="30"/>
      <c r="FV827" s="30"/>
      <c r="FW827" s="30"/>
      <c r="FX827" s="30"/>
      <c r="FY827" s="30"/>
      <c r="FZ827" s="30"/>
      <c r="GA827" s="30"/>
      <c r="GB827" s="30"/>
      <c r="GC827" s="30"/>
      <c r="GD827" s="30"/>
      <c r="GE827" s="30"/>
      <c r="GF827" s="30"/>
      <c r="GG827" s="30"/>
      <c r="GH827" s="30"/>
      <c r="GI827" s="30"/>
      <c r="GJ827" s="30"/>
      <c r="GK827" s="30"/>
      <c r="GL827" s="30"/>
      <c r="GM827" s="30"/>
    </row>
    <row r="828" spans="1:195" ht="12.7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c r="BM828" s="30"/>
      <c r="BN828" s="30"/>
      <c r="BO828" s="30"/>
      <c r="BP828" s="30"/>
      <c r="BQ828" s="30"/>
      <c r="BR828" s="30"/>
      <c r="BS828" s="30"/>
      <c r="BT828" s="30"/>
      <c r="BU828" s="30"/>
      <c r="BV828" s="30"/>
      <c r="BW828" s="30"/>
      <c r="BX828" s="30"/>
      <c r="BY828" s="30"/>
      <c r="BZ828" s="30"/>
      <c r="CA828" s="30"/>
      <c r="CB828" s="30"/>
      <c r="CC828" s="30"/>
      <c r="CD828" s="30"/>
      <c r="CE828" s="30"/>
      <c r="CF828" s="30"/>
      <c r="CG828" s="30"/>
      <c r="CH828" s="30"/>
      <c r="CI828" s="30"/>
      <c r="CJ828" s="30"/>
      <c r="CK828" s="30"/>
      <c r="CL828" s="30"/>
      <c r="CM828" s="30"/>
      <c r="CN828" s="30"/>
      <c r="CO828" s="30"/>
      <c r="CP828" s="30"/>
      <c r="CQ828" s="30"/>
      <c r="CR828" s="30"/>
      <c r="CS828" s="30"/>
      <c r="CT828" s="30"/>
      <c r="CU828" s="30"/>
      <c r="CV828" s="30"/>
      <c r="CW828" s="30"/>
      <c r="CX828" s="30"/>
      <c r="CY828" s="30"/>
      <c r="CZ828" s="30"/>
      <c r="DA828" s="30"/>
      <c r="DB828" s="30"/>
      <c r="DC828" s="30"/>
      <c r="DD828" s="30"/>
      <c r="DE828" s="30"/>
      <c r="DF828" s="30"/>
      <c r="DG828" s="30"/>
      <c r="DH828" s="30"/>
      <c r="DI828" s="30"/>
      <c r="DJ828" s="30"/>
      <c r="DK828" s="30"/>
      <c r="DL828" s="30"/>
      <c r="DM828" s="30"/>
      <c r="DN828" s="30"/>
      <c r="DO828" s="30"/>
      <c r="DP828" s="30"/>
      <c r="DQ828" s="30"/>
      <c r="DR828" s="30"/>
      <c r="DS828" s="30"/>
      <c r="DT828" s="30"/>
      <c r="DU828" s="30"/>
      <c r="DV828" s="30"/>
      <c r="DW828" s="30"/>
      <c r="DX828" s="30"/>
      <c r="DY828" s="30"/>
      <c r="DZ828" s="30"/>
      <c r="EA828" s="30"/>
      <c r="EB828" s="30"/>
      <c r="EC828" s="30"/>
      <c r="ED828" s="30"/>
      <c r="EE828" s="30"/>
      <c r="EF828" s="30"/>
      <c r="EG828" s="30"/>
      <c r="EH828" s="30"/>
      <c r="EI828" s="30"/>
      <c r="EJ828" s="30"/>
      <c r="EK828" s="30"/>
      <c r="EL828" s="30"/>
      <c r="EM828" s="30"/>
      <c r="EN828" s="30"/>
      <c r="EO828" s="30"/>
      <c r="EP828" s="30"/>
      <c r="EQ828" s="30"/>
      <c r="ER828" s="30"/>
      <c r="ES828" s="30"/>
      <c r="ET828" s="30"/>
      <c r="EU828" s="30"/>
      <c r="EV828" s="30"/>
      <c r="EW828" s="30"/>
      <c r="EX828" s="30"/>
      <c r="EY828" s="30"/>
      <c r="EZ828" s="30"/>
      <c r="FA828" s="30"/>
      <c r="FB828" s="30"/>
      <c r="FC828" s="30"/>
      <c r="FD828" s="30"/>
      <c r="FE828" s="30"/>
      <c r="FF828" s="30"/>
      <c r="FG828" s="30"/>
      <c r="FH828" s="30"/>
      <c r="FI828" s="30"/>
      <c r="FJ828" s="30"/>
      <c r="FK828" s="30"/>
      <c r="FL828" s="30"/>
      <c r="FM828" s="30"/>
      <c r="FN828" s="30"/>
      <c r="FO828" s="30"/>
      <c r="FP828" s="30"/>
      <c r="FQ828" s="30"/>
      <c r="FR828" s="30"/>
      <c r="FS828" s="30"/>
      <c r="FT828" s="30"/>
      <c r="FU828" s="30"/>
      <c r="FV828" s="30"/>
      <c r="FW828" s="30"/>
      <c r="FX828" s="30"/>
      <c r="FY828" s="30"/>
      <c r="FZ828" s="30"/>
      <c r="GA828" s="30"/>
      <c r="GB828" s="30"/>
      <c r="GC828" s="30"/>
      <c r="GD828" s="30"/>
      <c r="GE828" s="30"/>
      <c r="GF828" s="30"/>
      <c r="GG828" s="30"/>
      <c r="GH828" s="30"/>
      <c r="GI828" s="30"/>
      <c r="GJ828" s="30"/>
      <c r="GK828" s="30"/>
      <c r="GL828" s="30"/>
      <c r="GM828" s="30"/>
    </row>
    <row r="829" spans="1:195" ht="12.7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c r="BG829" s="30"/>
      <c r="BH829" s="30"/>
      <c r="BI829" s="30"/>
      <c r="BJ829" s="30"/>
      <c r="BK829" s="30"/>
      <c r="BL829" s="30"/>
      <c r="BM829" s="30"/>
      <c r="BN829" s="30"/>
      <c r="BO829" s="30"/>
      <c r="BP829" s="30"/>
      <c r="BQ829" s="30"/>
      <c r="BR829" s="30"/>
      <c r="BS829" s="30"/>
      <c r="BT829" s="30"/>
      <c r="BU829" s="30"/>
      <c r="BV829" s="30"/>
      <c r="BW829" s="30"/>
      <c r="BX829" s="30"/>
      <c r="BY829" s="30"/>
      <c r="BZ829" s="30"/>
      <c r="CA829" s="30"/>
      <c r="CB829" s="30"/>
      <c r="CC829" s="30"/>
      <c r="CD829" s="30"/>
      <c r="CE829" s="30"/>
      <c r="CF829" s="30"/>
      <c r="CG829" s="30"/>
      <c r="CH829" s="30"/>
      <c r="CI829" s="30"/>
      <c r="CJ829" s="30"/>
      <c r="CK829" s="30"/>
      <c r="CL829" s="30"/>
      <c r="CM829" s="30"/>
      <c r="CN829" s="30"/>
      <c r="CO829" s="30"/>
      <c r="CP829" s="30"/>
      <c r="CQ829" s="30"/>
      <c r="CR829" s="30"/>
      <c r="CS829" s="30"/>
      <c r="CT829" s="30"/>
      <c r="CU829" s="30"/>
      <c r="CV829" s="30"/>
      <c r="CW829" s="30"/>
      <c r="CX829" s="30"/>
      <c r="CY829" s="30"/>
      <c r="CZ829" s="30"/>
      <c r="DA829" s="30"/>
      <c r="DB829" s="30"/>
      <c r="DC829" s="30"/>
      <c r="DD829" s="30"/>
      <c r="DE829" s="30"/>
      <c r="DF829" s="30"/>
      <c r="DG829" s="30"/>
      <c r="DH829" s="30"/>
      <c r="DI829" s="30"/>
      <c r="DJ829" s="30"/>
      <c r="DK829" s="30"/>
      <c r="DL829" s="30"/>
      <c r="DM829" s="30"/>
      <c r="DN829" s="30"/>
      <c r="DO829" s="30"/>
      <c r="DP829" s="30"/>
      <c r="DQ829" s="30"/>
      <c r="DR829" s="30"/>
      <c r="DS829" s="30"/>
      <c r="DT829" s="30"/>
      <c r="DU829" s="30"/>
      <c r="DV829" s="30"/>
      <c r="DW829" s="30"/>
      <c r="DX829" s="30"/>
      <c r="DY829" s="30"/>
      <c r="DZ829" s="30"/>
      <c r="EA829" s="30"/>
      <c r="EB829" s="30"/>
      <c r="EC829" s="30"/>
      <c r="ED829" s="30"/>
      <c r="EE829" s="30"/>
      <c r="EF829" s="30"/>
      <c r="EG829" s="30"/>
      <c r="EH829" s="30"/>
      <c r="EI829" s="30"/>
      <c r="EJ829" s="30"/>
      <c r="EK829" s="30"/>
      <c r="EL829" s="30"/>
      <c r="EM829" s="30"/>
      <c r="EN829" s="30"/>
      <c r="EO829" s="30"/>
      <c r="EP829" s="30"/>
      <c r="EQ829" s="30"/>
      <c r="ER829" s="30"/>
      <c r="ES829" s="30"/>
      <c r="ET829" s="30"/>
      <c r="EU829" s="30"/>
      <c r="EV829" s="30"/>
      <c r="EW829" s="30"/>
      <c r="EX829" s="30"/>
      <c r="EY829" s="30"/>
      <c r="EZ829" s="30"/>
      <c r="FA829" s="30"/>
      <c r="FB829" s="30"/>
      <c r="FC829" s="30"/>
      <c r="FD829" s="30"/>
      <c r="FE829" s="30"/>
      <c r="FF829" s="30"/>
      <c r="FG829" s="30"/>
      <c r="FH829" s="30"/>
      <c r="FI829" s="30"/>
      <c r="FJ829" s="30"/>
      <c r="FK829" s="30"/>
      <c r="FL829" s="30"/>
      <c r="FM829" s="30"/>
      <c r="FN829" s="30"/>
      <c r="FO829" s="30"/>
      <c r="FP829" s="30"/>
      <c r="FQ829" s="30"/>
      <c r="FR829" s="30"/>
      <c r="FS829" s="30"/>
      <c r="FT829" s="30"/>
      <c r="FU829" s="30"/>
      <c r="FV829" s="30"/>
      <c r="FW829" s="30"/>
      <c r="FX829" s="30"/>
      <c r="FY829" s="30"/>
      <c r="FZ829" s="30"/>
      <c r="GA829" s="30"/>
      <c r="GB829" s="30"/>
      <c r="GC829" s="30"/>
      <c r="GD829" s="30"/>
      <c r="GE829" s="30"/>
      <c r="GF829" s="30"/>
      <c r="GG829" s="30"/>
      <c r="GH829" s="30"/>
      <c r="GI829" s="30"/>
      <c r="GJ829" s="30"/>
      <c r="GK829" s="30"/>
      <c r="GL829" s="30"/>
      <c r="GM829" s="30"/>
    </row>
    <row r="830" spans="1:195" ht="12.7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c r="BG830" s="30"/>
      <c r="BH830" s="30"/>
      <c r="BI830" s="30"/>
      <c r="BJ830" s="30"/>
      <c r="BK830" s="30"/>
      <c r="BL830" s="30"/>
      <c r="BM830" s="30"/>
      <c r="BN830" s="30"/>
      <c r="BO830" s="30"/>
      <c r="BP830" s="30"/>
      <c r="BQ830" s="30"/>
      <c r="BR830" s="30"/>
      <c r="BS830" s="30"/>
      <c r="BT830" s="30"/>
      <c r="BU830" s="30"/>
      <c r="BV830" s="30"/>
      <c r="BW830" s="30"/>
      <c r="BX830" s="30"/>
      <c r="BY830" s="30"/>
      <c r="BZ830" s="30"/>
      <c r="CA830" s="30"/>
      <c r="CB830" s="30"/>
      <c r="CC830" s="30"/>
      <c r="CD830" s="30"/>
      <c r="CE830" s="30"/>
      <c r="CF830" s="30"/>
      <c r="CG830" s="30"/>
      <c r="CH830" s="30"/>
      <c r="CI830" s="30"/>
      <c r="CJ830" s="30"/>
      <c r="CK830" s="30"/>
      <c r="CL830" s="30"/>
      <c r="CM830" s="30"/>
      <c r="CN830" s="30"/>
      <c r="CO830" s="30"/>
      <c r="CP830" s="30"/>
      <c r="CQ830" s="30"/>
      <c r="CR830" s="30"/>
      <c r="CS830" s="30"/>
      <c r="CT830" s="30"/>
      <c r="CU830" s="30"/>
      <c r="CV830" s="30"/>
      <c r="CW830" s="30"/>
      <c r="CX830" s="30"/>
      <c r="CY830" s="30"/>
      <c r="CZ830" s="30"/>
      <c r="DA830" s="30"/>
      <c r="DB830" s="30"/>
      <c r="DC830" s="30"/>
      <c r="DD830" s="30"/>
      <c r="DE830" s="30"/>
      <c r="DF830" s="30"/>
      <c r="DG830" s="30"/>
      <c r="DH830" s="30"/>
      <c r="DI830" s="30"/>
      <c r="DJ830" s="30"/>
      <c r="DK830" s="30"/>
      <c r="DL830" s="30"/>
      <c r="DM830" s="30"/>
      <c r="DN830" s="30"/>
      <c r="DO830" s="30"/>
      <c r="DP830" s="30"/>
      <c r="DQ830" s="30"/>
      <c r="DR830" s="30"/>
      <c r="DS830" s="30"/>
      <c r="DT830" s="30"/>
      <c r="DU830" s="30"/>
      <c r="DV830" s="30"/>
      <c r="DW830" s="30"/>
      <c r="DX830" s="30"/>
      <c r="DY830" s="30"/>
      <c r="DZ830" s="30"/>
      <c r="EA830" s="30"/>
      <c r="EB830" s="30"/>
      <c r="EC830" s="30"/>
      <c r="ED830" s="30"/>
      <c r="EE830" s="30"/>
      <c r="EF830" s="30"/>
      <c r="EG830" s="30"/>
      <c r="EH830" s="30"/>
      <c r="EI830" s="30"/>
      <c r="EJ830" s="30"/>
      <c r="EK830" s="30"/>
      <c r="EL830" s="30"/>
      <c r="EM830" s="30"/>
      <c r="EN830" s="30"/>
      <c r="EO830" s="30"/>
      <c r="EP830" s="30"/>
      <c r="EQ830" s="30"/>
      <c r="ER830" s="30"/>
      <c r="ES830" s="30"/>
      <c r="ET830" s="30"/>
      <c r="EU830" s="30"/>
      <c r="EV830" s="30"/>
      <c r="EW830" s="30"/>
      <c r="EX830" s="30"/>
      <c r="EY830" s="30"/>
      <c r="EZ830" s="30"/>
      <c r="FA830" s="30"/>
      <c r="FB830" s="30"/>
      <c r="FC830" s="30"/>
      <c r="FD830" s="30"/>
      <c r="FE830" s="30"/>
      <c r="FF830" s="30"/>
      <c r="FG830" s="30"/>
      <c r="FH830" s="30"/>
      <c r="FI830" s="30"/>
      <c r="FJ830" s="30"/>
      <c r="FK830" s="30"/>
      <c r="FL830" s="30"/>
      <c r="FM830" s="30"/>
      <c r="FN830" s="30"/>
      <c r="FO830" s="30"/>
      <c r="FP830" s="30"/>
      <c r="FQ830" s="30"/>
      <c r="FR830" s="30"/>
      <c r="FS830" s="30"/>
      <c r="FT830" s="30"/>
      <c r="FU830" s="30"/>
      <c r="FV830" s="30"/>
      <c r="FW830" s="30"/>
      <c r="FX830" s="30"/>
      <c r="FY830" s="30"/>
      <c r="FZ830" s="30"/>
      <c r="GA830" s="30"/>
      <c r="GB830" s="30"/>
      <c r="GC830" s="30"/>
      <c r="GD830" s="30"/>
      <c r="GE830" s="30"/>
      <c r="GF830" s="30"/>
      <c r="GG830" s="30"/>
      <c r="GH830" s="30"/>
      <c r="GI830" s="30"/>
      <c r="GJ830" s="30"/>
      <c r="GK830" s="30"/>
      <c r="GL830" s="30"/>
      <c r="GM830" s="30"/>
    </row>
    <row r="831" spans="1:195" ht="12.7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c r="BK831" s="30"/>
      <c r="BL831" s="30"/>
      <c r="BM831" s="30"/>
      <c r="BN831" s="30"/>
      <c r="BO831" s="30"/>
      <c r="BP831" s="30"/>
      <c r="BQ831" s="30"/>
      <c r="BR831" s="30"/>
      <c r="BS831" s="30"/>
      <c r="BT831" s="30"/>
      <c r="BU831" s="30"/>
      <c r="BV831" s="30"/>
      <c r="BW831" s="30"/>
      <c r="BX831" s="30"/>
      <c r="BY831" s="30"/>
      <c r="BZ831" s="30"/>
      <c r="CA831" s="30"/>
      <c r="CB831" s="30"/>
      <c r="CC831" s="30"/>
      <c r="CD831" s="30"/>
      <c r="CE831" s="30"/>
      <c r="CF831" s="30"/>
      <c r="CG831" s="30"/>
      <c r="CH831" s="30"/>
      <c r="CI831" s="30"/>
      <c r="CJ831" s="30"/>
      <c r="CK831" s="30"/>
      <c r="CL831" s="30"/>
      <c r="CM831" s="30"/>
      <c r="CN831" s="30"/>
      <c r="CO831" s="30"/>
      <c r="CP831" s="30"/>
      <c r="CQ831" s="30"/>
      <c r="CR831" s="30"/>
      <c r="CS831" s="30"/>
      <c r="CT831" s="30"/>
      <c r="CU831" s="30"/>
      <c r="CV831" s="30"/>
      <c r="CW831" s="30"/>
      <c r="CX831" s="30"/>
      <c r="CY831" s="30"/>
      <c r="CZ831" s="30"/>
      <c r="DA831" s="30"/>
      <c r="DB831" s="30"/>
      <c r="DC831" s="30"/>
      <c r="DD831" s="30"/>
      <c r="DE831" s="30"/>
      <c r="DF831" s="30"/>
      <c r="DG831" s="30"/>
      <c r="DH831" s="30"/>
      <c r="DI831" s="30"/>
      <c r="DJ831" s="30"/>
      <c r="DK831" s="30"/>
      <c r="DL831" s="30"/>
      <c r="DM831" s="30"/>
      <c r="DN831" s="30"/>
      <c r="DO831" s="30"/>
      <c r="DP831" s="30"/>
      <c r="DQ831" s="30"/>
      <c r="DR831" s="30"/>
      <c r="DS831" s="30"/>
      <c r="DT831" s="30"/>
      <c r="DU831" s="30"/>
      <c r="DV831" s="30"/>
      <c r="DW831" s="30"/>
      <c r="DX831" s="30"/>
      <c r="DY831" s="30"/>
      <c r="DZ831" s="30"/>
      <c r="EA831" s="30"/>
      <c r="EB831" s="30"/>
      <c r="EC831" s="30"/>
      <c r="ED831" s="30"/>
      <c r="EE831" s="30"/>
      <c r="EF831" s="30"/>
      <c r="EG831" s="30"/>
      <c r="EH831" s="30"/>
      <c r="EI831" s="30"/>
      <c r="EJ831" s="30"/>
      <c r="EK831" s="30"/>
      <c r="EL831" s="30"/>
      <c r="EM831" s="30"/>
      <c r="EN831" s="30"/>
      <c r="EO831" s="30"/>
      <c r="EP831" s="30"/>
      <c r="EQ831" s="30"/>
      <c r="ER831" s="30"/>
      <c r="ES831" s="30"/>
      <c r="ET831" s="30"/>
      <c r="EU831" s="30"/>
      <c r="EV831" s="30"/>
      <c r="EW831" s="30"/>
      <c r="EX831" s="30"/>
      <c r="EY831" s="30"/>
      <c r="EZ831" s="30"/>
      <c r="FA831" s="30"/>
      <c r="FB831" s="30"/>
      <c r="FC831" s="30"/>
      <c r="FD831" s="30"/>
      <c r="FE831" s="30"/>
      <c r="FF831" s="30"/>
      <c r="FG831" s="30"/>
      <c r="FH831" s="30"/>
      <c r="FI831" s="30"/>
      <c r="FJ831" s="30"/>
      <c r="FK831" s="30"/>
      <c r="FL831" s="30"/>
      <c r="FM831" s="30"/>
      <c r="FN831" s="30"/>
      <c r="FO831" s="30"/>
      <c r="FP831" s="30"/>
      <c r="FQ831" s="30"/>
      <c r="FR831" s="30"/>
      <c r="FS831" s="30"/>
      <c r="FT831" s="30"/>
      <c r="FU831" s="30"/>
      <c r="FV831" s="30"/>
      <c r="FW831" s="30"/>
      <c r="FX831" s="30"/>
      <c r="FY831" s="30"/>
      <c r="FZ831" s="30"/>
      <c r="GA831" s="30"/>
      <c r="GB831" s="30"/>
      <c r="GC831" s="30"/>
      <c r="GD831" s="30"/>
      <c r="GE831" s="30"/>
      <c r="GF831" s="30"/>
      <c r="GG831" s="30"/>
      <c r="GH831" s="30"/>
      <c r="GI831" s="30"/>
      <c r="GJ831" s="30"/>
      <c r="GK831" s="30"/>
      <c r="GL831" s="30"/>
      <c r="GM831" s="30"/>
    </row>
    <row r="832" spans="1:195" ht="12.7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c r="BG832" s="30"/>
      <c r="BH832" s="30"/>
      <c r="BI832" s="30"/>
      <c r="BJ832" s="30"/>
      <c r="BK832" s="30"/>
      <c r="BL832" s="30"/>
      <c r="BM832" s="30"/>
      <c r="BN832" s="30"/>
      <c r="BO832" s="30"/>
      <c r="BP832" s="30"/>
      <c r="BQ832" s="30"/>
      <c r="BR832" s="30"/>
      <c r="BS832" s="30"/>
      <c r="BT832" s="30"/>
      <c r="BU832" s="30"/>
      <c r="BV832" s="30"/>
      <c r="BW832" s="30"/>
      <c r="BX832" s="30"/>
      <c r="BY832" s="30"/>
      <c r="BZ832" s="30"/>
      <c r="CA832" s="30"/>
      <c r="CB832" s="30"/>
      <c r="CC832" s="30"/>
      <c r="CD832" s="30"/>
      <c r="CE832" s="30"/>
      <c r="CF832" s="30"/>
      <c r="CG832" s="30"/>
      <c r="CH832" s="30"/>
      <c r="CI832" s="30"/>
      <c r="CJ832" s="30"/>
      <c r="CK832" s="30"/>
      <c r="CL832" s="30"/>
      <c r="CM832" s="30"/>
      <c r="CN832" s="30"/>
      <c r="CO832" s="30"/>
      <c r="CP832" s="30"/>
      <c r="CQ832" s="30"/>
      <c r="CR832" s="30"/>
      <c r="CS832" s="30"/>
      <c r="CT832" s="30"/>
      <c r="CU832" s="30"/>
      <c r="CV832" s="30"/>
      <c r="CW832" s="30"/>
      <c r="CX832" s="30"/>
      <c r="CY832" s="30"/>
      <c r="CZ832" s="30"/>
      <c r="DA832" s="30"/>
      <c r="DB832" s="30"/>
      <c r="DC832" s="30"/>
      <c r="DD832" s="30"/>
      <c r="DE832" s="30"/>
      <c r="DF832" s="30"/>
      <c r="DG832" s="30"/>
      <c r="DH832" s="30"/>
      <c r="DI832" s="30"/>
      <c r="DJ832" s="30"/>
      <c r="DK832" s="30"/>
      <c r="DL832" s="30"/>
      <c r="DM832" s="30"/>
      <c r="DN832" s="30"/>
      <c r="DO832" s="30"/>
      <c r="DP832" s="30"/>
      <c r="DQ832" s="30"/>
      <c r="DR832" s="30"/>
      <c r="DS832" s="30"/>
      <c r="DT832" s="30"/>
      <c r="DU832" s="30"/>
      <c r="DV832" s="30"/>
      <c r="DW832" s="30"/>
      <c r="DX832" s="30"/>
      <c r="DY832" s="30"/>
      <c r="DZ832" s="30"/>
      <c r="EA832" s="30"/>
      <c r="EB832" s="30"/>
      <c r="EC832" s="30"/>
      <c r="ED832" s="30"/>
      <c r="EE832" s="30"/>
      <c r="EF832" s="30"/>
      <c r="EG832" s="30"/>
      <c r="EH832" s="30"/>
      <c r="EI832" s="30"/>
      <c r="EJ832" s="30"/>
      <c r="EK832" s="30"/>
      <c r="EL832" s="30"/>
      <c r="EM832" s="30"/>
      <c r="EN832" s="30"/>
      <c r="EO832" s="30"/>
      <c r="EP832" s="30"/>
      <c r="EQ832" s="30"/>
      <c r="ER832" s="30"/>
      <c r="ES832" s="30"/>
      <c r="ET832" s="30"/>
      <c r="EU832" s="30"/>
      <c r="EV832" s="30"/>
      <c r="EW832" s="30"/>
      <c r="EX832" s="30"/>
      <c r="EY832" s="30"/>
      <c r="EZ832" s="30"/>
      <c r="FA832" s="30"/>
      <c r="FB832" s="30"/>
      <c r="FC832" s="30"/>
      <c r="FD832" s="30"/>
      <c r="FE832" s="30"/>
      <c r="FF832" s="30"/>
      <c r="FG832" s="30"/>
      <c r="FH832" s="30"/>
      <c r="FI832" s="30"/>
      <c r="FJ832" s="30"/>
      <c r="FK832" s="30"/>
      <c r="FL832" s="30"/>
      <c r="FM832" s="30"/>
      <c r="FN832" s="30"/>
      <c r="FO832" s="30"/>
      <c r="FP832" s="30"/>
      <c r="FQ832" s="30"/>
      <c r="FR832" s="30"/>
      <c r="FS832" s="30"/>
      <c r="FT832" s="30"/>
      <c r="FU832" s="30"/>
      <c r="FV832" s="30"/>
      <c r="FW832" s="30"/>
      <c r="FX832" s="30"/>
      <c r="FY832" s="30"/>
      <c r="FZ832" s="30"/>
      <c r="GA832" s="30"/>
      <c r="GB832" s="30"/>
      <c r="GC832" s="30"/>
      <c r="GD832" s="30"/>
      <c r="GE832" s="30"/>
      <c r="GF832" s="30"/>
      <c r="GG832" s="30"/>
      <c r="GH832" s="30"/>
      <c r="GI832" s="30"/>
      <c r="GJ832" s="30"/>
      <c r="GK832" s="30"/>
      <c r="GL832" s="30"/>
      <c r="GM832" s="30"/>
    </row>
    <row r="833" spans="1:195" ht="12.7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c r="BK833" s="30"/>
      <c r="BL833" s="30"/>
      <c r="BM833" s="30"/>
      <c r="BN833" s="30"/>
      <c r="BO833" s="30"/>
      <c r="BP833" s="30"/>
      <c r="BQ833" s="30"/>
      <c r="BR833" s="30"/>
      <c r="BS833" s="30"/>
      <c r="BT833" s="30"/>
      <c r="BU833" s="30"/>
      <c r="BV833" s="30"/>
      <c r="BW833" s="30"/>
      <c r="BX833" s="30"/>
      <c r="BY833" s="30"/>
      <c r="BZ833" s="30"/>
      <c r="CA833" s="30"/>
      <c r="CB833" s="30"/>
      <c r="CC833" s="30"/>
      <c r="CD833" s="30"/>
      <c r="CE833" s="30"/>
      <c r="CF833" s="30"/>
      <c r="CG833" s="30"/>
      <c r="CH833" s="30"/>
      <c r="CI833" s="30"/>
      <c r="CJ833" s="30"/>
      <c r="CK833" s="30"/>
      <c r="CL833" s="30"/>
      <c r="CM833" s="30"/>
      <c r="CN833" s="30"/>
      <c r="CO833" s="30"/>
      <c r="CP833" s="30"/>
      <c r="CQ833" s="30"/>
      <c r="CR833" s="30"/>
      <c r="CS833" s="30"/>
      <c r="CT833" s="30"/>
      <c r="CU833" s="30"/>
      <c r="CV833" s="30"/>
      <c r="CW833" s="30"/>
      <c r="CX833" s="30"/>
      <c r="CY833" s="30"/>
      <c r="CZ833" s="30"/>
      <c r="DA833" s="30"/>
      <c r="DB833" s="30"/>
      <c r="DC833" s="30"/>
      <c r="DD833" s="30"/>
      <c r="DE833" s="30"/>
      <c r="DF833" s="30"/>
      <c r="DG833" s="30"/>
      <c r="DH833" s="30"/>
      <c r="DI833" s="30"/>
      <c r="DJ833" s="30"/>
      <c r="DK833" s="30"/>
      <c r="DL833" s="30"/>
      <c r="DM833" s="30"/>
      <c r="DN833" s="30"/>
      <c r="DO833" s="30"/>
      <c r="DP833" s="30"/>
      <c r="DQ833" s="30"/>
      <c r="DR833" s="30"/>
      <c r="DS833" s="30"/>
      <c r="DT833" s="30"/>
      <c r="DU833" s="30"/>
      <c r="DV833" s="30"/>
      <c r="DW833" s="30"/>
      <c r="DX833" s="30"/>
      <c r="DY833" s="30"/>
      <c r="DZ833" s="30"/>
      <c r="EA833" s="30"/>
      <c r="EB833" s="30"/>
      <c r="EC833" s="30"/>
      <c r="ED833" s="30"/>
      <c r="EE833" s="30"/>
      <c r="EF833" s="30"/>
      <c r="EG833" s="30"/>
      <c r="EH833" s="30"/>
      <c r="EI833" s="30"/>
      <c r="EJ833" s="30"/>
      <c r="EK833" s="30"/>
      <c r="EL833" s="30"/>
      <c r="EM833" s="30"/>
      <c r="EN833" s="30"/>
      <c r="EO833" s="30"/>
      <c r="EP833" s="30"/>
      <c r="EQ833" s="30"/>
      <c r="ER833" s="30"/>
      <c r="ES833" s="30"/>
      <c r="ET833" s="30"/>
      <c r="EU833" s="30"/>
      <c r="EV833" s="30"/>
      <c r="EW833" s="30"/>
      <c r="EX833" s="30"/>
      <c r="EY833" s="30"/>
      <c r="EZ833" s="30"/>
      <c r="FA833" s="30"/>
      <c r="FB833" s="30"/>
      <c r="FC833" s="30"/>
      <c r="FD833" s="30"/>
      <c r="FE833" s="30"/>
      <c r="FF833" s="30"/>
      <c r="FG833" s="30"/>
      <c r="FH833" s="30"/>
      <c r="FI833" s="30"/>
      <c r="FJ833" s="30"/>
      <c r="FK833" s="30"/>
      <c r="FL833" s="30"/>
      <c r="FM833" s="30"/>
      <c r="FN833" s="30"/>
      <c r="FO833" s="30"/>
      <c r="FP833" s="30"/>
      <c r="FQ833" s="30"/>
      <c r="FR833" s="30"/>
      <c r="FS833" s="30"/>
      <c r="FT833" s="30"/>
      <c r="FU833" s="30"/>
      <c r="FV833" s="30"/>
      <c r="FW833" s="30"/>
      <c r="FX833" s="30"/>
      <c r="FY833" s="30"/>
      <c r="FZ833" s="30"/>
      <c r="GA833" s="30"/>
      <c r="GB833" s="30"/>
      <c r="GC833" s="30"/>
      <c r="GD833" s="30"/>
      <c r="GE833" s="30"/>
      <c r="GF833" s="30"/>
      <c r="GG833" s="30"/>
      <c r="GH833" s="30"/>
      <c r="GI833" s="30"/>
      <c r="GJ833" s="30"/>
      <c r="GK833" s="30"/>
      <c r="GL833" s="30"/>
      <c r="GM833" s="30"/>
    </row>
    <row r="834" spans="1:195" ht="12.7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c r="BE834" s="30"/>
      <c r="BF834" s="30"/>
      <c r="BG834" s="30"/>
      <c r="BH834" s="30"/>
      <c r="BI834" s="30"/>
      <c r="BJ834" s="30"/>
      <c r="BK834" s="30"/>
      <c r="BL834" s="30"/>
      <c r="BM834" s="30"/>
      <c r="BN834" s="30"/>
      <c r="BO834" s="30"/>
      <c r="BP834" s="30"/>
      <c r="BQ834" s="30"/>
      <c r="BR834" s="30"/>
      <c r="BS834" s="30"/>
      <c r="BT834" s="30"/>
      <c r="BU834" s="30"/>
      <c r="BV834" s="30"/>
      <c r="BW834" s="30"/>
      <c r="BX834" s="30"/>
      <c r="BY834" s="30"/>
      <c r="BZ834" s="30"/>
      <c r="CA834" s="30"/>
      <c r="CB834" s="30"/>
      <c r="CC834" s="30"/>
      <c r="CD834" s="30"/>
      <c r="CE834" s="30"/>
      <c r="CF834" s="30"/>
      <c r="CG834" s="30"/>
      <c r="CH834" s="30"/>
      <c r="CI834" s="30"/>
      <c r="CJ834" s="30"/>
      <c r="CK834" s="30"/>
      <c r="CL834" s="30"/>
      <c r="CM834" s="30"/>
      <c r="CN834" s="30"/>
      <c r="CO834" s="30"/>
      <c r="CP834" s="30"/>
      <c r="CQ834" s="30"/>
      <c r="CR834" s="30"/>
      <c r="CS834" s="30"/>
      <c r="CT834" s="30"/>
      <c r="CU834" s="30"/>
      <c r="CV834" s="30"/>
      <c r="CW834" s="30"/>
      <c r="CX834" s="30"/>
      <c r="CY834" s="30"/>
      <c r="CZ834" s="30"/>
      <c r="DA834" s="30"/>
      <c r="DB834" s="30"/>
      <c r="DC834" s="30"/>
      <c r="DD834" s="30"/>
      <c r="DE834" s="30"/>
      <c r="DF834" s="30"/>
      <c r="DG834" s="30"/>
      <c r="DH834" s="30"/>
      <c r="DI834" s="30"/>
      <c r="DJ834" s="30"/>
      <c r="DK834" s="30"/>
      <c r="DL834" s="30"/>
      <c r="DM834" s="30"/>
      <c r="DN834" s="30"/>
      <c r="DO834" s="30"/>
      <c r="DP834" s="30"/>
      <c r="DQ834" s="30"/>
      <c r="DR834" s="30"/>
      <c r="DS834" s="30"/>
      <c r="DT834" s="30"/>
      <c r="DU834" s="30"/>
      <c r="DV834" s="30"/>
      <c r="DW834" s="30"/>
      <c r="DX834" s="30"/>
      <c r="DY834" s="30"/>
      <c r="DZ834" s="30"/>
      <c r="EA834" s="30"/>
      <c r="EB834" s="30"/>
      <c r="EC834" s="30"/>
      <c r="ED834" s="30"/>
      <c r="EE834" s="30"/>
      <c r="EF834" s="30"/>
      <c r="EG834" s="30"/>
      <c r="EH834" s="30"/>
      <c r="EI834" s="30"/>
      <c r="EJ834" s="30"/>
      <c r="EK834" s="30"/>
      <c r="EL834" s="30"/>
      <c r="EM834" s="30"/>
      <c r="EN834" s="30"/>
      <c r="EO834" s="30"/>
      <c r="EP834" s="30"/>
      <c r="EQ834" s="30"/>
      <c r="ER834" s="30"/>
      <c r="ES834" s="30"/>
      <c r="ET834" s="30"/>
      <c r="EU834" s="30"/>
      <c r="EV834" s="30"/>
      <c r="EW834" s="30"/>
      <c r="EX834" s="30"/>
      <c r="EY834" s="30"/>
      <c r="EZ834" s="30"/>
      <c r="FA834" s="30"/>
      <c r="FB834" s="30"/>
      <c r="FC834" s="30"/>
      <c r="FD834" s="30"/>
      <c r="FE834" s="30"/>
      <c r="FF834" s="30"/>
      <c r="FG834" s="30"/>
      <c r="FH834" s="30"/>
      <c r="FI834" s="30"/>
      <c r="FJ834" s="30"/>
      <c r="FK834" s="30"/>
      <c r="FL834" s="30"/>
      <c r="FM834" s="30"/>
      <c r="FN834" s="30"/>
      <c r="FO834" s="30"/>
      <c r="FP834" s="30"/>
      <c r="FQ834" s="30"/>
      <c r="FR834" s="30"/>
      <c r="FS834" s="30"/>
      <c r="FT834" s="30"/>
      <c r="FU834" s="30"/>
      <c r="FV834" s="30"/>
      <c r="FW834" s="30"/>
      <c r="FX834" s="30"/>
      <c r="FY834" s="30"/>
      <c r="FZ834" s="30"/>
      <c r="GA834" s="30"/>
      <c r="GB834" s="30"/>
      <c r="GC834" s="30"/>
      <c r="GD834" s="30"/>
      <c r="GE834" s="30"/>
      <c r="GF834" s="30"/>
      <c r="GG834" s="30"/>
      <c r="GH834" s="30"/>
      <c r="GI834" s="30"/>
      <c r="GJ834" s="30"/>
      <c r="GK834" s="30"/>
      <c r="GL834" s="30"/>
      <c r="GM834" s="30"/>
    </row>
    <row r="835" spans="1:195" ht="12.7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c r="BM835" s="30"/>
      <c r="BN835" s="30"/>
      <c r="BO835" s="30"/>
      <c r="BP835" s="30"/>
      <c r="BQ835" s="30"/>
      <c r="BR835" s="30"/>
      <c r="BS835" s="30"/>
      <c r="BT835" s="30"/>
      <c r="BU835" s="30"/>
      <c r="BV835" s="30"/>
      <c r="BW835" s="30"/>
      <c r="BX835" s="30"/>
      <c r="BY835" s="30"/>
      <c r="BZ835" s="30"/>
      <c r="CA835" s="30"/>
      <c r="CB835" s="30"/>
      <c r="CC835" s="30"/>
      <c r="CD835" s="30"/>
      <c r="CE835" s="30"/>
      <c r="CF835" s="30"/>
      <c r="CG835" s="30"/>
      <c r="CH835" s="30"/>
      <c r="CI835" s="30"/>
      <c r="CJ835" s="30"/>
      <c r="CK835" s="30"/>
      <c r="CL835" s="30"/>
      <c r="CM835" s="30"/>
      <c r="CN835" s="30"/>
      <c r="CO835" s="30"/>
      <c r="CP835" s="30"/>
      <c r="CQ835" s="30"/>
      <c r="CR835" s="30"/>
      <c r="CS835" s="30"/>
      <c r="CT835" s="30"/>
      <c r="CU835" s="30"/>
      <c r="CV835" s="30"/>
      <c r="CW835" s="30"/>
      <c r="CX835" s="30"/>
      <c r="CY835" s="30"/>
      <c r="CZ835" s="30"/>
      <c r="DA835" s="30"/>
      <c r="DB835" s="30"/>
      <c r="DC835" s="30"/>
      <c r="DD835" s="30"/>
      <c r="DE835" s="30"/>
      <c r="DF835" s="30"/>
      <c r="DG835" s="30"/>
      <c r="DH835" s="30"/>
      <c r="DI835" s="30"/>
      <c r="DJ835" s="30"/>
      <c r="DK835" s="30"/>
      <c r="DL835" s="30"/>
      <c r="DM835" s="30"/>
      <c r="DN835" s="30"/>
      <c r="DO835" s="30"/>
      <c r="DP835" s="30"/>
      <c r="DQ835" s="30"/>
      <c r="DR835" s="30"/>
      <c r="DS835" s="30"/>
      <c r="DT835" s="30"/>
      <c r="DU835" s="30"/>
      <c r="DV835" s="30"/>
      <c r="DW835" s="30"/>
      <c r="DX835" s="30"/>
      <c r="DY835" s="30"/>
      <c r="DZ835" s="30"/>
      <c r="EA835" s="30"/>
      <c r="EB835" s="30"/>
      <c r="EC835" s="30"/>
      <c r="ED835" s="30"/>
      <c r="EE835" s="30"/>
      <c r="EF835" s="30"/>
      <c r="EG835" s="30"/>
      <c r="EH835" s="30"/>
      <c r="EI835" s="30"/>
      <c r="EJ835" s="30"/>
      <c r="EK835" s="30"/>
      <c r="EL835" s="30"/>
      <c r="EM835" s="30"/>
      <c r="EN835" s="30"/>
      <c r="EO835" s="30"/>
      <c r="EP835" s="30"/>
      <c r="EQ835" s="30"/>
      <c r="ER835" s="30"/>
      <c r="ES835" s="30"/>
      <c r="ET835" s="30"/>
      <c r="EU835" s="30"/>
      <c r="EV835" s="30"/>
      <c r="EW835" s="30"/>
      <c r="EX835" s="30"/>
      <c r="EY835" s="30"/>
      <c r="EZ835" s="30"/>
      <c r="FA835" s="30"/>
      <c r="FB835" s="30"/>
      <c r="FC835" s="30"/>
      <c r="FD835" s="30"/>
      <c r="FE835" s="30"/>
      <c r="FF835" s="30"/>
      <c r="FG835" s="30"/>
      <c r="FH835" s="30"/>
      <c r="FI835" s="30"/>
      <c r="FJ835" s="30"/>
      <c r="FK835" s="30"/>
      <c r="FL835" s="30"/>
      <c r="FM835" s="30"/>
      <c r="FN835" s="30"/>
      <c r="FO835" s="30"/>
      <c r="FP835" s="30"/>
      <c r="FQ835" s="30"/>
      <c r="FR835" s="30"/>
      <c r="FS835" s="30"/>
      <c r="FT835" s="30"/>
      <c r="FU835" s="30"/>
      <c r="FV835" s="30"/>
      <c r="FW835" s="30"/>
      <c r="FX835" s="30"/>
      <c r="FY835" s="30"/>
      <c r="FZ835" s="30"/>
      <c r="GA835" s="30"/>
      <c r="GB835" s="30"/>
      <c r="GC835" s="30"/>
      <c r="GD835" s="30"/>
      <c r="GE835" s="30"/>
      <c r="GF835" s="30"/>
      <c r="GG835" s="30"/>
      <c r="GH835" s="30"/>
      <c r="GI835" s="30"/>
      <c r="GJ835" s="30"/>
      <c r="GK835" s="30"/>
      <c r="GL835" s="30"/>
      <c r="GM835" s="30"/>
    </row>
    <row r="836" spans="1:195" ht="12.7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0"/>
      <c r="FJ836" s="30"/>
      <c r="FK836" s="30"/>
      <c r="FL836" s="30"/>
      <c r="FM836" s="30"/>
      <c r="FN836" s="30"/>
      <c r="FO836" s="30"/>
      <c r="FP836" s="30"/>
      <c r="FQ836" s="30"/>
      <c r="FR836" s="30"/>
      <c r="FS836" s="30"/>
      <c r="FT836" s="30"/>
      <c r="FU836" s="30"/>
      <c r="FV836" s="30"/>
      <c r="FW836" s="30"/>
      <c r="FX836" s="30"/>
      <c r="FY836" s="30"/>
      <c r="FZ836" s="30"/>
      <c r="GA836" s="30"/>
      <c r="GB836" s="30"/>
      <c r="GC836" s="30"/>
      <c r="GD836" s="30"/>
      <c r="GE836" s="30"/>
      <c r="GF836" s="30"/>
      <c r="GG836" s="30"/>
      <c r="GH836" s="30"/>
      <c r="GI836" s="30"/>
      <c r="GJ836" s="30"/>
      <c r="GK836" s="30"/>
      <c r="GL836" s="30"/>
      <c r="GM836" s="30"/>
    </row>
    <row r="837" spans="1:195" ht="12.7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c r="BH837" s="30"/>
      <c r="BI837" s="30"/>
      <c r="BJ837" s="30"/>
      <c r="BK837" s="30"/>
      <c r="BL837" s="30"/>
      <c r="BM837" s="30"/>
      <c r="BN837" s="30"/>
      <c r="BO837" s="30"/>
      <c r="BP837" s="30"/>
      <c r="BQ837" s="30"/>
      <c r="BR837" s="30"/>
      <c r="BS837" s="30"/>
      <c r="BT837" s="30"/>
      <c r="BU837" s="30"/>
      <c r="BV837" s="30"/>
      <c r="BW837" s="30"/>
      <c r="BX837" s="30"/>
      <c r="BY837" s="30"/>
      <c r="BZ837" s="30"/>
      <c r="CA837" s="30"/>
      <c r="CB837" s="30"/>
      <c r="CC837" s="30"/>
      <c r="CD837" s="30"/>
      <c r="CE837" s="30"/>
      <c r="CF837" s="30"/>
      <c r="CG837" s="30"/>
      <c r="CH837" s="30"/>
      <c r="CI837" s="30"/>
      <c r="CJ837" s="30"/>
      <c r="CK837" s="30"/>
      <c r="CL837" s="30"/>
      <c r="CM837" s="30"/>
      <c r="CN837" s="30"/>
      <c r="CO837" s="30"/>
      <c r="CP837" s="30"/>
      <c r="CQ837" s="30"/>
      <c r="CR837" s="30"/>
      <c r="CS837" s="30"/>
      <c r="CT837" s="30"/>
      <c r="CU837" s="30"/>
      <c r="CV837" s="30"/>
      <c r="CW837" s="30"/>
      <c r="CX837" s="30"/>
      <c r="CY837" s="30"/>
      <c r="CZ837" s="30"/>
      <c r="DA837" s="30"/>
      <c r="DB837" s="30"/>
      <c r="DC837" s="30"/>
      <c r="DD837" s="30"/>
      <c r="DE837" s="30"/>
      <c r="DF837" s="30"/>
      <c r="DG837" s="30"/>
      <c r="DH837" s="30"/>
      <c r="DI837" s="30"/>
      <c r="DJ837" s="30"/>
      <c r="DK837" s="30"/>
      <c r="DL837" s="30"/>
      <c r="DM837" s="30"/>
      <c r="DN837" s="30"/>
      <c r="DO837" s="30"/>
      <c r="DP837" s="30"/>
      <c r="DQ837" s="30"/>
      <c r="DR837" s="30"/>
      <c r="DS837" s="30"/>
      <c r="DT837" s="30"/>
      <c r="DU837" s="30"/>
      <c r="DV837" s="30"/>
      <c r="DW837" s="30"/>
      <c r="DX837" s="30"/>
      <c r="DY837" s="30"/>
      <c r="DZ837" s="30"/>
      <c r="EA837" s="30"/>
      <c r="EB837" s="30"/>
      <c r="EC837" s="30"/>
      <c r="ED837" s="30"/>
      <c r="EE837" s="30"/>
      <c r="EF837" s="30"/>
      <c r="EG837" s="30"/>
      <c r="EH837" s="30"/>
      <c r="EI837" s="30"/>
      <c r="EJ837" s="30"/>
      <c r="EK837" s="30"/>
      <c r="EL837" s="30"/>
      <c r="EM837" s="30"/>
      <c r="EN837" s="30"/>
      <c r="EO837" s="30"/>
      <c r="EP837" s="30"/>
      <c r="EQ837" s="30"/>
      <c r="ER837" s="30"/>
      <c r="ES837" s="30"/>
      <c r="ET837" s="30"/>
      <c r="EU837" s="30"/>
      <c r="EV837" s="30"/>
      <c r="EW837" s="30"/>
      <c r="EX837" s="30"/>
      <c r="EY837" s="30"/>
      <c r="EZ837" s="30"/>
      <c r="FA837" s="30"/>
      <c r="FB837" s="30"/>
      <c r="FC837" s="30"/>
      <c r="FD837" s="30"/>
      <c r="FE837" s="30"/>
      <c r="FF837" s="30"/>
      <c r="FG837" s="30"/>
      <c r="FH837" s="30"/>
      <c r="FI837" s="30"/>
      <c r="FJ837" s="30"/>
      <c r="FK837" s="30"/>
      <c r="FL837" s="30"/>
      <c r="FM837" s="30"/>
      <c r="FN837" s="30"/>
      <c r="FO837" s="30"/>
      <c r="FP837" s="30"/>
      <c r="FQ837" s="30"/>
      <c r="FR837" s="30"/>
      <c r="FS837" s="30"/>
      <c r="FT837" s="30"/>
      <c r="FU837" s="30"/>
      <c r="FV837" s="30"/>
      <c r="FW837" s="30"/>
      <c r="FX837" s="30"/>
      <c r="FY837" s="30"/>
      <c r="FZ837" s="30"/>
      <c r="GA837" s="30"/>
      <c r="GB837" s="30"/>
      <c r="GC837" s="30"/>
      <c r="GD837" s="30"/>
      <c r="GE837" s="30"/>
      <c r="GF837" s="30"/>
      <c r="GG837" s="30"/>
      <c r="GH837" s="30"/>
      <c r="GI837" s="30"/>
      <c r="GJ837" s="30"/>
      <c r="GK837" s="30"/>
      <c r="GL837" s="30"/>
      <c r="GM837" s="30"/>
    </row>
    <row r="838" spans="1:195" ht="12.7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c r="BH838" s="30"/>
      <c r="BI838" s="30"/>
      <c r="BJ838" s="30"/>
      <c r="BK838" s="30"/>
      <c r="BL838" s="30"/>
      <c r="BM838" s="30"/>
      <c r="BN838" s="30"/>
      <c r="BO838" s="30"/>
      <c r="BP838" s="30"/>
      <c r="BQ838" s="30"/>
      <c r="BR838" s="30"/>
      <c r="BS838" s="30"/>
      <c r="BT838" s="30"/>
      <c r="BU838" s="30"/>
      <c r="BV838" s="30"/>
      <c r="BW838" s="30"/>
      <c r="BX838" s="30"/>
      <c r="BY838" s="30"/>
      <c r="BZ838" s="30"/>
      <c r="CA838" s="30"/>
      <c r="CB838" s="30"/>
      <c r="CC838" s="30"/>
      <c r="CD838" s="30"/>
      <c r="CE838" s="30"/>
      <c r="CF838" s="30"/>
      <c r="CG838" s="30"/>
      <c r="CH838" s="30"/>
      <c r="CI838" s="30"/>
      <c r="CJ838" s="30"/>
      <c r="CK838" s="30"/>
      <c r="CL838" s="30"/>
      <c r="CM838" s="30"/>
      <c r="CN838" s="30"/>
      <c r="CO838" s="30"/>
      <c r="CP838" s="30"/>
      <c r="CQ838" s="30"/>
      <c r="CR838" s="30"/>
      <c r="CS838" s="30"/>
      <c r="CT838" s="30"/>
      <c r="CU838" s="30"/>
      <c r="CV838" s="30"/>
      <c r="CW838" s="30"/>
      <c r="CX838" s="30"/>
      <c r="CY838" s="30"/>
      <c r="CZ838" s="30"/>
      <c r="DA838" s="30"/>
      <c r="DB838" s="30"/>
      <c r="DC838" s="30"/>
      <c r="DD838" s="30"/>
      <c r="DE838" s="30"/>
      <c r="DF838" s="30"/>
      <c r="DG838" s="30"/>
      <c r="DH838" s="30"/>
      <c r="DI838" s="30"/>
      <c r="DJ838" s="30"/>
      <c r="DK838" s="30"/>
      <c r="DL838" s="30"/>
      <c r="DM838" s="30"/>
      <c r="DN838" s="30"/>
      <c r="DO838" s="30"/>
      <c r="DP838" s="30"/>
      <c r="DQ838" s="30"/>
      <c r="DR838" s="30"/>
      <c r="DS838" s="30"/>
      <c r="DT838" s="30"/>
      <c r="DU838" s="30"/>
      <c r="DV838" s="30"/>
      <c r="DW838" s="30"/>
      <c r="DX838" s="30"/>
      <c r="DY838" s="30"/>
      <c r="DZ838" s="30"/>
      <c r="EA838" s="30"/>
      <c r="EB838" s="30"/>
      <c r="EC838" s="30"/>
      <c r="ED838" s="30"/>
      <c r="EE838" s="30"/>
      <c r="EF838" s="30"/>
      <c r="EG838" s="30"/>
      <c r="EH838" s="30"/>
      <c r="EI838" s="30"/>
      <c r="EJ838" s="30"/>
      <c r="EK838" s="30"/>
      <c r="EL838" s="30"/>
      <c r="EM838" s="30"/>
      <c r="EN838" s="30"/>
      <c r="EO838" s="30"/>
      <c r="EP838" s="30"/>
      <c r="EQ838" s="30"/>
      <c r="ER838" s="30"/>
      <c r="ES838" s="30"/>
      <c r="ET838" s="30"/>
      <c r="EU838" s="30"/>
      <c r="EV838" s="30"/>
      <c r="EW838" s="30"/>
      <c r="EX838" s="30"/>
      <c r="EY838" s="30"/>
      <c r="EZ838" s="30"/>
      <c r="FA838" s="30"/>
      <c r="FB838" s="30"/>
      <c r="FC838" s="30"/>
      <c r="FD838" s="30"/>
      <c r="FE838" s="30"/>
      <c r="FF838" s="30"/>
      <c r="FG838" s="30"/>
      <c r="FH838" s="30"/>
      <c r="FI838" s="30"/>
      <c r="FJ838" s="30"/>
      <c r="FK838" s="30"/>
      <c r="FL838" s="30"/>
      <c r="FM838" s="30"/>
      <c r="FN838" s="30"/>
      <c r="FO838" s="30"/>
      <c r="FP838" s="30"/>
      <c r="FQ838" s="30"/>
      <c r="FR838" s="30"/>
      <c r="FS838" s="30"/>
      <c r="FT838" s="30"/>
      <c r="FU838" s="30"/>
      <c r="FV838" s="30"/>
      <c r="FW838" s="30"/>
      <c r="FX838" s="30"/>
      <c r="FY838" s="30"/>
      <c r="FZ838" s="30"/>
      <c r="GA838" s="30"/>
      <c r="GB838" s="30"/>
      <c r="GC838" s="30"/>
      <c r="GD838" s="30"/>
      <c r="GE838" s="30"/>
      <c r="GF838" s="30"/>
      <c r="GG838" s="30"/>
      <c r="GH838" s="30"/>
      <c r="GI838" s="30"/>
      <c r="GJ838" s="30"/>
      <c r="GK838" s="30"/>
      <c r="GL838" s="30"/>
      <c r="GM838" s="30"/>
    </row>
    <row r="839" spans="1:195" ht="12.7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c r="CU839" s="30"/>
      <c r="CV839" s="30"/>
      <c r="CW839" s="30"/>
      <c r="CX839" s="30"/>
      <c r="CY839" s="30"/>
      <c r="CZ839" s="30"/>
      <c r="DA839" s="30"/>
      <c r="DB839" s="30"/>
      <c r="DC839" s="30"/>
      <c r="DD839" s="30"/>
      <c r="DE839" s="30"/>
      <c r="DF839" s="30"/>
      <c r="DG839" s="30"/>
      <c r="DH839" s="30"/>
      <c r="DI839" s="30"/>
      <c r="DJ839" s="30"/>
      <c r="DK839" s="30"/>
      <c r="DL839" s="30"/>
      <c r="DM839" s="30"/>
      <c r="DN839" s="30"/>
      <c r="DO839" s="30"/>
      <c r="DP839" s="30"/>
      <c r="DQ839" s="30"/>
      <c r="DR839" s="30"/>
      <c r="DS839" s="30"/>
      <c r="DT839" s="30"/>
      <c r="DU839" s="30"/>
      <c r="DV839" s="30"/>
      <c r="DW839" s="30"/>
      <c r="DX839" s="30"/>
      <c r="DY839" s="30"/>
      <c r="DZ839" s="30"/>
      <c r="EA839" s="30"/>
      <c r="EB839" s="30"/>
      <c r="EC839" s="30"/>
      <c r="ED839" s="30"/>
      <c r="EE839" s="30"/>
      <c r="EF839" s="30"/>
      <c r="EG839" s="30"/>
      <c r="EH839" s="30"/>
      <c r="EI839" s="30"/>
      <c r="EJ839" s="30"/>
      <c r="EK839" s="30"/>
      <c r="EL839" s="30"/>
      <c r="EM839" s="30"/>
      <c r="EN839" s="30"/>
      <c r="EO839" s="30"/>
      <c r="EP839" s="30"/>
      <c r="EQ839" s="30"/>
      <c r="ER839" s="30"/>
      <c r="ES839" s="30"/>
      <c r="ET839" s="30"/>
      <c r="EU839" s="30"/>
      <c r="EV839" s="30"/>
      <c r="EW839" s="30"/>
      <c r="EX839" s="30"/>
      <c r="EY839" s="30"/>
      <c r="EZ839" s="30"/>
      <c r="FA839" s="30"/>
      <c r="FB839" s="30"/>
      <c r="FC839" s="30"/>
      <c r="FD839" s="30"/>
      <c r="FE839" s="30"/>
      <c r="FF839" s="30"/>
      <c r="FG839" s="30"/>
      <c r="FH839" s="30"/>
      <c r="FI839" s="30"/>
      <c r="FJ839" s="30"/>
      <c r="FK839" s="30"/>
      <c r="FL839" s="30"/>
      <c r="FM839" s="30"/>
      <c r="FN839" s="30"/>
      <c r="FO839" s="30"/>
      <c r="FP839" s="30"/>
      <c r="FQ839" s="30"/>
      <c r="FR839" s="30"/>
      <c r="FS839" s="30"/>
      <c r="FT839" s="30"/>
      <c r="FU839" s="30"/>
      <c r="FV839" s="30"/>
      <c r="FW839" s="30"/>
      <c r="FX839" s="30"/>
      <c r="FY839" s="30"/>
      <c r="FZ839" s="30"/>
      <c r="GA839" s="30"/>
      <c r="GB839" s="30"/>
      <c r="GC839" s="30"/>
      <c r="GD839" s="30"/>
      <c r="GE839" s="30"/>
      <c r="GF839" s="30"/>
      <c r="GG839" s="30"/>
      <c r="GH839" s="30"/>
      <c r="GI839" s="30"/>
      <c r="GJ839" s="30"/>
      <c r="GK839" s="30"/>
      <c r="GL839" s="30"/>
      <c r="GM839" s="30"/>
    </row>
    <row r="840" spans="1:195" ht="12.7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c r="BK840" s="30"/>
      <c r="BL840" s="30"/>
      <c r="BM840" s="30"/>
      <c r="BN840" s="30"/>
      <c r="BO840" s="30"/>
      <c r="BP840" s="30"/>
      <c r="BQ840" s="30"/>
      <c r="BR840" s="30"/>
      <c r="BS840" s="30"/>
      <c r="BT840" s="30"/>
      <c r="BU840" s="30"/>
      <c r="BV840" s="30"/>
      <c r="BW840" s="30"/>
      <c r="BX840" s="30"/>
      <c r="BY840" s="30"/>
      <c r="BZ840" s="30"/>
      <c r="CA840" s="30"/>
      <c r="CB840" s="30"/>
      <c r="CC840" s="30"/>
      <c r="CD840" s="30"/>
      <c r="CE840" s="30"/>
      <c r="CF840" s="30"/>
      <c r="CG840" s="30"/>
      <c r="CH840" s="30"/>
      <c r="CI840" s="30"/>
      <c r="CJ840" s="30"/>
      <c r="CK840" s="30"/>
      <c r="CL840" s="30"/>
      <c r="CM840" s="30"/>
      <c r="CN840" s="30"/>
      <c r="CO840" s="30"/>
      <c r="CP840" s="30"/>
      <c r="CQ840" s="30"/>
      <c r="CR840" s="30"/>
      <c r="CS840" s="30"/>
      <c r="CT840" s="30"/>
      <c r="CU840" s="30"/>
      <c r="CV840" s="30"/>
      <c r="CW840" s="30"/>
      <c r="CX840" s="30"/>
      <c r="CY840" s="30"/>
      <c r="CZ840" s="30"/>
      <c r="DA840" s="30"/>
      <c r="DB840" s="30"/>
      <c r="DC840" s="30"/>
      <c r="DD840" s="30"/>
      <c r="DE840" s="30"/>
      <c r="DF840" s="30"/>
      <c r="DG840" s="30"/>
      <c r="DH840" s="30"/>
      <c r="DI840" s="30"/>
      <c r="DJ840" s="30"/>
      <c r="DK840" s="30"/>
      <c r="DL840" s="30"/>
      <c r="DM840" s="30"/>
      <c r="DN840" s="30"/>
      <c r="DO840" s="30"/>
      <c r="DP840" s="30"/>
      <c r="DQ840" s="30"/>
      <c r="DR840" s="30"/>
      <c r="DS840" s="30"/>
      <c r="DT840" s="30"/>
      <c r="DU840" s="30"/>
      <c r="DV840" s="30"/>
      <c r="DW840" s="30"/>
      <c r="DX840" s="30"/>
      <c r="DY840" s="30"/>
      <c r="DZ840" s="30"/>
      <c r="EA840" s="30"/>
      <c r="EB840" s="30"/>
      <c r="EC840" s="30"/>
      <c r="ED840" s="30"/>
      <c r="EE840" s="30"/>
      <c r="EF840" s="30"/>
      <c r="EG840" s="30"/>
      <c r="EH840" s="30"/>
      <c r="EI840" s="30"/>
      <c r="EJ840" s="30"/>
      <c r="EK840" s="30"/>
      <c r="EL840" s="30"/>
      <c r="EM840" s="30"/>
      <c r="EN840" s="30"/>
      <c r="EO840" s="30"/>
      <c r="EP840" s="30"/>
      <c r="EQ840" s="30"/>
      <c r="ER840" s="30"/>
      <c r="ES840" s="30"/>
      <c r="ET840" s="30"/>
      <c r="EU840" s="30"/>
      <c r="EV840" s="30"/>
      <c r="EW840" s="30"/>
      <c r="EX840" s="30"/>
      <c r="EY840" s="30"/>
      <c r="EZ840" s="30"/>
      <c r="FA840" s="30"/>
      <c r="FB840" s="30"/>
      <c r="FC840" s="30"/>
      <c r="FD840" s="30"/>
      <c r="FE840" s="30"/>
      <c r="FF840" s="30"/>
      <c r="FG840" s="30"/>
      <c r="FH840" s="30"/>
      <c r="FI840" s="30"/>
      <c r="FJ840" s="30"/>
      <c r="FK840" s="30"/>
      <c r="FL840" s="30"/>
      <c r="FM840" s="30"/>
      <c r="FN840" s="30"/>
      <c r="FO840" s="30"/>
      <c r="FP840" s="30"/>
      <c r="FQ840" s="30"/>
      <c r="FR840" s="30"/>
      <c r="FS840" s="30"/>
      <c r="FT840" s="30"/>
      <c r="FU840" s="30"/>
      <c r="FV840" s="30"/>
      <c r="FW840" s="30"/>
      <c r="FX840" s="30"/>
      <c r="FY840" s="30"/>
      <c r="FZ840" s="30"/>
      <c r="GA840" s="30"/>
      <c r="GB840" s="30"/>
      <c r="GC840" s="30"/>
      <c r="GD840" s="30"/>
      <c r="GE840" s="30"/>
      <c r="GF840" s="30"/>
      <c r="GG840" s="30"/>
      <c r="GH840" s="30"/>
      <c r="GI840" s="30"/>
      <c r="GJ840" s="30"/>
      <c r="GK840" s="30"/>
      <c r="GL840" s="30"/>
      <c r="GM840" s="30"/>
    </row>
    <row r="841" spans="1:195" ht="12.7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c r="BA841" s="30"/>
      <c r="BB841" s="30"/>
      <c r="BC841" s="30"/>
      <c r="BD841" s="30"/>
      <c r="BE841" s="30"/>
      <c r="BF841" s="30"/>
      <c r="BG841" s="30"/>
      <c r="BH841" s="30"/>
      <c r="BI841" s="30"/>
      <c r="BJ841" s="30"/>
      <c r="BK841" s="30"/>
      <c r="BL841" s="30"/>
      <c r="BM841" s="30"/>
      <c r="BN841" s="30"/>
      <c r="BO841" s="30"/>
      <c r="BP841" s="30"/>
      <c r="BQ841" s="30"/>
      <c r="BR841" s="30"/>
      <c r="BS841" s="30"/>
      <c r="BT841" s="30"/>
      <c r="BU841" s="30"/>
      <c r="BV841" s="30"/>
      <c r="BW841" s="30"/>
      <c r="BX841" s="30"/>
      <c r="BY841" s="30"/>
      <c r="BZ841" s="30"/>
      <c r="CA841" s="30"/>
      <c r="CB841" s="30"/>
      <c r="CC841" s="30"/>
      <c r="CD841" s="30"/>
      <c r="CE841" s="30"/>
      <c r="CF841" s="30"/>
      <c r="CG841" s="30"/>
      <c r="CH841" s="30"/>
      <c r="CI841" s="30"/>
      <c r="CJ841" s="30"/>
      <c r="CK841" s="30"/>
      <c r="CL841" s="30"/>
      <c r="CM841" s="30"/>
      <c r="CN841" s="30"/>
      <c r="CO841" s="30"/>
      <c r="CP841" s="30"/>
      <c r="CQ841" s="30"/>
      <c r="CR841" s="30"/>
      <c r="CS841" s="30"/>
      <c r="CT841" s="30"/>
      <c r="CU841" s="30"/>
      <c r="CV841" s="30"/>
      <c r="CW841" s="30"/>
      <c r="CX841" s="30"/>
      <c r="CY841" s="30"/>
      <c r="CZ841" s="30"/>
      <c r="DA841" s="30"/>
      <c r="DB841" s="30"/>
      <c r="DC841" s="30"/>
      <c r="DD841" s="30"/>
      <c r="DE841" s="30"/>
      <c r="DF841" s="30"/>
      <c r="DG841" s="30"/>
      <c r="DH841" s="30"/>
      <c r="DI841" s="30"/>
      <c r="DJ841" s="30"/>
      <c r="DK841" s="30"/>
      <c r="DL841" s="30"/>
      <c r="DM841" s="30"/>
      <c r="DN841" s="30"/>
      <c r="DO841" s="30"/>
      <c r="DP841" s="30"/>
      <c r="DQ841" s="30"/>
      <c r="DR841" s="30"/>
      <c r="DS841" s="30"/>
      <c r="DT841" s="30"/>
      <c r="DU841" s="30"/>
      <c r="DV841" s="30"/>
      <c r="DW841" s="30"/>
      <c r="DX841" s="30"/>
      <c r="DY841" s="30"/>
      <c r="DZ841" s="30"/>
      <c r="EA841" s="30"/>
      <c r="EB841" s="30"/>
      <c r="EC841" s="30"/>
      <c r="ED841" s="30"/>
      <c r="EE841" s="30"/>
      <c r="EF841" s="30"/>
      <c r="EG841" s="30"/>
      <c r="EH841" s="30"/>
      <c r="EI841" s="30"/>
      <c r="EJ841" s="30"/>
      <c r="EK841" s="30"/>
      <c r="EL841" s="30"/>
      <c r="EM841" s="30"/>
      <c r="EN841" s="30"/>
      <c r="EO841" s="30"/>
      <c r="EP841" s="30"/>
      <c r="EQ841" s="30"/>
      <c r="ER841" s="30"/>
      <c r="ES841" s="30"/>
      <c r="ET841" s="30"/>
      <c r="EU841" s="30"/>
      <c r="EV841" s="30"/>
      <c r="EW841" s="30"/>
      <c r="EX841" s="30"/>
      <c r="EY841" s="30"/>
      <c r="EZ841" s="30"/>
      <c r="FA841" s="30"/>
      <c r="FB841" s="30"/>
      <c r="FC841" s="30"/>
      <c r="FD841" s="30"/>
      <c r="FE841" s="30"/>
      <c r="FF841" s="30"/>
      <c r="FG841" s="30"/>
      <c r="FH841" s="30"/>
      <c r="FI841" s="30"/>
      <c r="FJ841" s="30"/>
      <c r="FK841" s="30"/>
      <c r="FL841" s="30"/>
      <c r="FM841" s="30"/>
      <c r="FN841" s="30"/>
      <c r="FO841" s="30"/>
      <c r="FP841" s="30"/>
      <c r="FQ841" s="30"/>
      <c r="FR841" s="30"/>
      <c r="FS841" s="30"/>
      <c r="FT841" s="30"/>
      <c r="FU841" s="30"/>
      <c r="FV841" s="30"/>
      <c r="FW841" s="30"/>
      <c r="FX841" s="30"/>
      <c r="FY841" s="30"/>
      <c r="FZ841" s="30"/>
      <c r="GA841" s="30"/>
      <c r="GB841" s="30"/>
      <c r="GC841" s="30"/>
      <c r="GD841" s="30"/>
      <c r="GE841" s="30"/>
      <c r="GF841" s="30"/>
      <c r="GG841" s="30"/>
      <c r="GH841" s="30"/>
      <c r="GI841" s="30"/>
      <c r="GJ841" s="30"/>
      <c r="GK841" s="30"/>
      <c r="GL841" s="30"/>
      <c r="GM841" s="30"/>
    </row>
    <row r="842" spans="1:195" ht="12.7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c r="BA842" s="30"/>
      <c r="BB842" s="30"/>
      <c r="BC842" s="30"/>
      <c r="BD842" s="30"/>
      <c r="BE842" s="30"/>
      <c r="BF842" s="30"/>
      <c r="BG842" s="30"/>
      <c r="BH842" s="30"/>
      <c r="BI842" s="30"/>
      <c r="BJ842" s="30"/>
      <c r="BK842" s="30"/>
      <c r="BL842" s="30"/>
      <c r="BM842" s="30"/>
      <c r="BN842" s="30"/>
      <c r="BO842" s="30"/>
      <c r="BP842" s="30"/>
      <c r="BQ842" s="30"/>
      <c r="BR842" s="30"/>
      <c r="BS842" s="30"/>
      <c r="BT842" s="30"/>
      <c r="BU842" s="30"/>
      <c r="BV842" s="30"/>
      <c r="BW842" s="30"/>
      <c r="BX842" s="30"/>
      <c r="BY842" s="30"/>
      <c r="BZ842" s="30"/>
      <c r="CA842" s="30"/>
      <c r="CB842" s="30"/>
      <c r="CC842" s="30"/>
      <c r="CD842" s="30"/>
      <c r="CE842" s="30"/>
      <c r="CF842" s="30"/>
      <c r="CG842" s="30"/>
      <c r="CH842" s="30"/>
      <c r="CI842" s="30"/>
      <c r="CJ842" s="30"/>
      <c r="CK842" s="30"/>
      <c r="CL842" s="30"/>
      <c r="CM842" s="30"/>
      <c r="CN842" s="30"/>
      <c r="CO842" s="30"/>
      <c r="CP842" s="30"/>
      <c r="CQ842" s="30"/>
      <c r="CR842" s="30"/>
      <c r="CS842" s="30"/>
      <c r="CT842" s="30"/>
      <c r="CU842" s="30"/>
      <c r="CV842" s="30"/>
      <c r="CW842" s="30"/>
      <c r="CX842" s="30"/>
      <c r="CY842" s="30"/>
      <c r="CZ842" s="30"/>
      <c r="DA842" s="30"/>
      <c r="DB842" s="30"/>
      <c r="DC842" s="30"/>
      <c r="DD842" s="30"/>
      <c r="DE842" s="30"/>
      <c r="DF842" s="30"/>
      <c r="DG842" s="30"/>
      <c r="DH842" s="30"/>
      <c r="DI842" s="30"/>
      <c r="DJ842" s="30"/>
      <c r="DK842" s="30"/>
      <c r="DL842" s="30"/>
      <c r="DM842" s="30"/>
      <c r="DN842" s="30"/>
      <c r="DO842" s="30"/>
      <c r="DP842" s="30"/>
      <c r="DQ842" s="30"/>
      <c r="DR842" s="30"/>
      <c r="DS842" s="30"/>
      <c r="DT842" s="30"/>
      <c r="DU842" s="30"/>
      <c r="DV842" s="30"/>
      <c r="DW842" s="30"/>
      <c r="DX842" s="30"/>
      <c r="DY842" s="30"/>
      <c r="DZ842" s="30"/>
      <c r="EA842" s="30"/>
      <c r="EB842" s="30"/>
      <c r="EC842" s="30"/>
      <c r="ED842" s="30"/>
      <c r="EE842" s="30"/>
      <c r="EF842" s="30"/>
      <c r="EG842" s="30"/>
      <c r="EH842" s="30"/>
      <c r="EI842" s="30"/>
      <c r="EJ842" s="30"/>
      <c r="EK842" s="30"/>
      <c r="EL842" s="30"/>
      <c r="EM842" s="30"/>
      <c r="EN842" s="30"/>
      <c r="EO842" s="30"/>
      <c r="EP842" s="30"/>
      <c r="EQ842" s="30"/>
      <c r="ER842" s="30"/>
      <c r="ES842" s="30"/>
      <c r="ET842" s="30"/>
      <c r="EU842" s="30"/>
      <c r="EV842" s="30"/>
      <c r="EW842" s="30"/>
      <c r="EX842" s="30"/>
      <c r="EY842" s="30"/>
      <c r="EZ842" s="30"/>
      <c r="FA842" s="30"/>
      <c r="FB842" s="30"/>
      <c r="FC842" s="30"/>
      <c r="FD842" s="30"/>
      <c r="FE842" s="30"/>
      <c r="FF842" s="30"/>
      <c r="FG842" s="30"/>
      <c r="FH842" s="30"/>
      <c r="FI842" s="30"/>
      <c r="FJ842" s="30"/>
      <c r="FK842" s="30"/>
      <c r="FL842" s="30"/>
      <c r="FM842" s="30"/>
      <c r="FN842" s="30"/>
      <c r="FO842" s="30"/>
      <c r="FP842" s="30"/>
      <c r="FQ842" s="30"/>
      <c r="FR842" s="30"/>
      <c r="FS842" s="30"/>
      <c r="FT842" s="30"/>
      <c r="FU842" s="30"/>
      <c r="FV842" s="30"/>
      <c r="FW842" s="30"/>
      <c r="FX842" s="30"/>
      <c r="FY842" s="30"/>
      <c r="FZ842" s="30"/>
      <c r="GA842" s="30"/>
      <c r="GB842" s="30"/>
      <c r="GC842" s="30"/>
      <c r="GD842" s="30"/>
      <c r="GE842" s="30"/>
      <c r="GF842" s="30"/>
      <c r="GG842" s="30"/>
      <c r="GH842" s="30"/>
      <c r="GI842" s="30"/>
      <c r="GJ842" s="30"/>
      <c r="GK842" s="30"/>
      <c r="GL842" s="30"/>
      <c r="GM842" s="30"/>
    </row>
    <row r="843" spans="1:195" ht="12.7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c r="BH843" s="30"/>
      <c r="BI843" s="30"/>
      <c r="BJ843" s="30"/>
      <c r="BK843" s="30"/>
      <c r="BL843" s="30"/>
      <c r="BM843" s="30"/>
      <c r="BN843" s="30"/>
      <c r="BO843" s="30"/>
      <c r="BP843" s="30"/>
      <c r="BQ843" s="30"/>
      <c r="BR843" s="30"/>
      <c r="BS843" s="30"/>
      <c r="BT843" s="30"/>
      <c r="BU843" s="30"/>
      <c r="BV843" s="30"/>
      <c r="BW843" s="30"/>
      <c r="BX843" s="30"/>
      <c r="BY843" s="30"/>
      <c r="BZ843" s="30"/>
      <c r="CA843" s="30"/>
      <c r="CB843" s="30"/>
      <c r="CC843" s="30"/>
      <c r="CD843" s="30"/>
      <c r="CE843" s="30"/>
      <c r="CF843" s="30"/>
      <c r="CG843" s="30"/>
      <c r="CH843" s="30"/>
      <c r="CI843" s="30"/>
      <c r="CJ843" s="30"/>
      <c r="CK843" s="30"/>
      <c r="CL843" s="30"/>
      <c r="CM843" s="30"/>
      <c r="CN843" s="30"/>
      <c r="CO843" s="30"/>
      <c r="CP843" s="30"/>
      <c r="CQ843" s="30"/>
      <c r="CR843" s="30"/>
      <c r="CS843" s="30"/>
      <c r="CT843" s="30"/>
      <c r="CU843" s="30"/>
      <c r="CV843" s="30"/>
      <c r="CW843" s="30"/>
      <c r="CX843" s="30"/>
      <c r="CY843" s="30"/>
      <c r="CZ843" s="30"/>
      <c r="DA843" s="30"/>
      <c r="DB843" s="30"/>
      <c r="DC843" s="30"/>
      <c r="DD843" s="30"/>
      <c r="DE843" s="30"/>
      <c r="DF843" s="30"/>
      <c r="DG843" s="30"/>
      <c r="DH843" s="30"/>
      <c r="DI843" s="30"/>
      <c r="DJ843" s="30"/>
      <c r="DK843" s="30"/>
      <c r="DL843" s="30"/>
      <c r="DM843" s="30"/>
      <c r="DN843" s="30"/>
      <c r="DO843" s="30"/>
      <c r="DP843" s="30"/>
      <c r="DQ843" s="30"/>
      <c r="DR843" s="30"/>
      <c r="DS843" s="30"/>
      <c r="DT843" s="30"/>
      <c r="DU843" s="30"/>
      <c r="DV843" s="30"/>
      <c r="DW843" s="30"/>
      <c r="DX843" s="30"/>
      <c r="DY843" s="30"/>
      <c r="DZ843" s="30"/>
      <c r="EA843" s="30"/>
      <c r="EB843" s="30"/>
      <c r="EC843" s="30"/>
      <c r="ED843" s="30"/>
      <c r="EE843" s="30"/>
      <c r="EF843" s="30"/>
      <c r="EG843" s="30"/>
      <c r="EH843" s="30"/>
      <c r="EI843" s="30"/>
      <c r="EJ843" s="30"/>
      <c r="EK843" s="30"/>
      <c r="EL843" s="30"/>
      <c r="EM843" s="30"/>
      <c r="EN843" s="30"/>
      <c r="EO843" s="30"/>
      <c r="EP843" s="30"/>
      <c r="EQ843" s="30"/>
      <c r="ER843" s="30"/>
      <c r="ES843" s="30"/>
      <c r="ET843" s="30"/>
      <c r="EU843" s="30"/>
      <c r="EV843" s="30"/>
      <c r="EW843" s="30"/>
      <c r="EX843" s="30"/>
      <c r="EY843" s="30"/>
      <c r="EZ843" s="30"/>
      <c r="FA843" s="30"/>
      <c r="FB843" s="30"/>
      <c r="FC843" s="30"/>
      <c r="FD843" s="30"/>
      <c r="FE843" s="30"/>
      <c r="FF843" s="30"/>
      <c r="FG843" s="30"/>
      <c r="FH843" s="30"/>
      <c r="FI843" s="30"/>
      <c r="FJ843" s="30"/>
      <c r="FK843" s="30"/>
      <c r="FL843" s="30"/>
      <c r="FM843" s="30"/>
      <c r="FN843" s="30"/>
      <c r="FO843" s="30"/>
      <c r="FP843" s="30"/>
      <c r="FQ843" s="30"/>
      <c r="FR843" s="30"/>
      <c r="FS843" s="30"/>
      <c r="FT843" s="30"/>
      <c r="FU843" s="30"/>
      <c r="FV843" s="30"/>
      <c r="FW843" s="30"/>
      <c r="FX843" s="30"/>
      <c r="FY843" s="30"/>
      <c r="FZ843" s="30"/>
      <c r="GA843" s="30"/>
      <c r="GB843" s="30"/>
      <c r="GC843" s="30"/>
      <c r="GD843" s="30"/>
      <c r="GE843" s="30"/>
      <c r="GF843" s="30"/>
      <c r="GG843" s="30"/>
      <c r="GH843" s="30"/>
      <c r="GI843" s="30"/>
      <c r="GJ843" s="30"/>
      <c r="GK843" s="30"/>
      <c r="GL843" s="30"/>
      <c r="GM843" s="30"/>
    </row>
    <row r="844" spans="1:195" ht="12.7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0"/>
      <c r="BF844" s="30"/>
      <c r="BG844" s="30"/>
      <c r="BH844" s="30"/>
      <c r="BI844" s="30"/>
      <c r="BJ844" s="30"/>
      <c r="BK844" s="30"/>
      <c r="BL844" s="30"/>
      <c r="BM844" s="30"/>
      <c r="BN844" s="30"/>
      <c r="BO844" s="30"/>
      <c r="BP844" s="30"/>
      <c r="BQ844" s="30"/>
      <c r="BR844" s="30"/>
      <c r="BS844" s="30"/>
      <c r="BT844" s="30"/>
      <c r="BU844" s="30"/>
      <c r="BV844" s="30"/>
      <c r="BW844" s="30"/>
      <c r="BX844" s="30"/>
      <c r="BY844" s="30"/>
      <c r="BZ844" s="30"/>
      <c r="CA844" s="30"/>
      <c r="CB844" s="30"/>
      <c r="CC844" s="30"/>
      <c r="CD844" s="30"/>
      <c r="CE844" s="30"/>
      <c r="CF844" s="30"/>
      <c r="CG844" s="30"/>
      <c r="CH844" s="30"/>
      <c r="CI844" s="30"/>
      <c r="CJ844" s="30"/>
      <c r="CK844" s="30"/>
      <c r="CL844" s="30"/>
      <c r="CM844" s="30"/>
      <c r="CN844" s="30"/>
      <c r="CO844" s="30"/>
      <c r="CP844" s="30"/>
      <c r="CQ844" s="30"/>
      <c r="CR844" s="30"/>
      <c r="CS844" s="30"/>
      <c r="CT844" s="30"/>
      <c r="CU844" s="30"/>
      <c r="CV844" s="30"/>
      <c r="CW844" s="30"/>
      <c r="CX844" s="30"/>
      <c r="CY844" s="30"/>
      <c r="CZ844" s="30"/>
      <c r="DA844" s="30"/>
      <c r="DB844" s="30"/>
      <c r="DC844" s="30"/>
      <c r="DD844" s="30"/>
      <c r="DE844" s="30"/>
      <c r="DF844" s="30"/>
      <c r="DG844" s="30"/>
      <c r="DH844" s="30"/>
      <c r="DI844" s="30"/>
      <c r="DJ844" s="30"/>
      <c r="DK844" s="30"/>
      <c r="DL844" s="30"/>
      <c r="DM844" s="30"/>
      <c r="DN844" s="30"/>
      <c r="DO844" s="30"/>
      <c r="DP844" s="30"/>
      <c r="DQ844" s="30"/>
      <c r="DR844" s="30"/>
      <c r="DS844" s="30"/>
      <c r="DT844" s="30"/>
      <c r="DU844" s="30"/>
      <c r="DV844" s="30"/>
      <c r="DW844" s="30"/>
      <c r="DX844" s="30"/>
      <c r="DY844" s="30"/>
      <c r="DZ844" s="30"/>
      <c r="EA844" s="30"/>
      <c r="EB844" s="30"/>
      <c r="EC844" s="30"/>
      <c r="ED844" s="30"/>
      <c r="EE844" s="30"/>
      <c r="EF844" s="30"/>
      <c r="EG844" s="30"/>
      <c r="EH844" s="30"/>
      <c r="EI844" s="30"/>
      <c r="EJ844" s="30"/>
      <c r="EK844" s="30"/>
      <c r="EL844" s="30"/>
      <c r="EM844" s="30"/>
      <c r="EN844" s="30"/>
      <c r="EO844" s="30"/>
      <c r="EP844" s="30"/>
      <c r="EQ844" s="30"/>
      <c r="ER844" s="30"/>
      <c r="ES844" s="30"/>
      <c r="ET844" s="30"/>
      <c r="EU844" s="30"/>
      <c r="EV844" s="30"/>
      <c r="EW844" s="30"/>
      <c r="EX844" s="30"/>
      <c r="EY844" s="30"/>
      <c r="EZ844" s="30"/>
      <c r="FA844" s="30"/>
      <c r="FB844" s="30"/>
      <c r="FC844" s="30"/>
      <c r="FD844" s="30"/>
      <c r="FE844" s="30"/>
      <c r="FF844" s="30"/>
      <c r="FG844" s="30"/>
      <c r="FH844" s="30"/>
      <c r="FI844" s="30"/>
      <c r="FJ844" s="30"/>
      <c r="FK844" s="30"/>
      <c r="FL844" s="30"/>
      <c r="FM844" s="30"/>
      <c r="FN844" s="30"/>
      <c r="FO844" s="30"/>
      <c r="FP844" s="30"/>
      <c r="FQ844" s="30"/>
      <c r="FR844" s="30"/>
      <c r="FS844" s="30"/>
      <c r="FT844" s="30"/>
      <c r="FU844" s="30"/>
      <c r="FV844" s="30"/>
      <c r="FW844" s="30"/>
      <c r="FX844" s="30"/>
      <c r="FY844" s="30"/>
      <c r="FZ844" s="30"/>
      <c r="GA844" s="30"/>
      <c r="GB844" s="30"/>
      <c r="GC844" s="30"/>
      <c r="GD844" s="30"/>
      <c r="GE844" s="30"/>
      <c r="GF844" s="30"/>
      <c r="GG844" s="30"/>
      <c r="GH844" s="30"/>
      <c r="GI844" s="30"/>
      <c r="GJ844" s="30"/>
      <c r="GK844" s="30"/>
      <c r="GL844" s="30"/>
      <c r="GM844" s="30"/>
    </row>
    <row r="845" spans="1:195" ht="12.7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c r="BA845" s="30"/>
      <c r="BB845" s="30"/>
      <c r="BC845" s="30"/>
      <c r="BD845" s="30"/>
      <c r="BE845" s="30"/>
      <c r="BF845" s="30"/>
      <c r="BG845" s="30"/>
      <c r="BH845" s="30"/>
      <c r="BI845" s="30"/>
      <c r="BJ845" s="30"/>
      <c r="BK845" s="30"/>
      <c r="BL845" s="30"/>
      <c r="BM845" s="30"/>
      <c r="BN845" s="30"/>
      <c r="BO845" s="30"/>
      <c r="BP845" s="30"/>
      <c r="BQ845" s="30"/>
      <c r="BR845" s="30"/>
      <c r="BS845" s="30"/>
      <c r="BT845" s="30"/>
      <c r="BU845" s="30"/>
      <c r="BV845" s="30"/>
      <c r="BW845" s="30"/>
      <c r="BX845" s="30"/>
      <c r="BY845" s="30"/>
      <c r="BZ845" s="30"/>
      <c r="CA845" s="30"/>
      <c r="CB845" s="30"/>
      <c r="CC845" s="30"/>
      <c r="CD845" s="30"/>
      <c r="CE845" s="30"/>
      <c r="CF845" s="30"/>
      <c r="CG845" s="30"/>
      <c r="CH845" s="30"/>
      <c r="CI845" s="30"/>
      <c r="CJ845" s="30"/>
      <c r="CK845" s="30"/>
      <c r="CL845" s="30"/>
      <c r="CM845" s="30"/>
      <c r="CN845" s="30"/>
      <c r="CO845" s="30"/>
      <c r="CP845" s="30"/>
      <c r="CQ845" s="30"/>
      <c r="CR845" s="30"/>
      <c r="CS845" s="30"/>
      <c r="CT845" s="30"/>
      <c r="CU845" s="30"/>
      <c r="CV845" s="30"/>
      <c r="CW845" s="30"/>
      <c r="CX845" s="30"/>
      <c r="CY845" s="30"/>
      <c r="CZ845" s="30"/>
      <c r="DA845" s="30"/>
      <c r="DB845" s="30"/>
      <c r="DC845" s="30"/>
      <c r="DD845" s="30"/>
      <c r="DE845" s="30"/>
      <c r="DF845" s="30"/>
      <c r="DG845" s="30"/>
      <c r="DH845" s="30"/>
      <c r="DI845" s="30"/>
      <c r="DJ845" s="30"/>
      <c r="DK845" s="30"/>
      <c r="DL845" s="30"/>
      <c r="DM845" s="30"/>
      <c r="DN845" s="30"/>
      <c r="DO845" s="30"/>
      <c r="DP845" s="30"/>
      <c r="DQ845" s="30"/>
      <c r="DR845" s="30"/>
      <c r="DS845" s="30"/>
      <c r="DT845" s="30"/>
      <c r="DU845" s="30"/>
      <c r="DV845" s="30"/>
      <c r="DW845" s="30"/>
      <c r="DX845" s="30"/>
      <c r="DY845" s="30"/>
      <c r="DZ845" s="30"/>
      <c r="EA845" s="30"/>
      <c r="EB845" s="30"/>
      <c r="EC845" s="30"/>
      <c r="ED845" s="30"/>
      <c r="EE845" s="30"/>
      <c r="EF845" s="30"/>
      <c r="EG845" s="30"/>
      <c r="EH845" s="30"/>
      <c r="EI845" s="30"/>
      <c r="EJ845" s="30"/>
      <c r="EK845" s="30"/>
      <c r="EL845" s="30"/>
      <c r="EM845" s="30"/>
      <c r="EN845" s="30"/>
      <c r="EO845" s="30"/>
      <c r="EP845" s="30"/>
      <c r="EQ845" s="30"/>
      <c r="ER845" s="30"/>
      <c r="ES845" s="30"/>
      <c r="ET845" s="30"/>
      <c r="EU845" s="30"/>
      <c r="EV845" s="30"/>
      <c r="EW845" s="30"/>
      <c r="EX845" s="30"/>
      <c r="EY845" s="30"/>
      <c r="EZ845" s="30"/>
      <c r="FA845" s="30"/>
      <c r="FB845" s="30"/>
      <c r="FC845" s="30"/>
      <c r="FD845" s="30"/>
      <c r="FE845" s="30"/>
      <c r="FF845" s="30"/>
      <c r="FG845" s="30"/>
      <c r="FH845" s="30"/>
      <c r="FI845" s="30"/>
      <c r="FJ845" s="30"/>
      <c r="FK845" s="30"/>
      <c r="FL845" s="30"/>
      <c r="FM845" s="30"/>
      <c r="FN845" s="30"/>
      <c r="FO845" s="30"/>
      <c r="FP845" s="30"/>
      <c r="FQ845" s="30"/>
      <c r="FR845" s="30"/>
      <c r="FS845" s="30"/>
      <c r="FT845" s="30"/>
      <c r="FU845" s="30"/>
      <c r="FV845" s="30"/>
      <c r="FW845" s="30"/>
      <c r="FX845" s="30"/>
      <c r="FY845" s="30"/>
      <c r="FZ845" s="30"/>
      <c r="GA845" s="30"/>
      <c r="GB845" s="30"/>
      <c r="GC845" s="30"/>
      <c r="GD845" s="30"/>
      <c r="GE845" s="30"/>
      <c r="GF845" s="30"/>
      <c r="GG845" s="30"/>
      <c r="GH845" s="30"/>
      <c r="GI845" s="30"/>
      <c r="GJ845" s="30"/>
      <c r="GK845" s="30"/>
      <c r="GL845" s="30"/>
      <c r="GM845" s="30"/>
    </row>
    <row r="846" spans="1:195" ht="12.7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c r="BM846" s="30"/>
      <c r="BN846" s="30"/>
      <c r="BO846" s="30"/>
      <c r="BP846" s="30"/>
      <c r="BQ846" s="30"/>
      <c r="BR846" s="30"/>
      <c r="BS846" s="30"/>
      <c r="BT846" s="30"/>
      <c r="BU846" s="30"/>
      <c r="BV846" s="30"/>
      <c r="BW846" s="30"/>
      <c r="BX846" s="30"/>
      <c r="BY846" s="30"/>
      <c r="BZ846" s="30"/>
      <c r="CA846" s="30"/>
      <c r="CB846" s="30"/>
      <c r="CC846" s="30"/>
      <c r="CD846" s="30"/>
      <c r="CE846" s="30"/>
      <c r="CF846" s="30"/>
      <c r="CG846" s="30"/>
      <c r="CH846" s="30"/>
      <c r="CI846" s="30"/>
      <c r="CJ846" s="30"/>
      <c r="CK846" s="30"/>
      <c r="CL846" s="30"/>
      <c r="CM846" s="30"/>
      <c r="CN846" s="30"/>
      <c r="CO846" s="30"/>
      <c r="CP846" s="30"/>
      <c r="CQ846" s="30"/>
      <c r="CR846" s="30"/>
      <c r="CS846" s="30"/>
      <c r="CT846" s="30"/>
      <c r="CU846" s="30"/>
      <c r="CV846" s="30"/>
      <c r="CW846" s="30"/>
      <c r="CX846" s="30"/>
      <c r="CY846" s="30"/>
      <c r="CZ846" s="30"/>
      <c r="DA846" s="30"/>
      <c r="DB846" s="30"/>
      <c r="DC846" s="30"/>
      <c r="DD846" s="30"/>
      <c r="DE846" s="30"/>
      <c r="DF846" s="30"/>
      <c r="DG846" s="30"/>
      <c r="DH846" s="30"/>
      <c r="DI846" s="30"/>
      <c r="DJ846" s="30"/>
      <c r="DK846" s="30"/>
      <c r="DL846" s="30"/>
      <c r="DM846" s="30"/>
      <c r="DN846" s="30"/>
      <c r="DO846" s="30"/>
      <c r="DP846" s="30"/>
      <c r="DQ846" s="30"/>
      <c r="DR846" s="30"/>
      <c r="DS846" s="30"/>
      <c r="DT846" s="30"/>
      <c r="DU846" s="30"/>
      <c r="DV846" s="30"/>
      <c r="DW846" s="30"/>
      <c r="DX846" s="30"/>
      <c r="DY846" s="30"/>
      <c r="DZ846" s="30"/>
      <c r="EA846" s="30"/>
      <c r="EB846" s="30"/>
      <c r="EC846" s="30"/>
      <c r="ED846" s="30"/>
      <c r="EE846" s="30"/>
      <c r="EF846" s="30"/>
      <c r="EG846" s="30"/>
      <c r="EH846" s="30"/>
      <c r="EI846" s="30"/>
      <c r="EJ846" s="30"/>
      <c r="EK846" s="30"/>
      <c r="EL846" s="30"/>
      <c r="EM846" s="30"/>
      <c r="EN846" s="30"/>
      <c r="EO846" s="30"/>
      <c r="EP846" s="30"/>
      <c r="EQ846" s="30"/>
      <c r="ER846" s="30"/>
      <c r="ES846" s="30"/>
      <c r="ET846" s="30"/>
      <c r="EU846" s="30"/>
      <c r="EV846" s="30"/>
      <c r="EW846" s="30"/>
      <c r="EX846" s="30"/>
      <c r="EY846" s="30"/>
      <c r="EZ846" s="30"/>
      <c r="FA846" s="30"/>
      <c r="FB846" s="30"/>
      <c r="FC846" s="30"/>
      <c r="FD846" s="30"/>
      <c r="FE846" s="30"/>
      <c r="FF846" s="30"/>
      <c r="FG846" s="30"/>
      <c r="FH846" s="30"/>
      <c r="FI846" s="30"/>
      <c r="FJ846" s="30"/>
      <c r="FK846" s="30"/>
      <c r="FL846" s="30"/>
      <c r="FM846" s="30"/>
      <c r="FN846" s="30"/>
      <c r="FO846" s="30"/>
      <c r="FP846" s="30"/>
      <c r="FQ846" s="30"/>
      <c r="FR846" s="30"/>
      <c r="FS846" s="30"/>
      <c r="FT846" s="30"/>
      <c r="FU846" s="30"/>
      <c r="FV846" s="30"/>
      <c r="FW846" s="30"/>
      <c r="FX846" s="30"/>
      <c r="FY846" s="30"/>
      <c r="FZ846" s="30"/>
      <c r="GA846" s="30"/>
      <c r="GB846" s="30"/>
      <c r="GC846" s="30"/>
      <c r="GD846" s="30"/>
      <c r="GE846" s="30"/>
      <c r="GF846" s="30"/>
      <c r="GG846" s="30"/>
      <c r="GH846" s="30"/>
      <c r="GI846" s="30"/>
      <c r="GJ846" s="30"/>
      <c r="GK846" s="30"/>
      <c r="GL846" s="30"/>
      <c r="GM846" s="30"/>
    </row>
    <row r="847" spans="1:195" ht="12.7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c r="BE847" s="30"/>
      <c r="BF847" s="30"/>
      <c r="BG847" s="30"/>
      <c r="BH847" s="30"/>
      <c r="BI847" s="30"/>
      <c r="BJ847" s="30"/>
      <c r="BK847" s="30"/>
      <c r="BL847" s="30"/>
      <c r="BM847" s="30"/>
      <c r="BN847" s="30"/>
      <c r="BO847" s="30"/>
      <c r="BP847" s="30"/>
      <c r="BQ847" s="30"/>
      <c r="BR847" s="30"/>
      <c r="BS847" s="30"/>
      <c r="BT847" s="30"/>
      <c r="BU847" s="30"/>
      <c r="BV847" s="30"/>
      <c r="BW847" s="30"/>
      <c r="BX847" s="30"/>
      <c r="BY847" s="30"/>
      <c r="BZ847" s="30"/>
      <c r="CA847" s="30"/>
      <c r="CB847" s="30"/>
      <c r="CC847" s="30"/>
      <c r="CD847" s="30"/>
      <c r="CE847" s="30"/>
      <c r="CF847" s="30"/>
      <c r="CG847" s="30"/>
      <c r="CH847" s="30"/>
      <c r="CI847" s="30"/>
      <c r="CJ847" s="30"/>
      <c r="CK847" s="30"/>
      <c r="CL847" s="30"/>
      <c r="CM847" s="30"/>
      <c r="CN847" s="30"/>
      <c r="CO847" s="30"/>
      <c r="CP847" s="30"/>
      <c r="CQ847" s="30"/>
      <c r="CR847" s="30"/>
      <c r="CS847" s="30"/>
      <c r="CT847" s="30"/>
      <c r="CU847" s="30"/>
      <c r="CV847" s="30"/>
      <c r="CW847" s="30"/>
      <c r="CX847" s="30"/>
      <c r="CY847" s="30"/>
      <c r="CZ847" s="30"/>
      <c r="DA847" s="30"/>
      <c r="DB847" s="30"/>
      <c r="DC847" s="30"/>
      <c r="DD847" s="30"/>
      <c r="DE847" s="30"/>
      <c r="DF847" s="30"/>
      <c r="DG847" s="30"/>
      <c r="DH847" s="30"/>
      <c r="DI847" s="30"/>
      <c r="DJ847" s="30"/>
      <c r="DK847" s="30"/>
      <c r="DL847" s="30"/>
      <c r="DM847" s="30"/>
      <c r="DN847" s="30"/>
      <c r="DO847" s="30"/>
      <c r="DP847" s="30"/>
      <c r="DQ847" s="30"/>
      <c r="DR847" s="30"/>
      <c r="DS847" s="30"/>
      <c r="DT847" s="30"/>
      <c r="DU847" s="30"/>
      <c r="DV847" s="30"/>
      <c r="DW847" s="30"/>
      <c r="DX847" s="30"/>
      <c r="DY847" s="30"/>
      <c r="DZ847" s="30"/>
      <c r="EA847" s="30"/>
      <c r="EB847" s="30"/>
      <c r="EC847" s="30"/>
      <c r="ED847" s="30"/>
      <c r="EE847" s="30"/>
      <c r="EF847" s="30"/>
      <c r="EG847" s="30"/>
      <c r="EH847" s="30"/>
      <c r="EI847" s="30"/>
      <c r="EJ847" s="30"/>
      <c r="EK847" s="30"/>
      <c r="EL847" s="30"/>
      <c r="EM847" s="30"/>
      <c r="EN847" s="30"/>
      <c r="EO847" s="30"/>
      <c r="EP847" s="30"/>
      <c r="EQ847" s="30"/>
      <c r="ER847" s="30"/>
      <c r="ES847" s="30"/>
      <c r="ET847" s="30"/>
      <c r="EU847" s="30"/>
      <c r="EV847" s="30"/>
      <c r="EW847" s="30"/>
      <c r="EX847" s="30"/>
      <c r="EY847" s="30"/>
      <c r="EZ847" s="30"/>
      <c r="FA847" s="30"/>
      <c r="FB847" s="30"/>
      <c r="FC847" s="30"/>
      <c r="FD847" s="30"/>
      <c r="FE847" s="30"/>
      <c r="FF847" s="30"/>
      <c r="FG847" s="30"/>
      <c r="FH847" s="30"/>
      <c r="FI847" s="30"/>
      <c r="FJ847" s="30"/>
      <c r="FK847" s="30"/>
      <c r="FL847" s="30"/>
      <c r="FM847" s="30"/>
      <c r="FN847" s="30"/>
      <c r="FO847" s="30"/>
      <c r="FP847" s="30"/>
      <c r="FQ847" s="30"/>
      <c r="FR847" s="30"/>
      <c r="FS847" s="30"/>
      <c r="FT847" s="30"/>
      <c r="FU847" s="30"/>
      <c r="FV847" s="30"/>
      <c r="FW847" s="30"/>
      <c r="FX847" s="30"/>
      <c r="FY847" s="30"/>
      <c r="FZ847" s="30"/>
      <c r="GA847" s="30"/>
      <c r="GB847" s="30"/>
      <c r="GC847" s="30"/>
      <c r="GD847" s="30"/>
      <c r="GE847" s="30"/>
      <c r="GF847" s="30"/>
      <c r="GG847" s="30"/>
      <c r="GH847" s="30"/>
      <c r="GI847" s="30"/>
      <c r="GJ847" s="30"/>
      <c r="GK847" s="30"/>
      <c r="GL847" s="30"/>
      <c r="GM847" s="30"/>
    </row>
    <row r="848" spans="1:195" ht="12.7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c r="BK848" s="30"/>
      <c r="BL848" s="30"/>
      <c r="BM848" s="30"/>
      <c r="BN848" s="30"/>
      <c r="BO848" s="30"/>
      <c r="BP848" s="30"/>
      <c r="BQ848" s="30"/>
      <c r="BR848" s="30"/>
      <c r="BS848" s="30"/>
      <c r="BT848" s="30"/>
      <c r="BU848" s="30"/>
      <c r="BV848" s="30"/>
      <c r="BW848" s="30"/>
      <c r="BX848" s="30"/>
      <c r="BY848" s="30"/>
      <c r="BZ848" s="30"/>
      <c r="CA848" s="30"/>
      <c r="CB848" s="30"/>
      <c r="CC848" s="30"/>
      <c r="CD848" s="30"/>
      <c r="CE848" s="30"/>
      <c r="CF848" s="30"/>
      <c r="CG848" s="30"/>
      <c r="CH848" s="30"/>
      <c r="CI848" s="30"/>
      <c r="CJ848" s="30"/>
      <c r="CK848" s="30"/>
      <c r="CL848" s="30"/>
      <c r="CM848" s="30"/>
      <c r="CN848" s="30"/>
      <c r="CO848" s="30"/>
      <c r="CP848" s="30"/>
      <c r="CQ848" s="30"/>
      <c r="CR848" s="30"/>
      <c r="CS848" s="30"/>
      <c r="CT848" s="30"/>
      <c r="CU848" s="30"/>
      <c r="CV848" s="30"/>
      <c r="CW848" s="30"/>
      <c r="CX848" s="30"/>
      <c r="CY848" s="30"/>
      <c r="CZ848" s="30"/>
      <c r="DA848" s="30"/>
      <c r="DB848" s="30"/>
      <c r="DC848" s="30"/>
      <c r="DD848" s="30"/>
      <c r="DE848" s="30"/>
      <c r="DF848" s="30"/>
      <c r="DG848" s="30"/>
      <c r="DH848" s="30"/>
      <c r="DI848" s="30"/>
      <c r="DJ848" s="30"/>
      <c r="DK848" s="30"/>
      <c r="DL848" s="30"/>
      <c r="DM848" s="30"/>
      <c r="DN848" s="30"/>
      <c r="DO848" s="30"/>
      <c r="DP848" s="30"/>
      <c r="DQ848" s="30"/>
      <c r="DR848" s="30"/>
      <c r="DS848" s="30"/>
      <c r="DT848" s="30"/>
      <c r="DU848" s="30"/>
      <c r="DV848" s="30"/>
      <c r="DW848" s="30"/>
      <c r="DX848" s="30"/>
      <c r="DY848" s="30"/>
      <c r="DZ848" s="30"/>
      <c r="EA848" s="30"/>
      <c r="EB848" s="30"/>
      <c r="EC848" s="30"/>
      <c r="ED848" s="30"/>
      <c r="EE848" s="30"/>
      <c r="EF848" s="30"/>
      <c r="EG848" s="30"/>
      <c r="EH848" s="30"/>
      <c r="EI848" s="30"/>
      <c r="EJ848" s="30"/>
      <c r="EK848" s="30"/>
      <c r="EL848" s="30"/>
      <c r="EM848" s="30"/>
      <c r="EN848" s="30"/>
      <c r="EO848" s="30"/>
      <c r="EP848" s="30"/>
      <c r="EQ848" s="30"/>
      <c r="ER848" s="30"/>
      <c r="ES848" s="30"/>
      <c r="ET848" s="30"/>
      <c r="EU848" s="30"/>
      <c r="EV848" s="30"/>
      <c r="EW848" s="30"/>
      <c r="EX848" s="30"/>
      <c r="EY848" s="30"/>
      <c r="EZ848" s="30"/>
      <c r="FA848" s="30"/>
      <c r="FB848" s="30"/>
      <c r="FC848" s="30"/>
      <c r="FD848" s="30"/>
      <c r="FE848" s="30"/>
      <c r="FF848" s="30"/>
      <c r="FG848" s="30"/>
      <c r="FH848" s="30"/>
      <c r="FI848" s="30"/>
      <c r="FJ848" s="30"/>
      <c r="FK848" s="30"/>
      <c r="FL848" s="30"/>
      <c r="FM848" s="30"/>
      <c r="FN848" s="30"/>
      <c r="FO848" s="30"/>
      <c r="FP848" s="30"/>
      <c r="FQ848" s="30"/>
      <c r="FR848" s="30"/>
      <c r="FS848" s="30"/>
      <c r="FT848" s="30"/>
      <c r="FU848" s="30"/>
      <c r="FV848" s="30"/>
      <c r="FW848" s="30"/>
      <c r="FX848" s="30"/>
      <c r="FY848" s="30"/>
      <c r="FZ848" s="30"/>
      <c r="GA848" s="30"/>
      <c r="GB848" s="30"/>
      <c r="GC848" s="30"/>
      <c r="GD848" s="30"/>
      <c r="GE848" s="30"/>
      <c r="GF848" s="30"/>
      <c r="GG848" s="30"/>
      <c r="GH848" s="30"/>
      <c r="GI848" s="30"/>
      <c r="GJ848" s="30"/>
      <c r="GK848" s="30"/>
      <c r="GL848" s="30"/>
      <c r="GM848" s="30"/>
    </row>
    <row r="849" spans="1:195" ht="12.7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c r="BA849" s="30"/>
      <c r="BB849" s="30"/>
      <c r="BC849" s="30"/>
      <c r="BD849" s="30"/>
      <c r="BE849" s="30"/>
      <c r="BF849" s="30"/>
      <c r="BG849" s="30"/>
      <c r="BH849" s="30"/>
      <c r="BI849" s="30"/>
      <c r="BJ849" s="30"/>
      <c r="BK849" s="30"/>
      <c r="BL849" s="30"/>
      <c r="BM849" s="30"/>
      <c r="BN849" s="30"/>
      <c r="BO849" s="30"/>
      <c r="BP849" s="30"/>
      <c r="BQ849" s="30"/>
      <c r="BR849" s="30"/>
      <c r="BS849" s="30"/>
      <c r="BT849" s="30"/>
      <c r="BU849" s="30"/>
      <c r="BV849" s="30"/>
      <c r="BW849" s="30"/>
      <c r="BX849" s="30"/>
      <c r="BY849" s="30"/>
      <c r="BZ849" s="30"/>
      <c r="CA849" s="30"/>
      <c r="CB849" s="30"/>
      <c r="CC849" s="30"/>
      <c r="CD849" s="30"/>
      <c r="CE849" s="30"/>
      <c r="CF849" s="30"/>
      <c r="CG849" s="30"/>
      <c r="CH849" s="30"/>
      <c r="CI849" s="30"/>
      <c r="CJ849" s="30"/>
      <c r="CK849" s="30"/>
      <c r="CL849" s="30"/>
      <c r="CM849" s="30"/>
      <c r="CN849" s="30"/>
      <c r="CO849" s="30"/>
      <c r="CP849" s="30"/>
      <c r="CQ849" s="30"/>
      <c r="CR849" s="30"/>
      <c r="CS849" s="30"/>
      <c r="CT849" s="30"/>
      <c r="CU849" s="30"/>
      <c r="CV849" s="30"/>
      <c r="CW849" s="30"/>
      <c r="CX849" s="30"/>
      <c r="CY849" s="30"/>
      <c r="CZ849" s="30"/>
      <c r="DA849" s="30"/>
      <c r="DB849" s="30"/>
      <c r="DC849" s="30"/>
      <c r="DD849" s="30"/>
      <c r="DE849" s="30"/>
      <c r="DF849" s="30"/>
      <c r="DG849" s="30"/>
      <c r="DH849" s="30"/>
      <c r="DI849" s="30"/>
      <c r="DJ849" s="30"/>
      <c r="DK849" s="30"/>
      <c r="DL849" s="30"/>
      <c r="DM849" s="30"/>
      <c r="DN849" s="30"/>
      <c r="DO849" s="30"/>
      <c r="DP849" s="30"/>
      <c r="DQ849" s="30"/>
      <c r="DR849" s="30"/>
      <c r="DS849" s="30"/>
      <c r="DT849" s="30"/>
      <c r="DU849" s="30"/>
      <c r="DV849" s="30"/>
      <c r="DW849" s="30"/>
      <c r="DX849" s="30"/>
      <c r="DY849" s="30"/>
      <c r="DZ849" s="30"/>
      <c r="EA849" s="30"/>
      <c r="EB849" s="30"/>
      <c r="EC849" s="30"/>
      <c r="ED849" s="30"/>
      <c r="EE849" s="30"/>
      <c r="EF849" s="30"/>
      <c r="EG849" s="30"/>
      <c r="EH849" s="30"/>
      <c r="EI849" s="30"/>
      <c r="EJ849" s="30"/>
      <c r="EK849" s="30"/>
      <c r="EL849" s="30"/>
      <c r="EM849" s="30"/>
      <c r="EN849" s="30"/>
      <c r="EO849" s="30"/>
      <c r="EP849" s="30"/>
      <c r="EQ849" s="30"/>
      <c r="ER849" s="30"/>
      <c r="ES849" s="30"/>
      <c r="ET849" s="30"/>
      <c r="EU849" s="30"/>
      <c r="EV849" s="30"/>
      <c r="EW849" s="30"/>
      <c r="EX849" s="30"/>
      <c r="EY849" s="30"/>
      <c r="EZ849" s="30"/>
      <c r="FA849" s="30"/>
      <c r="FB849" s="30"/>
      <c r="FC849" s="30"/>
      <c r="FD849" s="30"/>
      <c r="FE849" s="30"/>
      <c r="FF849" s="30"/>
      <c r="FG849" s="30"/>
      <c r="FH849" s="30"/>
      <c r="FI849" s="30"/>
      <c r="FJ849" s="30"/>
      <c r="FK849" s="30"/>
      <c r="FL849" s="30"/>
      <c r="FM849" s="30"/>
      <c r="FN849" s="30"/>
      <c r="FO849" s="30"/>
      <c r="FP849" s="30"/>
      <c r="FQ849" s="30"/>
      <c r="FR849" s="30"/>
      <c r="FS849" s="30"/>
      <c r="FT849" s="30"/>
      <c r="FU849" s="30"/>
      <c r="FV849" s="30"/>
      <c r="FW849" s="30"/>
      <c r="FX849" s="30"/>
      <c r="FY849" s="30"/>
      <c r="FZ849" s="30"/>
      <c r="GA849" s="30"/>
      <c r="GB849" s="30"/>
      <c r="GC849" s="30"/>
      <c r="GD849" s="30"/>
      <c r="GE849" s="30"/>
      <c r="GF849" s="30"/>
      <c r="GG849" s="30"/>
      <c r="GH849" s="30"/>
      <c r="GI849" s="30"/>
      <c r="GJ849" s="30"/>
      <c r="GK849" s="30"/>
      <c r="GL849" s="30"/>
      <c r="GM849" s="30"/>
    </row>
    <row r="850" spans="1:195" ht="12.7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c r="BA850" s="30"/>
      <c r="BB850" s="30"/>
      <c r="BC850" s="30"/>
      <c r="BD850" s="30"/>
      <c r="BE850" s="30"/>
      <c r="BF850" s="30"/>
      <c r="BG850" s="30"/>
      <c r="BH850" s="30"/>
      <c r="BI850" s="30"/>
      <c r="BJ850" s="30"/>
      <c r="BK850" s="30"/>
      <c r="BL850" s="30"/>
      <c r="BM850" s="30"/>
      <c r="BN850" s="30"/>
      <c r="BO850" s="30"/>
      <c r="BP850" s="30"/>
      <c r="BQ850" s="30"/>
      <c r="BR850" s="30"/>
      <c r="BS850" s="30"/>
      <c r="BT850" s="30"/>
      <c r="BU850" s="30"/>
      <c r="BV850" s="30"/>
      <c r="BW850" s="30"/>
      <c r="BX850" s="30"/>
      <c r="BY850" s="30"/>
      <c r="BZ850" s="30"/>
      <c r="CA850" s="30"/>
      <c r="CB850" s="30"/>
      <c r="CC850" s="30"/>
      <c r="CD850" s="30"/>
      <c r="CE850" s="30"/>
      <c r="CF850" s="30"/>
      <c r="CG850" s="30"/>
      <c r="CH850" s="30"/>
      <c r="CI850" s="30"/>
      <c r="CJ850" s="30"/>
      <c r="CK850" s="30"/>
      <c r="CL850" s="30"/>
      <c r="CM850" s="30"/>
      <c r="CN850" s="30"/>
      <c r="CO850" s="30"/>
      <c r="CP850" s="30"/>
      <c r="CQ850" s="30"/>
      <c r="CR850" s="30"/>
      <c r="CS850" s="30"/>
      <c r="CT850" s="30"/>
      <c r="CU850" s="30"/>
      <c r="CV850" s="30"/>
      <c r="CW850" s="30"/>
      <c r="CX850" s="30"/>
      <c r="CY850" s="30"/>
      <c r="CZ850" s="30"/>
      <c r="DA850" s="30"/>
      <c r="DB850" s="30"/>
      <c r="DC850" s="30"/>
      <c r="DD850" s="30"/>
      <c r="DE850" s="30"/>
      <c r="DF850" s="30"/>
      <c r="DG850" s="30"/>
      <c r="DH850" s="30"/>
      <c r="DI850" s="30"/>
      <c r="DJ850" s="30"/>
      <c r="DK850" s="30"/>
      <c r="DL850" s="30"/>
      <c r="DM850" s="30"/>
      <c r="DN850" s="30"/>
      <c r="DO850" s="30"/>
      <c r="DP850" s="30"/>
      <c r="DQ850" s="30"/>
      <c r="DR850" s="30"/>
      <c r="DS850" s="30"/>
      <c r="DT850" s="30"/>
      <c r="DU850" s="30"/>
      <c r="DV850" s="30"/>
      <c r="DW850" s="30"/>
      <c r="DX850" s="30"/>
      <c r="DY850" s="30"/>
      <c r="DZ850" s="30"/>
      <c r="EA850" s="30"/>
      <c r="EB850" s="30"/>
      <c r="EC850" s="30"/>
      <c r="ED850" s="30"/>
      <c r="EE850" s="30"/>
      <c r="EF850" s="30"/>
      <c r="EG850" s="30"/>
      <c r="EH850" s="30"/>
      <c r="EI850" s="30"/>
      <c r="EJ850" s="30"/>
      <c r="EK850" s="30"/>
      <c r="EL850" s="30"/>
      <c r="EM850" s="30"/>
      <c r="EN850" s="30"/>
      <c r="EO850" s="30"/>
      <c r="EP850" s="30"/>
      <c r="EQ850" s="30"/>
      <c r="ER850" s="30"/>
      <c r="ES850" s="30"/>
      <c r="ET850" s="30"/>
      <c r="EU850" s="30"/>
      <c r="EV850" s="30"/>
      <c r="EW850" s="30"/>
      <c r="EX850" s="30"/>
      <c r="EY850" s="30"/>
      <c r="EZ850" s="30"/>
      <c r="FA850" s="30"/>
      <c r="FB850" s="30"/>
      <c r="FC850" s="30"/>
      <c r="FD850" s="30"/>
      <c r="FE850" s="30"/>
      <c r="FF850" s="30"/>
      <c r="FG850" s="30"/>
      <c r="FH850" s="30"/>
      <c r="FI850" s="30"/>
      <c r="FJ850" s="30"/>
      <c r="FK850" s="30"/>
      <c r="FL850" s="30"/>
      <c r="FM850" s="30"/>
      <c r="FN850" s="30"/>
      <c r="FO850" s="30"/>
      <c r="FP850" s="30"/>
      <c r="FQ850" s="30"/>
      <c r="FR850" s="30"/>
      <c r="FS850" s="30"/>
      <c r="FT850" s="30"/>
      <c r="FU850" s="30"/>
      <c r="FV850" s="30"/>
      <c r="FW850" s="30"/>
      <c r="FX850" s="30"/>
      <c r="FY850" s="30"/>
      <c r="FZ850" s="30"/>
      <c r="GA850" s="30"/>
      <c r="GB850" s="30"/>
      <c r="GC850" s="30"/>
      <c r="GD850" s="30"/>
      <c r="GE850" s="30"/>
      <c r="GF850" s="30"/>
      <c r="GG850" s="30"/>
      <c r="GH850" s="30"/>
      <c r="GI850" s="30"/>
      <c r="GJ850" s="30"/>
      <c r="GK850" s="30"/>
      <c r="GL850" s="30"/>
      <c r="GM850" s="30"/>
    </row>
    <row r="851" spans="1:195" ht="12.7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c r="FL851" s="30"/>
      <c r="FM851" s="30"/>
      <c r="FN851" s="30"/>
      <c r="FO851" s="30"/>
      <c r="FP851" s="30"/>
      <c r="FQ851" s="30"/>
      <c r="FR851" s="30"/>
      <c r="FS851" s="30"/>
      <c r="FT851" s="30"/>
      <c r="FU851" s="30"/>
      <c r="FV851" s="30"/>
      <c r="FW851" s="30"/>
      <c r="FX851" s="30"/>
      <c r="FY851" s="30"/>
      <c r="FZ851" s="30"/>
      <c r="GA851" s="30"/>
      <c r="GB851" s="30"/>
      <c r="GC851" s="30"/>
      <c r="GD851" s="30"/>
      <c r="GE851" s="30"/>
      <c r="GF851" s="30"/>
      <c r="GG851" s="30"/>
      <c r="GH851" s="30"/>
      <c r="GI851" s="30"/>
      <c r="GJ851" s="30"/>
      <c r="GK851" s="30"/>
      <c r="GL851" s="30"/>
      <c r="GM851" s="30"/>
    </row>
    <row r="852" spans="1:195" ht="12.7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c r="FL852" s="30"/>
      <c r="FM852" s="30"/>
      <c r="FN852" s="30"/>
      <c r="FO852" s="30"/>
      <c r="FP852" s="30"/>
      <c r="FQ852" s="30"/>
      <c r="FR852" s="30"/>
      <c r="FS852" s="30"/>
      <c r="FT852" s="30"/>
      <c r="FU852" s="30"/>
      <c r="FV852" s="30"/>
      <c r="FW852" s="30"/>
      <c r="FX852" s="30"/>
      <c r="FY852" s="30"/>
      <c r="FZ852" s="30"/>
      <c r="GA852" s="30"/>
      <c r="GB852" s="30"/>
      <c r="GC852" s="30"/>
      <c r="GD852" s="30"/>
      <c r="GE852" s="30"/>
      <c r="GF852" s="30"/>
      <c r="GG852" s="30"/>
      <c r="GH852" s="30"/>
      <c r="GI852" s="30"/>
      <c r="GJ852" s="30"/>
      <c r="GK852" s="30"/>
      <c r="GL852" s="30"/>
      <c r="GM852" s="30"/>
    </row>
    <row r="853" spans="1:195" ht="12.7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c r="BE853" s="30"/>
      <c r="BF853" s="30"/>
      <c r="BG853" s="30"/>
      <c r="BH853" s="30"/>
      <c r="BI853" s="30"/>
      <c r="BJ853" s="30"/>
      <c r="BK853" s="30"/>
      <c r="BL853" s="30"/>
      <c r="BM853" s="30"/>
      <c r="BN853" s="30"/>
      <c r="BO853" s="30"/>
      <c r="BP853" s="30"/>
      <c r="BQ853" s="30"/>
      <c r="BR853" s="30"/>
      <c r="BS853" s="30"/>
      <c r="BT853" s="30"/>
      <c r="BU853" s="30"/>
      <c r="BV853" s="30"/>
      <c r="BW853" s="30"/>
      <c r="BX853" s="30"/>
      <c r="BY853" s="30"/>
      <c r="BZ853" s="30"/>
      <c r="CA853" s="30"/>
      <c r="CB853" s="30"/>
      <c r="CC853" s="30"/>
      <c r="CD853" s="30"/>
      <c r="CE853" s="30"/>
      <c r="CF853" s="30"/>
      <c r="CG853" s="30"/>
      <c r="CH853" s="30"/>
      <c r="CI853" s="30"/>
      <c r="CJ853" s="30"/>
      <c r="CK853" s="30"/>
      <c r="CL853" s="30"/>
      <c r="CM853" s="30"/>
      <c r="CN853" s="30"/>
      <c r="CO853" s="30"/>
      <c r="CP853" s="30"/>
      <c r="CQ853" s="30"/>
      <c r="CR853" s="30"/>
      <c r="CS853" s="30"/>
      <c r="CT853" s="30"/>
      <c r="CU853" s="30"/>
      <c r="CV853" s="30"/>
      <c r="CW853" s="30"/>
      <c r="CX853" s="30"/>
      <c r="CY853" s="30"/>
      <c r="CZ853" s="30"/>
      <c r="DA853" s="30"/>
      <c r="DB853" s="30"/>
      <c r="DC853" s="30"/>
      <c r="DD853" s="30"/>
      <c r="DE853" s="30"/>
      <c r="DF853" s="30"/>
      <c r="DG853" s="30"/>
      <c r="DH853" s="30"/>
      <c r="DI853" s="30"/>
      <c r="DJ853" s="30"/>
      <c r="DK853" s="30"/>
      <c r="DL853" s="30"/>
      <c r="DM853" s="30"/>
      <c r="DN853" s="30"/>
      <c r="DO853" s="30"/>
      <c r="DP853" s="30"/>
      <c r="DQ853" s="30"/>
      <c r="DR853" s="30"/>
      <c r="DS853" s="30"/>
      <c r="DT853" s="30"/>
      <c r="DU853" s="30"/>
      <c r="DV853" s="30"/>
      <c r="DW853" s="30"/>
      <c r="DX853" s="30"/>
      <c r="DY853" s="30"/>
      <c r="DZ853" s="30"/>
      <c r="EA853" s="30"/>
      <c r="EB853" s="30"/>
      <c r="EC853" s="30"/>
      <c r="ED853" s="30"/>
      <c r="EE853" s="30"/>
      <c r="EF853" s="30"/>
      <c r="EG853" s="30"/>
      <c r="EH853" s="30"/>
      <c r="EI853" s="30"/>
      <c r="EJ853" s="30"/>
      <c r="EK853" s="30"/>
      <c r="EL853" s="30"/>
      <c r="EM853" s="30"/>
      <c r="EN853" s="30"/>
      <c r="EO853" s="30"/>
      <c r="EP853" s="30"/>
      <c r="EQ853" s="30"/>
      <c r="ER853" s="30"/>
      <c r="ES853" s="30"/>
      <c r="ET853" s="30"/>
      <c r="EU853" s="30"/>
      <c r="EV853" s="30"/>
      <c r="EW853" s="30"/>
      <c r="EX853" s="30"/>
      <c r="EY853" s="30"/>
      <c r="EZ853" s="30"/>
      <c r="FA853" s="30"/>
      <c r="FB853" s="30"/>
      <c r="FC853" s="30"/>
      <c r="FD853" s="30"/>
      <c r="FE853" s="30"/>
      <c r="FF853" s="30"/>
      <c r="FG853" s="30"/>
      <c r="FH853" s="30"/>
      <c r="FI853" s="30"/>
      <c r="FJ853" s="30"/>
      <c r="FK853" s="30"/>
      <c r="FL853" s="30"/>
      <c r="FM853" s="30"/>
      <c r="FN853" s="30"/>
      <c r="FO853" s="30"/>
      <c r="FP853" s="30"/>
      <c r="FQ853" s="30"/>
      <c r="FR853" s="30"/>
      <c r="FS853" s="30"/>
      <c r="FT853" s="30"/>
      <c r="FU853" s="30"/>
      <c r="FV853" s="30"/>
      <c r="FW853" s="30"/>
      <c r="FX853" s="30"/>
      <c r="FY853" s="30"/>
      <c r="FZ853" s="30"/>
      <c r="GA853" s="30"/>
      <c r="GB853" s="30"/>
      <c r="GC853" s="30"/>
      <c r="GD853" s="30"/>
      <c r="GE853" s="30"/>
      <c r="GF853" s="30"/>
      <c r="GG853" s="30"/>
      <c r="GH853" s="30"/>
      <c r="GI853" s="30"/>
      <c r="GJ853" s="30"/>
      <c r="GK853" s="30"/>
      <c r="GL853" s="30"/>
      <c r="GM853" s="30"/>
    </row>
    <row r="854" spans="1:195" ht="12.7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c r="BE854" s="30"/>
      <c r="BF854" s="30"/>
      <c r="BG854" s="30"/>
      <c r="BH854" s="30"/>
      <c r="BI854" s="30"/>
      <c r="BJ854" s="30"/>
      <c r="BK854" s="30"/>
      <c r="BL854" s="30"/>
      <c r="BM854" s="30"/>
      <c r="BN854" s="30"/>
      <c r="BO854" s="30"/>
      <c r="BP854" s="30"/>
      <c r="BQ854" s="30"/>
      <c r="BR854" s="30"/>
      <c r="BS854" s="30"/>
      <c r="BT854" s="30"/>
      <c r="BU854" s="30"/>
      <c r="BV854" s="30"/>
      <c r="BW854" s="30"/>
      <c r="BX854" s="30"/>
      <c r="BY854" s="30"/>
      <c r="BZ854" s="30"/>
      <c r="CA854" s="30"/>
      <c r="CB854" s="30"/>
      <c r="CC854" s="30"/>
      <c r="CD854" s="30"/>
      <c r="CE854" s="30"/>
      <c r="CF854" s="30"/>
      <c r="CG854" s="30"/>
      <c r="CH854" s="30"/>
      <c r="CI854" s="30"/>
      <c r="CJ854" s="30"/>
      <c r="CK854" s="30"/>
      <c r="CL854" s="30"/>
      <c r="CM854" s="30"/>
      <c r="CN854" s="30"/>
      <c r="CO854" s="30"/>
      <c r="CP854" s="30"/>
      <c r="CQ854" s="30"/>
      <c r="CR854" s="30"/>
      <c r="CS854" s="30"/>
      <c r="CT854" s="30"/>
      <c r="CU854" s="30"/>
      <c r="CV854" s="30"/>
      <c r="CW854" s="30"/>
      <c r="CX854" s="30"/>
      <c r="CY854" s="30"/>
      <c r="CZ854" s="30"/>
      <c r="DA854" s="30"/>
      <c r="DB854" s="30"/>
      <c r="DC854" s="30"/>
      <c r="DD854" s="30"/>
      <c r="DE854" s="30"/>
      <c r="DF854" s="30"/>
      <c r="DG854" s="30"/>
      <c r="DH854" s="30"/>
      <c r="DI854" s="30"/>
      <c r="DJ854" s="30"/>
      <c r="DK854" s="30"/>
      <c r="DL854" s="30"/>
      <c r="DM854" s="30"/>
      <c r="DN854" s="30"/>
      <c r="DO854" s="30"/>
      <c r="DP854" s="30"/>
      <c r="DQ854" s="30"/>
      <c r="DR854" s="30"/>
      <c r="DS854" s="30"/>
      <c r="DT854" s="30"/>
      <c r="DU854" s="30"/>
      <c r="DV854" s="30"/>
      <c r="DW854" s="30"/>
      <c r="DX854" s="30"/>
      <c r="DY854" s="30"/>
      <c r="DZ854" s="30"/>
      <c r="EA854" s="30"/>
      <c r="EB854" s="30"/>
      <c r="EC854" s="30"/>
      <c r="ED854" s="30"/>
      <c r="EE854" s="30"/>
      <c r="EF854" s="30"/>
      <c r="EG854" s="30"/>
      <c r="EH854" s="30"/>
      <c r="EI854" s="30"/>
      <c r="EJ854" s="30"/>
      <c r="EK854" s="30"/>
      <c r="EL854" s="30"/>
      <c r="EM854" s="30"/>
      <c r="EN854" s="30"/>
      <c r="EO854" s="30"/>
      <c r="EP854" s="30"/>
      <c r="EQ854" s="30"/>
      <c r="ER854" s="30"/>
      <c r="ES854" s="30"/>
      <c r="ET854" s="30"/>
      <c r="EU854" s="30"/>
      <c r="EV854" s="30"/>
      <c r="EW854" s="30"/>
      <c r="EX854" s="30"/>
      <c r="EY854" s="30"/>
      <c r="EZ854" s="30"/>
      <c r="FA854" s="30"/>
      <c r="FB854" s="30"/>
      <c r="FC854" s="30"/>
      <c r="FD854" s="30"/>
      <c r="FE854" s="30"/>
      <c r="FF854" s="30"/>
      <c r="FG854" s="30"/>
      <c r="FH854" s="30"/>
      <c r="FI854" s="30"/>
      <c r="FJ854" s="30"/>
      <c r="FK854" s="30"/>
      <c r="FL854" s="30"/>
      <c r="FM854" s="30"/>
      <c r="FN854" s="30"/>
      <c r="FO854" s="30"/>
      <c r="FP854" s="30"/>
      <c r="FQ854" s="30"/>
      <c r="FR854" s="30"/>
      <c r="FS854" s="30"/>
      <c r="FT854" s="30"/>
      <c r="FU854" s="30"/>
      <c r="FV854" s="30"/>
      <c r="FW854" s="30"/>
      <c r="FX854" s="30"/>
      <c r="FY854" s="30"/>
      <c r="FZ854" s="30"/>
      <c r="GA854" s="30"/>
      <c r="GB854" s="30"/>
      <c r="GC854" s="30"/>
      <c r="GD854" s="30"/>
      <c r="GE854" s="30"/>
      <c r="GF854" s="30"/>
      <c r="GG854" s="30"/>
      <c r="GH854" s="30"/>
      <c r="GI854" s="30"/>
      <c r="GJ854" s="30"/>
      <c r="GK854" s="30"/>
      <c r="GL854" s="30"/>
      <c r="GM854" s="30"/>
    </row>
    <row r="855" spans="1:195" ht="12.7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c r="BE855" s="30"/>
      <c r="BF855" s="30"/>
      <c r="BG855" s="30"/>
      <c r="BH855" s="30"/>
      <c r="BI855" s="30"/>
      <c r="BJ855" s="30"/>
      <c r="BK855" s="30"/>
      <c r="BL855" s="30"/>
      <c r="BM855" s="30"/>
      <c r="BN855" s="30"/>
      <c r="BO855" s="30"/>
      <c r="BP855" s="30"/>
      <c r="BQ855" s="30"/>
      <c r="BR855" s="30"/>
      <c r="BS855" s="30"/>
      <c r="BT855" s="30"/>
      <c r="BU855" s="30"/>
      <c r="BV855" s="30"/>
      <c r="BW855" s="30"/>
      <c r="BX855" s="30"/>
      <c r="BY855" s="30"/>
      <c r="BZ855" s="30"/>
      <c r="CA855" s="30"/>
      <c r="CB855" s="30"/>
      <c r="CC855" s="30"/>
      <c r="CD855" s="30"/>
      <c r="CE855" s="30"/>
      <c r="CF855" s="30"/>
      <c r="CG855" s="30"/>
      <c r="CH855" s="30"/>
      <c r="CI855" s="30"/>
      <c r="CJ855" s="30"/>
      <c r="CK855" s="30"/>
      <c r="CL855" s="30"/>
      <c r="CM855" s="30"/>
      <c r="CN855" s="30"/>
      <c r="CO855" s="30"/>
      <c r="CP855" s="30"/>
      <c r="CQ855" s="30"/>
      <c r="CR855" s="30"/>
      <c r="CS855" s="30"/>
      <c r="CT855" s="30"/>
      <c r="CU855" s="30"/>
      <c r="CV855" s="30"/>
      <c r="CW855" s="30"/>
      <c r="CX855" s="30"/>
      <c r="CY855" s="30"/>
      <c r="CZ855" s="30"/>
      <c r="DA855" s="30"/>
      <c r="DB855" s="30"/>
      <c r="DC855" s="30"/>
      <c r="DD855" s="30"/>
      <c r="DE855" s="30"/>
      <c r="DF855" s="30"/>
      <c r="DG855" s="30"/>
      <c r="DH855" s="30"/>
      <c r="DI855" s="30"/>
      <c r="DJ855" s="30"/>
      <c r="DK855" s="30"/>
      <c r="DL855" s="30"/>
      <c r="DM855" s="30"/>
      <c r="DN855" s="30"/>
      <c r="DO855" s="30"/>
      <c r="DP855" s="30"/>
      <c r="DQ855" s="30"/>
      <c r="DR855" s="30"/>
      <c r="DS855" s="30"/>
      <c r="DT855" s="30"/>
      <c r="DU855" s="30"/>
      <c r="DV855" s="30"/>
      <c r="DW855" s="30"/>
      <c r="DX855" s="30"/>
      <c r="DY855" s="30"/>
      <c r="DZ855" s="30"/>
      <c r="EA855" s="30"/>
      <c r="EB855" s="30"/>
      <c r="EC855" s="30"/>
      <c r="ED855" s="30"/>
      <c r="EE855" s="30"/>
      <c r="EF855" s="30"/>
      <c r="EG855" s="30"/>
      <c r="EH855" s="30"/>
      <c r="EI855" s="30"/>
      <c r="EJ855" s="30"/>
      <c r="EK855" s="30"/>
      <c r="EL855" s="30"/>
      <c r="EM855" s="30"/>
      <c r="EN855" s="30"/>
      <c r="EO855" s="30"/>
      <c r="EP855" s="30"/>
      <c r="EQ855" s="30"/>
      <c r="ER855" s="30"/>
      <c r="ES855" s="30"/>
      <c r="ET855" s="30"/>
      <c r="EU855" s="30"/>
      <c r="EV855" s="30"/>
      <c r="EW855" s="30"/>
      <c r="EX855" s="30"/>
      <c r="EY855" s="30"/>
      <c r="EZ855" s="30"/>
      <c r="FA855" s="30"/>
      <c r="FB855" s="30"/>
      <c r="FC855" s="30"/>
      <c r="FD855" s="30"/>
      <c r="FE855" s="30"/>
      <c r="FF855" s="30"/>
      <c r="FG855" s="30"/>
      <c r="FH855" s="30"/>
      <c r="FI855" s="30"/>
      <c r="FJ855" s="30"/>
      <c r="FK855" s="30"/>
      <c r="FL855" s="30"/>
      <c r="FM855" s="30"/>
      <c r="FN855" s="30"/>
      <c r="FO855" s="30"/>
      <c r="FP855" s="30"/>
      <c r="FQ855" s="30"/>
      <c r="FR855" s="30"/>
      <c r="FS855" s="30"/>
      <c r="FT855" s="30"/>
      <c r="FU855" s="30"/>
      <c r="FV855" s="30"/>
      <c r="FW855" s="30"/>
      <c r="FX855" s="30"/>
      <c r="FY855" s="30"/>
      <c r="FZ855" s="30"/>
      <c r="GA855" s="30"/>
      <c r="GB855" s="30"/>
      <c r="GC855" s="30"/>
      <c r="GD855" s="30"/>
      <c r="GE855" s="30"/>
      <c r="GF855" s="30"/>
      <c r="GG855" s="30"/>
      <c r="GH855" s="30"/>
      <c r="GI855" s="30"/>
      <c r="GJ855" s="30"/>
      <c r="GK855" s="30"/>
      <c r="GL855" s="30"/>
      <c r="GM855" s="30"/>
    </row>
    <row r="856" spans="1:195" ht="12.7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c r="BM856" s="30"/>
      <c r="BN856" s="30"/>
      <c r="BO856" s="30"/>
      <c r="BP856" s="30"/>
      <c r="BQ856" s="30"/>
      <c r="BR856" s="30"/>
      <c r="BS856" s="30"/>
      <c r="BT856" s="30"/>
      <c r="BU856" s="30"/>
      <c r="BV856" s="30"/>
      <c r="BW856" s="30"/>
      <c r="BX856" s="30"/>
      <c r="BY856" s="30"/>
      <c r="BZ856" s="30"/>
      <c r="CA856" s="30"/>
      <c r="CB856" s="30"/>
      <c r="CC856" s="30"/>
      <c r="CD856" s="30"/>
      <c r="CE856" s="30"/>
      <c r="CF856" s="30"/>
      <c r="CG856" s="30"/>
      <c r="CH856" s="30"/>
      <c r="CI856" s="30"/>
      <c r="CJ856" s="30"/>
      <c r="CK856" s="30"/>
      <c r="CL856" s="30"/>
      <c r="CM856" s="30"/>
      <c r="CN856" s="30"/>
      <c r="CO856" s="30"/>
      <c r="CP856" s="30"/>
      <c r="CQ856" s="30"/>
      <c r="CR856" s="30"/>
      <c r="CS856" s="30"/>
      <c r="CT856" s="30"/>
      <c r="CU856" s="30"/>
      <c r="CV856" s="30"/>
      <c r="CW856" s="30"/>
      <c r="CX856" s="30"/>
      <c r="CY856" s="30"/>
      <c r="CZ856" s="30"/>
      <c r="DA856" s="30"/>
      <c r="DB856" s="30"/>
      <c r="DC856" s="30"/>
      <c r="DD856" s="30"/>
      <c r="DE856" s="30"/>
      <c r="DF856" s="30"/>
      <c r="DG856" s="30"/>
      <c r="DH856" s="30"/>
      <c r="DI856" s="30"/>
      <c r="DJ856" s="30"/>
      <c r="DK856" s="30"/>
      <c r="DL856" s="30"/>
      <c r="DM856" s="30"/>
      <c r="DN856" s="30"/>
      <c r="DO856" s="30"/>
      <c r="DP856" s="30"/>
      <c r="DQ856" s="30"/>
      <c r="DR856" s="30"/>
      <c r="DS856" s="30"/>
      <c r="DT856" s="30"/>
      <c r="DU856" s="30"/>
      <c r="DV856" s="30"/>
      <c r="DW856" s="30"/>
      <c r="DX856" s="30"/>
      <c r="DY856" s="30"/>
      <c r="DZ856" s="30"/>
      <c r="EA856" s="30"/>
      <c r="EB856" s="30"/>
      <c r="EC856" s="30"/>
      <c r="ED856" s="30"/>
      <c r="EE856" s="30"/>
      <c r="EF856" s="30"/>
      <c r="EG856" s="30"/>
      <c r="EH856" s="30"/>
      <c r="EI856" s="30"/>
      <c r="EJ856" s="30"/>
      <c r="EK856" s="30"/>
      <c r="EL856" s="30"/>
      <c r="EM856" s="30"/>
      <c r="EN856" s="30"/>
      <c r="EO856" s="30"/>
      <c r="EP856" s="30"/>
      <c r="EQ856" s="30"/>
      <c r="ER856" s="30"/>
      <c r="ES856" s="30"/>
      <c r="ET856" s="30"/>
      <c r="EU856" s="30"/>
      <c r="EV856" s="30"/>
      <c r="EW856" s="30"/>
      <c r="EX856" s="30"/>
      <c r="EY856" s="30"/>
      <c r="EZ856" s="30"/>
      <c r="FA856" s="30"/>
      <c r="FB856" s="30"/>
      <c r="FC856" s="30"/>
      <c r="FD856" s="30"/>
      <c r="FE856" s="30"/>
      <c r="FF856" s="30"/>
      <c r="FG856" s="30"/>
      <c r="FH856" s="30"/>
      <c r="FI856" s="30"/>
      <c r="FJ856" s="30"/>
      <c r="FK856" s="30"/>
      <c r="FL856" s="30"/>
      <c r="FM856" s="30"/>
      <c r="FN856" s="30"/>
      <c r="FO856" s="30"/>
      <c r="FP856" s="30"/>
      <c r="FQ856" s="30"/>
      <c r="FR856" s="30"/>
      <c r="FS856" s="30"/>
      <c r="FT856" s="30"/>
      <c r="FU856" s="30"/>
      <c r="FV856" s="30"/>
      <c r="FW856" s="30"/>
      <c r="FX856" s="30"/>
      <c r="FY856" s="30"/>
      <c r="FZ856" s="30"/>
      <c r="GA856" s="30"/>
      <c r="GB856" s="30"/>
      <c r="GC856" s="30"/>
      <c r="GD856" s="30"/>
      <c r="GE856" s="30"/>
      <c r="GF856" s="30"/>
      <c r="GG856" s="30"/>
      <c r="GH856" s="30"/>
      <c r="GI856" s="30"/>
      <c r="GJ856" s="30"/>
      <c r="GK856" s="30"/>
      <c r="GL856" s="30"/>
      <c r="GM856" s="30"/>
    </row>
    <row r="857" spans="1:195" ht="12.7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c r="BA857" s="30"/>
      <c r="BB857" s="30"/>
      <c r="BC857" s="30"/>
      <c r="BD857" s="30"/>
      <c r="BE857" s="30"/>
      <c r="BF857" s="30"/>
      <c r="BG857" s="30"/>
      <c r="BH857" s="30"/>
      <c r="BI857" s="30"/>
      <c r="BJ857" s="30"/>
      <c r="BK857" s="30"/>
      <c r="BL857" s="30"/>
      <c r="BM857" s="30"/>
      <c r="BN857" s="30"/>
      <c r="BO857" s="30"/>
      <c r="BP857" s="30"/>
      <c r="BQ857" s="30"/>
      <c r="BR857" s="30"/>
      <c r="BS857" s="30"/>
      <c r="BT857" s="30"/>
      <c r="BU857" s="30"/>
      <c r="BV857" s="30"/>
      <c r="BW857" s="30"/>
      <c r="BX857" s="30"/>
      <c r="BY857" s="30"/>
      <c r="BZ857" s="30"/>
      <c r="CA857" s="30"/>
      <c r="CB857" s="30"/>
      <c r="CC857" s="30"/>
      <c r="CD857" s="30"/>
      <c r="CE857" s="30"/>
      <c r="CF857" s="30"/>
      <c r="CG857" s="30"/>
      <c r="CH857" s="30"/>
      <c r="CI857" s="30"/>
      <c r="CJ857" s="30"/>
      <c r="CK857" s="30"/>
      <c r="CL857" s="30"/>
      <c r="CM857" s="30"/>
      <c r="CN857" s="30"/>
      <c r="CO857" s="30"/>
      <c r="CP857" s="30"/>
      <c r="CQ857" s="30"/>
      <c r="CR857" s="30"/>
      <c r="CS857" s="30"/>
      <c r="CT857" s="30"/>
      <c r="CU857" s="30"/>
      <c r="CV857" s="30"/>
      <c r="CW857" s="30"/>
      <c r="CX857" s="30"/>
      <c r="CY857" s="30"/>
      <c r="CZ857" s="30"/>
      <c r="DA857" s="30"/>
      <c r="DB857" s="30"/>
      <c r="DC857" s="30"/>
      <c r="DD857" s="30"/>
      <c r="DE857" s="30"/>
      <c r="DF857" s="30"/>
      <c r="DG857" s="30"/>
      <c r="DH857" s="30"/>
      <c r="DI857" s="30"/>
      <c r="DJ857" s="30"/>
      <c r="DK857" s="30"/>
      <c r="DL857" s="30"/>
      <c r="DM857" s="30"/>
      <c r="DN857" s="30"/>
      <c r="DO857" s="30"/>
      <c r="DP857" s="30"/>
      <c r="DQ857" s="30"/>
      <c r="DR857" s="30"/>
      <c r="DS857" s="30"/>
      <c r="DT857" s="30"/>
      <c r="DU857" s="30"/>
      <c r="DV857" s="30"/>
      <c r="DW857" s="30"/>
      <c r="DX857" s="30"/>
      <c r="DY857" s="30"/>
      <c r="DZ857" s="30"/>
      <c r="EA857" s="30"/>
      <c r="EB857" s="30"/>
      <c r="EC857" s="30"/>
      <c r="ED857" s="30"/>
      <c r="EE857" s="30"/>
      <c r="EF857" s="30"/>
      <c r="EG857" s="30"/>
      <c r="EH857" s="30"/>
      <c r="EI857" s="30"/>
      <c r="EJ857" s="30"/>
      <c r="EK857" s="30"/>
      <c r="EL857" s="30"/>
      <c r="EM857" s="30"/>
      <c r="EN857" s="30"/>
      <c r="EO857" s="30"/>
      <c r="EP857" s="30"/>
      <c r="EQ857" s="30"/>
      <c r="ER857" s="30"/>
      <c r="ES857" s="30"/>
      <c r="ET857" s="30"/>
      <c r="EU857" s="30"/>
      <c r="EV857" s="30"/>
      <c r="EW857" s="30"/>
      <c r="EX857" s="30"/>
      <c r="EY857" s="30"/>
      <c r="EZ857" s="30"/>
      <c r="FA857" s="30"/>
      <c r="FB857" s="30"/>
      <c r="FC857" s="30"/>
      <c r="FD857" s="30"/>
      <c r="FE857" s="30"/>
      <c r="FF857" s="30"/>
      <c r="FG857" s="30"/>
      <c r="FH857" s="30"/>
      <c r="FI857" s="30"/>
      <c r="FJ857" s="30"/>
      <c r="FK857" s="30"/>
      <c r="FL857" s="30"/>
      <c r="FM857" s="30"/>
      <c r="FN857" s="30"/>
      <c r="FO857" s="30"/>
      <c r="FP857" s="30"/>
      <c r="FQ857" s="30"/>
      <c r="FR857" s="30"/>
      <c r="FS857" s="30"/>
      <c r="FT857" s="30"/>
      <c r="FU857" s="30"/>
      <c r="FV857" s="30"/>
      <c r="FW857" s="30"/>
      <c r="FX857" s="30"/>
      <c r="FY857" s="30"/>
      <c r="FZ857" s="30"/>
      <c r="GA857" s="30"/>
      <c r="GB857" s="30"/>
      <c r="GC857" s="30"/>
      <c r="GD857" s="30"/>
      <c r="GE857" s="30"/>
      <c r="GF857" s="30"/>
      <c r="GG857" s="30"/>
      <c r="GH857" s="30"/>
      <c r="GI857" s="30"/>
      <c r="GJ857" s="30"/>
      <c r="GK857" s="30"/>
      <c r="GL857" s="30"/>
      <c r="GM857" s="30"/>
    </row>
    <row r="858" spans="1:195" ht="12.7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c r="BE858" s="30"/>
      <c r="BF858" s="30"/>
      <c r="BG858" s="30"/>
      <c r="BH858" s="30"/>
      <c r="BI858" s="30"/>
      <c r="BJ858" s="30"/>
      <c r="BK858" s="30"/>
      <c r="BL858" s="30"/>
      <c r="BM858" s="30"/>
      <c r="BN858" s="30"/>
      <c r="BO858" s="30"/>
      <c r="BP858" s="30"/>
      <c r="BQ858" s="30"/>
      <c r="BR858" s="30"/>
      <c r="BS858" s="30"/>
      <c r="BT858" s="30"/>
      <c r="BU858" s="30"/>
      <c r="BV858" s="30"/>
      <c r="BW858" s="30"/>
      <c r="BX858" s="30"/>
      <c r="BY858" s="30"/>
      <c r="BZ858" s="30"/>
      <c r="CA858" s="30"/>
      <c r="CB858" s="30"/>
      <c r="CC858" s="30"/>
      <c r="CD858" s="30"/>
      <c r="CE858" s="30"/>
      <c r="CF858" s="30"/>
      <c r="CG858" s="30"/>
      <c r="CH858" s="30"/>
      <c r="CI858" s="30"/>
      <c r="CJ858" s="30"/>
      <c r="CK858" s="30"/>
      <c r="CL858" s="30"/>
      <c r="CM858" s="30"/>
      <c r="CN858" s="30"/>
      <c r="CO858" s="30"/>
      <c r="CP858" s="30"/>
      <c r="CQ858" s="30"/>
      <c r="CR858" s="30"/>
      <c r="CS858" s="30"/>
      <c r="CT858" s="30"/>
      <c r="CU858" s="30"/>
      <c r="CV858" s="30"/>
      <c r="CW858" s="30"/>
      <c r="CX858" s="30"/>
      <c r="CY858" s="30"/>
      <c r="CZ858" s="30"/>
      <c r="DA858" s="30"/>
      <c r="DB858" s="30"/>
      <c r="DC858" s="30"/>
      <c r="DD858" s="30"/>
      <c r="DE858" s="30"/>
      <c r="DF858" s="30"/>
      <c r="DG858" s="30"/>
      <c r="DH858" s="30"/>
      <c r="DI858" s="30"/>
      <c r="DJ858" s="30"/>
      <c r="DK858" s="30"/>
      <c r="DL858" s="30"/>
      <c r="DM858" s="30"/>
      <c r="DN858" s="30"/>
      <c r="DO858" s="30"/>
      <c r="DP858" s="30"/>
      <c r="DQ858" s="30"/>
      <c r="DR858" s="30"/>
      <c r="DS858" s="30"/>
      <c r="DT858" s="30"/>
      <c r="DU858" s="30"/>
      <c r="DV858" s="30"/>
      <c r="DW858" s="30"/>
      <c r="DX858" s="30"/>
      <c r="DY858" s="30"/>
      <c r="DZ858" s="30"/>
      <c r="EA858" s="30"/>
      <c r="EB858" s="30"/>
      <c r="EC858" s="30"/>
      <c r="ED858" s="30"/>
      <c r="EE858" s="30"/>
      <c r="EF858" s="30"/>
      <c r="EG858" s="30"/>
      <c r="EH858" s="30"/>
      <c r="EI858" s="30"/>
      <c r="EJ858" s="30"/>
      <c r="EK858" s="30"/>
      <c r="EL858" s="30"/>
      <c r="EM858" s="30"/>
      <c r="EN858" s="30"/>
      <c r="EO858" s="30"/>
      <c r="EP858" s="30"/>
      <c r="EQ858" s="30"/>
      <c r="ER858" s="30"/>
      <c r="ES858" s="30"/>
      <c r="ET858" s="30"/>
      <c r="EU858" s="30"/>
      <c r="EV858" s="30"/>
      <c r="EW858" s="30"/>
      <c r="EX858" s="30"/>
      <c r="EY858" s="30"/>
      <c r="EZ858" s="30"/>
      <c r="FA858" s="30"/>
      <c r="FB858" s="30"/>
      <c r="FC858" s="30"/>
      <c r="FD858" s="30"/>
      <c r="FE858" s="30"/>
      <c r="FF858" s="30"/>
      <c r="FG858" s="30"/>
      <c r="FH858" s="30"/>
      <c r="FI858" s="30"/>
      <c r="FJ858" s="30"/>
      <c r="FK858" s="30"/>
      <c r="FL858" s="30"/>
      <c r="FM858" s="30"/>
      <c r="FN858" s="30"/>
      <c r="FO858" s="30"/>
      <c r="FP858" s="30"/>
      <c r="FQ858" s="30"/>
      <c r="FR858" s="30"/>
      <c r="FS858" s="30"/>
      <c r="FT858" s="30"/>
      <c r="FU858" s="30"/>
      <c r="FV858" s="30"/>
      <c r="FW858" s="30"/>
      <c r="FX858" s="30"/>
      <c r="FY858" s="30"/>
      <c r="FZ858" s="30"/>
      <c r="GA858" s="30"/>
      <c r="GB858" s="30"/>
      <c r="GC858" s="30"/>
      <c r="GD858" s="30"/>
      <c r="GE858" s="30"/>
      <c r="GF858" s="30"/>
      <c r="GG858" s="30"/>
      <c r="GH858" s="30"/>
      <c r="GI858" s="30"/>
      <c r="GJ858" s="30"/>
      <c r="GK858" s="30"/>
      <c r="GL858" s="30"/>
      <c r="GM858" s="30"/>
    </row>
    <row r="859" spans="1:195" ht="12.7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c r="BK859" s="30"/>
      <c r="BL859" s="30"/>
      <c r="BM859" s="30"/>
      <c r="BN859" s="30"/>
      <c r="BO859" s="30"/>
      <c r="BP859" s="30"/>
      <c r="BQ859" s="30"/>
      <c r="BR859" s="30"/>
      <c r="BS859" s="30"/>
      <c r="BT859" s="30"/>
      <c r="BU859" s="30"/>
      <c r="BV859" s="30"/>
      <c r="BW859" s="30"/>
      <c r="BX859" s="30"/>
      <c r="BY859" s="30"/>
      <c r="BZ859" s="30"/>
      <c r="CA859" s="30"/>
      <c r="CB859" s="30"/>
      <c r="CC859" s="30"/>
      <c r="CD859" s="30"/>
      <c r="CE859" s="30"/>
      <c r="CF859" s="30"/>
      <c r="CG859" s="30"/>
      <c r="CH859" s="30"/>
      <c r="CI859" s="30"/>
      <c r="CJ859" s="30"/>
      <c r="CK859" s="30"/>
      <c r="CL859" s="30"/>
      <c r="CM859" s="30"/>
      <c r="CN859" s="30"/>
      <c r="CO859" s="30"/>
      <c r="CP859" s="30"/>
      <c r="CQ859" s="30"/>
      <c r="CR859" s="30"/>
      <c r="CS859" s="30"/>
      <c r="CT859" s="30"/>
      <c r="CU859" s="30"/>
      <c r="CV859" s="30"/>
      <c r="CW859" s="30"/>
      <c r="CX859" s="30"/>
      <c r="CY859" s="30"/>
      <c r="CZ859" s="30"/>
      <c r="DA859" s="30"/>
      <c r="DB859" s="30"/>
      <c r="DC859" s="30"/>
      <c r="DD859" s="30"/>
      <c r="DE859" s="30"/>
      <c r="DF859" s="30"/>
      <c r="DG859" s="30"/>
      <c r="DH859" s="30"/>
      <c r="DI859" s="30"/>
      <c r="DJ859" s="30"/>
      <c r="DK859" s="30"/>
      <c r="DL859" s="30"/>
      <c r="DM859" s="30"/>
      <c r="DN859" s="30"/>
      <c r="DO859" s="30"/>
      <c r="DP859" s="30"/>
      <c r="DQ859" s="30"/>
      <c r="DR859" s="30"/>
      <c r="DS859" s="30"/>
      <c r="DT859" s="30"/>
      <c r="DU859" s="30"/>
      <c r="DV859" s="30"/>
      <c r="DW859" s="30"/>
      <c r="DX859" s="30"/>
      <c r="DY859" s="30"/>
      <c r="DZ859" s="30"/>
      <c r="EA859" s="30"/>
      <c r="EB859" s="30"/>
      <c r="EC859" s="30"/>
      <c r="ED859" s="30"/>
      <c r="EE859" s="30"/>
      <c r="EF859" s="30"/>
      <c r="EG859" s="30"/>
      <c r="EH859" s="30"/>
      <c r="EI859" s="30"/>
      <c r="EJ859" s="30"/>
      <c r="EK859" s="30"/>
      <c r="EL859" s="30"/>
      <c r="EM859" s="30"/>
      <c r="EN859" s="30"/>
      <c r="EO859" s="30"/>
      <c r="EP859" s="30"/>
      <c r="EQ859" s="30"/>
      <c r="ER859" s="30"/>
      <c r="ES859" s="30"/>
      <c r="ET859" s="30"/>
      <c r="EU859" s="30"/>
      <c r="EV859" s="30"/>
      <c r="EW859" s="30"/>
      <c r="EX859" s="30"/>
      <c r="EY859" s="30"/>
      <c r="EZ859" s="30"/>
      <c r="FA859" s="30"/>
      <c r="FB859" s="30"/>
      <c r="FC859" s="30"/>
      <c r="FD859" s="30"/>
      <c r="FE859" s="30"/>
      <c r="FF859" s="30"/>
      <c r="FG859" s="30"/>
      <c r="FH859" s="30"/>
      <c r="FI859" s="30"/>
      <c r="FJ859" s="30"/>
      <c r="FK859" s="30"/>
      <c r="FL859" s="30"/>
      <c r="FM859" s="30"/>
      <c r="FN859" s="30"/>
      <c r="FO859" s="30"/>
      <c r="FP859" s="30"/>
      <c r="FQ859" s="30"/>
      <c r="FR859" s="30"/>
      <c r="FS859" s="30"/>
      <c r="FT859" s="30"/>
      <c r="FU859" s="30"/>
      <c r="FV859" s="30"/>
      <c r="FW859" s="30"/>
      <c r="FX859" s="30"/>
      <c r="FY859" s="30"/>
      <c r="FZ859" s="30"/>
      <c r="GA859" s="30"/>
      <c r="GB859" s="30"/>
      <c r="GC859" s="30"/>
      <c r="GD859" s="30"/>
      <c r="GE859" s="30"/>
      <c r="GF859" s="30"/>
      <c r="GG859" s="30"/>
      <c r="GH859" s="30"/>
      <c r="GI859" s="30"/>
      <c r="GJ859" s="30"/>
      <c r="GK859" s="30"/>
      <c r="GL859" s="30"/>
      <c r="GM859" s="30"/>
    </row>
    <row r="860" spans="1:195" ht="12.7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c r="BE860" s="30"/>
      <c r="BF860" s="30"/>
      <c r="BG860" s="30"/>
      <c r="BH860" s="30"/>
      <c r="BI860" s="30"/>
      <c r="BJ860" s="30"/>
      <c r="BK860" s="30"/>
      <c r="BL860" s="30"/>
      <c r="BM860" s="30"/>
      <c r="BN860" s="30"/>
      <c r="BO860" s="30"/>
      <c r="BP860" s="30"/>
      <c r="BQ860" s="30"/>
      <c r="BR860" s="30"/>
      <c r="BS860" s="30"/>
      <c r="BT860" s="30"/>
      <c r="BU860" s="30"/>
      <c r="BV860" s="30"/>
      <c r="BW860" s="30"/>
      <c r="BX860" s="30"/>
      <c r="BY860" s="30"/>
      <c r="BZ860" s="30"/>
      <c r="CA860" s="30"/>
      <c r="CB860" s="30"/>
      <c r="CC860" s="30"/>
      <c r="CD860" s="30"/>
      <c r="CE860" s="30"/>
      <c r="CF860" s="30"/>
      <c r="CG860" s="30"/>
      <c r="CH860" s="30"/>
      <c r="CI860" s="30"/>
      <c r="CJ860" s="30"/>
      <c r="CK860" s="30"/>
      <c r="CL860" s="30"/>
      <c r="CM860" s="30"/>
      <c r="CN860" s="30"/>
      <c r="CO860" s="30"/>
      <c r="CP860" s="30"/>
      <c r="CQ860" s="30"/>
      <c r="CR860" s="30"/>
      <c r="CS860" s="30"/>
      <c r="CT860" s="30"/>
      <c r="CU860" s="30"/>
      <c r="CV860" s="30"/>
      <c r="CW860" s="30"/>
      <c r="CX860" s="30"/>
      <c r="CY860" s="30"/>
      <c r="CZ860" s="30"/>
      <c r="DA860" s="30"/>
      <c r="DB860" s="30"/>
      <c r="DC860" s="30"/>
      <c r="DD860" s="30"/>
      <c r="DE860" s="30"/>
      <c r="DF860" s="30"/>
      <c r="DG860" s="30"/>
      <c r="DH860" s="30"/>
      <c r="DI860" s="30"/>
      <c r="DJ860" s="30"/>
      <c r="DK860" s="30"/>
      <c r="DL860" s="30"/>
      <c r="DM860" s="30"/>
      <c r="DN860" s="30"/>
      <c r="DO860" s="30"/>
      <c r="DP860" s="30"/>
      <c r="DQ860" s="30"/>
      <c r="DR860" s="30"/>
      <c r="DS860" s="30"/>
      <c r="DT860" s="30"/>
      <c r="DU860" s="30"/>
      <c r="DV860" s="30"/>
      <c r="DW860" s="30"/>
      <c r="DX860" s="30"/>
      <c r="DY860" s="30"/>
      <c r="DZ860" s="30"/>
      <c r="EA860" s="30"/>
      <c r="EB860" s="30"/>
      <c r="EC860" s="30"/>
      <c r="ED860" s="30"/>
      <c r="EE860" s="30"/>
      <c r="EF860" s="30"/>
      <c r="EG860" s="30"/>
      <c r="EH860" s="30"/>
      <c r="EI860" s="30"/>
      <c r="EJ860" s="30"/>
      <c r="EK860" s="30"/>
      <c r="EL860" s="30"/>
      <c r="EM860" s="30"/>
      <c r="EN860" s="30"/>
      <c r="EO860" s="30"/>
      <c r="EP860" s="30"/>
      <c r="EQ860" s="30"/>
      <c r="ER860" s="30"/>
      <c r="ES860" s="30"/>
      <c r="ET860" s="30"/>
      <c r="EU860" s="30"/>
      <c r="EV860" s="30"/>
      <c r="EW860" s="30"/>
      <c r="EX860" s="30"/>
      <c r="EY860" s="30"/>
      <c r="EZ860" s="30"/>
      <c r="FA860" s="30"/>
      <c r="FB860" s="30"/>
      <c r="FC860" s="30"/>
      <c r="FD860" s="30"/>
      <c r="FE860" s="30"/>
      <c r="FF860" s="30"/>
      <c r="FG860" s="30"/>
      <c r="FH860" s="30"/>
      <c r="FI860" s="30"/>
      <c r="FJ860" s="30"/>
      <c r="FK860" s="30"/>
      <c r="FL860" s="30"/>
      <c r="FM860" s="30"/>
      <c r="FN860" s="30"/>
      <c r="FO860" s="30"/>
      <c r="FP860" s="30"/>
      <c r="FQ860" s="30"/>
      <c r="FR860" s="30"/>
      <c r="FS860" s="30"/>
      <c r="FT860" s="30"/>
      <c r="FU860" s="30"/>
      <c r="FV860" s="30"/>
      <c r="FW860" s="30"/>
      <c r="FX860" s="30"/>
      <c r="FY860" s="30"/>
      <c r="FZ860" s="30"/>
      <c r="GA860" s="30"/>
      <c r="GB860" s="30"/>
      <c r="GC860" s="30"/>
      <c r="GD860" s="30"/>
      <c r="GE860" s="30"/>
      <c r="GF860" s="30"/>
      <c r="GG860" s="30"/>
      <c r="GH860" s="30"/>
      <c r="GI860" s="30"/>
      <c r="GJ860" s="30"/>
      <c r="GK860" s="30"/>
      <c r="GL860" s="30"/>
      <c r="GM860" s="30"/>
    </row>
    <row r="861" spans="1:195" ht="12.7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c r="BA861" s="30"/>
      <c r="BB861" s="30"/>
      <c r="BC861" s="30"/>
      <c r="BD861" s="30"/>
      <c r="BE861" s="30"/>
      <c r="BF861" s="30"/>
      <c r="BG861" s="30"/>
      <c r="BH861" s="30"/>
      <c r="BI861" s="30"/>
      <c r="BJ861" s="30"/>
      <c r="BK861" s="30"/>
      <c r="BL861" s="30"/>
      <c r="BM861" s="30"/>
      <c r="BN861" s="30"/>
      <c r="BO861" s="30"/>
      <c r="BP861" s="30"/>
      <c r="BQ861" s="30"/>
      <c r="BR861" s="30"/>
      <c r="BS861" s="30"/>
      <c r="BT861" s="30"/>
      <c r="BU861" s="30"/>
      <c r="BV861" s="30"/>
      <c r="BW861" s="30"/>
      <c r="BX861" s="30"/>
      <c r="BY861" s="30"/>
      <c r="BZ861" s="30"/>
      <c r="CA861" s="30"/>
      <c r="CB861" s="30"/>
      <c r="CC861" s="30"/>
      <c r="CD861" s="30"/>
      <c r="CE861" s="30"/>
      <c r="CF861" s="30"/>
      <c r="CG861" s="30"/>
      <c r="CH861" s="30"/>
      <c r="CI861" s="30"/>
      <c r="CJ861" s="30"/>
      <c r="CK861" s="30"/>
      <c r="CL861" s="30"/>
      <c r="CM861" s="30"/>
      <c r="CN861" s="30"/>
      <c r="CO861" s="30"/>
      <c r="CP861" s="30"/>
      <c r="CQ861" s="30"/>
      <c r="CR861" s="30"/>
      <c r="CS861" s="30"/>
      <c r="CT861" s="30"/>
      <c r="CU861" s="30"/>
      <c r="CV861" s="30"/>
      <c r="CW861" s="30"/>
      <c r="CX861" s="30"/>
      <c r="CY861" s="30"/>
      <c r="CZ861" s="30"/>
      <c r="DA861" s="30"/>
      <c r="DB861" s="30"/>
      <c r="DC861" s="30"/>
      <c r="DD861" s="30"/>
      <c r="DE861" s="30"/>
      <c r="DF861" s="30"/>
      <c r="DG861" s="30"/>
      <c r="DH861" s="30"/>
      <c r="DI861" s="30"/>
      <c r="DJ861" s="30"/>
      <c r="DK861" s="30"/>
      <c r="DL861" s="30"/>
      <c r="DM861" s="30"/>
      <c r="DN861" s="30"/>
      <c r="DO861" s="30"/>
      <c r="DP861" s="30"/>
      <c r="DQ861" s="30"/>
      <c r="DR861" s="30"/>
      <c r="DS861" s="30"/>
      <c r="DT861" s="30"/>
      <c r="DU861" s="30"/>
      <c r="DV861" s="30"/>
      <c r="DW861" s="30"/>
      <c r="DX861" s="30"/>
      <c r="DY861" s="30"/>
      <c r="DZ861" s="30"/>
      <c r="EA861" s="30"/>
      <c r="EB861" s="30"/>
      <c r="EC861" s="30"/>
      <c r="ED861" s="30"/>
      <c r="EE861" s="30"/>
      <c r="EF861" s="30"/>
      <c r="EG861" s="30"/>
      <c r="EH861" s="30"/>
      <c r="EI861" s="30"/>
      <c r="EJ861" s="30"/>
      <c r="EK861" s="30"/>
      <c r="EL861" s="30"/>
      <c r="EM861" s="30"/>
      <c r="EN861" s="30"/>
      <c r="EO861" s="30"/>
      <c r="EP861" s="30"/>
      <c r="EQ861" s="30"/>
      <c r="ER861" s="30"/>
      <c r="ES861" s="30"/>
      <c r="ET861" s="30"/>
      <c r="EU861" s="30"/>
      <c r="EV861" s="30"/>
      <c r="EW861" s="30"/>
      <c r="EX861" s="30"/>
      <c r="EY861" s="30"/>
      <c r="EZ861" s="30"/>
      <c r="FA861" s="30"/>
      <c r="FB861" s="30"/>
      <c r="FC861" s="30"/>
      <c r="FD861" s="30"/>
      <c r="FE861" s="30"/>
      <c r="FF861" s="30"/>
      <c r="FG861" s="30"/>
      <c r="FH861" s="30"/>
      <c r="FI861" s="30"/>
      <c r="FJ861" s="30"/>
      <c r="FK861" s="30"/>
      <c r="FL861" s="30"/>
      <c r="FM861" s="30"/>
      <c r="FN861" s="30"/>
      <c r="FO861" s="30"/>
      <c r="FP861" s="30"/>
      <c r="FQ861" s="30"/>
      <c r="FR861" s="30"/>
      <c r="FS861" s="30"/>
      <c r="FT861" s="30"/>
      <c r="FU861" s="30"/>
      <c r="FV861" s="30"/>
      <c r="FW861" s="30"/>
      <c r="FX861" s="30"/>
      <c r="FY861" s="30"/>
      <c r="FZ861" s="30"/>
      <c r="GA861" s="30"/>
      <c r="GB861" s="30"/>
      <c r="GC861" s="30"/>
      <c r="GD861" s="30"/>
      <c r="GE861" s="30"/>
      <c r="GF861" s="30"/>
      <c r="GG861" s="30"/>
      <c r="GH861" s="30"/>
      <c r="GI861" s="30"/>
      <c r="GJ861" s="30"/>
      <c r="GK861" s="30"/>
      <c r="GL861" s="30"/>
      <c r="GM861" s="30"/>
    </row>
    <row r="862" spans="1:195" ht="12.7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c r="BE862" s="30"/>
      <c r="BF862" s="30"/>
      <c r="BG862" s="30"/>
      <c r="BH862" s="30"/>
      <c r="BI862" s="30"/>
      <c r="BJ862" s="30"/>
      <c r="BK862" s="30"/>
      <c r="BL862" s="30"/>
      <c r="BM862" s="30"/>
      <c r="BN862" s="30"/>
      <c r="BO862" s="30"/>
      <c r="BP862" s="30"/>
      <c r="BQ862" s="30"/>
      <c r="BR862" s="30"/>
      <c r="BS862" s="30"/>
      <c r="BT862" s="30"/>
      <c r="BU862" s="30"/>
      <c r="BV862" s="30"/>
      <c r="BW862" s="30"/>
      <c r="BX862" s="30"/>
      <c r="BY862" s="30"/>
      <c r="BZ862" s="30"/>
      <c r="CA862" s="30"/>
      <c r="CB862" s="30"/>
      <c r="CC862" s="30"/>
      <c r="CD862" s="30"/>
      <c r="CE862" s="30"/>
      <c r="CF862" s="30"/>
      <c r="CG862" s="30"/>
      <c r="CH862" s="30"/>
      <c r="CI862" s="30"/>
      <c r="CJ862" s="30"/>
      <c r="CK862" s="30"/>
      <c r="CL862" s="30"/>
      <c r="CM862" s="30"/>
      <c r="CN862" s="30"/>
      <c r="CO862" s="30"/>
      <c r="CP862" s="30"/>
      <c r="CQ862" s="30"/>
      <c r="CR862" s="30"/>
      <c r="CS862" s="30"/>
      <c r="CT862" s="30"/>
      <c r="CU862" s="30"/>
      <c r="CV862" s="30"/>
      <c r="CW862" s="30"/>
      <c r="CX862" s="30"/>
      <c r="CY862" s="30"/>
      <c r="CZ862" s="30"/>
      <c r="DA862" s="30"/>
      <c r="DB862" s="30"/>
      <c r="DC862" s="30"/>
      <c r="DD862" s="30"/>
      <c r="DE862" s="30"/>
      <c r="DF862" s="30"/>
      <c r="DG862" s="30"/>
      <c r="DH862" s="30"/>
      <c r="DI862" s="30"/>
      <c r="DJ862" s="30"/>
      <c r="DK862" s="30"/>
      <c r="DL862" s="30"/>
      <c r="DM862" s="30"/>
      <c r="DN862" s="30"/>
      <c r="DO862" s="30"/>
      <c r="DP862" s="30"/>
      <c r="DQ862" s="30"/>
      <c r="DR862" s="30"/>
      <c r="DS862" s="30"/>
      <c r="DT862" s="30"/>
      <c r="DU862" s="30"/>
      <c r="DV862" s="30"/>
      <c r="DW862" s="30"/>
      <c r="DX862" s="30"/>
      <c r="DY862" s="30"/>
      <c r="DZ862" s="30"/>
      <c r="EA862" s="30"/>
      <c r="EB862" s="30"/>
      <c r="EC862" s="30"/>
      <c r="ED862" s="30"/>
      <c r="EE862" s="30"/>
      <c r="EF862" s="30"/>
      <c r="EG862" s="30"/>
      <c r="EH862" s="30"/>
      <c r="EI862" s="30"/>
      <c r="EJ862" s="30"/>
      <c r="EK862" s="30"/>
      <c r="EL862" s="30"/>
      <c r="EM862" s="30"/>
      <c r="EN862" s="30"/>
      <c r="EO862" s="30"/>
      <c r="EP862" s="30"/>
      <c r="EQ862" s="30"/>
      <c r="ER862" s="30"/>
      <c r="ES862" s="30"/>
      <c r="ET862" s="30"/>
      <c r="EU862" s="30"/>
      <c r="EV862" s="30"/>
      <c r="EW862" s="30"/>
      <c r="EX862" s="30"/>
      <c r="EY862" s="30"/>
      <c r="EZ862" s="30"/>
      <c r="FA862" s="30"/>
      <c r="FB862" s="30"/>
      <c r="FC862" s="30"/>
      <c r="FD862" s="30"/>
      <c r="FE862" s="30"/>
      <c r="FF862" s="30"/>
      <c r="FG862" s="30"/>
      <c r="FH862" s="30"/>
      <c r="FI862" s="30"/>
      <c r="FJ862" s="30"/>
      <c r="FK862" s="30"/>
      <c r="FL862" s="30"/>
      <c r="FM862" s="30"/>
      <c r="FN862" s="30"/>
      <c r="FO862" s="30"/>
      <c r="FP862" s="30"/>
      <c r="FQ862" s="30"/>
      <c r="FR862" s="30"/>
      <c r="FS862" s="30"/>
      <c r="FT862" s="30"/>
      <c r="FU862" s="30"/>
      <c r="FV862" s="30"/>
      <c r="FW862" s="30"/>
      <c r="FX862" s="30"/>
      <c r="FY862" s="30"/>
      <c r="FZ862" s="30"/>
      <c r="GA862" s="30"/>
      <c r="GB862" s="30"/>
      <c r="GC862" s="30"/>
      <c r="GD862" s="30"/>
      <c r="GE862" s="30"/>
      <c r="GF862" s="30"/>
      <c r="GG862" s="30"/>
      <c r="GH862" s="30"/>
      <c r="GI862" s="30"/>
      <c r="GJ862" s="30"/>
      <c r="GK862" s="30"/>
      <c r="GL862" s="30"/>
      <c r="GM862" s="30"/>
    </row>
    <row r="863" spans="1:195" ht="12.7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c r="BE863" s="30"/>
      <c r="BF863" s="30"/>
      <c r="BG863" s="30"/>
      <c r="BH863" s="30"/>
      <c r="BI863" s="30"/>
      <c r="BJ863" s="30"/>
      <c r="BK863" s="30"/>
      <c r="BL863" s="30"/>
      <c r="BM863" s="30"/>
      <c r="BN863" s="30"/>
      <c r="BO863" s="30"/>
      <c r="BP863" s="30"/>
      <c r="BQ863" s="30"/>
      <c r="BR863" s="30"/>
      <c r="BS863" s="30"/>
      <c r="BT863" s="30"/>
      <c r="BU863" s="30"/>
      <c r="BV863" s="30"/>
      <c r="BW863" s="30"/>
      <c r="BX863" s="30"/>
      <c r="BY863" s="30"/>
      <c r="BZ863" s="30"/>
      <c r="CA863" s="30"/>
      <c r="CB863" s="30"/>
      <c r="CC863" s="30"/>
      <c r="CD863" s="30"/>
      <c r="CE863" s="30"/>
      <c r="CF863" s="30"/>
      <c r="CG863" s="30"/>
      <c r="CH863" s="30"/>
      <c r="CI863" s="30"/>
      <c r="CJ863" s="30"/>
      <c r="CK863" s="30"/>
      <c r="CL863" s="30"/>
      <c r="CM863" s="30"/>
      <c r="CN863" s="30"/>
      <c r="CO863" s="30"/>
      <c r="CP863" s="30"/>
      <c r="CQ863" s="30"/>
      <c r="CR863" s="30"/>
      <c r="CS863" s="30"/>
      <c r="CT863" s="30"/>
      <c r="CU863" s="30"/>
      <c r="CV863" s="30"/>
      <c r="CW863" s="30"/>
      <c r="CX863" s="30"/>
      <c r="CY863" s="30"/>
      <c r="CZ863" s="30"/>
      <c r="DA863" s="30"/>
      <c r="DB863" s="30"/>
      <c r="DC863" s="30"/>
      <c r="DD863" s="30"/>
      <c r="DE863" s="30"/>
      <c r="DF863" s="30"/>
      <c r="DG863" s="30"/>
      <c r="DH863" s="30"/>
      <c r="DI863" s="30"/>
      <c r="DJ863" s="30"/>
      <c r="DK863" s="30"/>
      <c r="DL863" s="30"/>
      <c r="DM863" s="30"/>
      <c r="DN863" s="30"/>
      <c r="DO863" s="30"/>
      <c r="DP863" s="30"/>
      <c r="DQ863" s="30"/>
      <c r="DR863" s="30"/>
      <c r="DS863" s="30"/>
      <c r="DT863" s="30"/>
      <c r="DU863" s="30"/>
      <c r="DV863" s="30"/>
      <c r="DW863" s="30"/>
      <c r="DX863" s="30"/>
      <c r="DY863" s="30"/>
      <c r="DZ863" s="30"/>
      <c r="EA863" s="30"/>
      <c r="EB863" s="30"/>
      <c r="EC863" s="30"/>
      <c r="ED863" s="30"/>
      <c r="EE863" s="30"/>
      <c r="EF863" s="30"/>
      <c r="EG863" s="30"/>
      <c r="EH863" s="30"/>
      <c r="EI863" s="30"/>
      <c r="EJ863" s="30"/>
      <c r="EK863" s="30"/>
      <c r="EL863" s="30"/>
      <c r="EM863" s="30"/>
      <c r="EN863" s="30"/>
      <c r="EO863" s="30"/>
      <c r="EP863" s="30"/>
      <c r="EQ863" s="30"/>
      <c r="ER863" s="30"/>
      <c r="ES863" s="30"/>
      <c r="ET863" s="30"/>
      <c r="EU863" s="30"/>
      <c r="EV863" s="30"/>
      <c r="EW863" s="30"/>
      <c r="EX863" s="30"/>
      <c r="EY863" s="30"/>
      <c r="EZ863" s="30"/>
      <c r="FA863" s="30"/>
      <c r="FB863" s="30"/>
      <c r="FC863" s="30"/>
      <c r="FD863" s="30"/>
      <c r="FE863" s="30"/>
      <c r="FF863" s="30"/>
      <c r="FG863" s="30"/>
      <c r="FH863" s="30"/>
      <c r="FI863" s="30"/>
      <c r="FJ863" s="30"/>
      <c r="FK863" s="30"/>
      <c r="FL863" s="30"/>
      <c r="FM863" s="30"/>
      <c r="FN863" s="30"/>
      <c r="FO863" s="30"/>
      <c r="FP863" s="30"/>
      <c r="FQ863" s="30"/>
      <c r="FR863" s="30"/>
      <c r="FS863" s="30"/>
      <c r="FT863" s="30"/>
      <c r="FU863" s="30"/>
      <c r="FV863" s="30"/>
      <c r="FW863" s="30"/>
      <c r="FX863" s="30"/>
      <c r="FY863" s="30"/>
      <c r="FZ863" s="30"/>
      <c r="GA863" s="30"/>
      <c r="GB863" s="30"/>
      <c r="GC863" s="30"/>
      <c r="GD863" s="30"/>
      <c r="GE863" s="30"/>
      <c r="GF863" s="30"/>
      <c r="GG863" s="30"/>
      <c r="GH863" s="30"/>
      <c r="GI863" s="30"/>
      <c r="GJ863" s="30"/>
      <c r="GK863" s="30"/>
      <c r="GL863" s="30"/>
      <c r="GM863" s="30"/>
    </row>
    <row r="864" spans="1:195" ht="12.7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c r="BE864" s="30"/>
      <c r="BF864" s="30"/>
      <c r="BG864" s="30"/>
      <c r="BH864" s="30"/>
      <c r="BI864" s="30"/>
      <c r="BJ864" s="30"/>
      <c r="BK864" s="30"/>
      <c r="BL864" s="30"/>
      <c r="BM864" s="30"/>
      <c r="BN864" s="30"/>
      <c r="BO864" s="30"/>
      <c r="BP864" s="30"/>
      <c r="BQ864" s="30"/>
      <c r="BR864" s="30"/>
      <c r="BS864" s="30"/>
      <c r="BT864" s="30"/>
      <c r="BU864" s="30"/>
      <c r="BV864" s="30"/>
      <c r="BW864" s="30"/>
      <c r="BX864" s="30"/>
      <c r="BY864" s="30"/>
      <c r="BZ864" s="30"/>
      <c r="CA864" s="30"/>
      <c r="CB864" s="30"/>
      <c r="CC864" s="30"/>
      <c r="CD864" s="30"/>
      <c r="CE864" s="30"/>
      <c r="CF864" s="30"/>
      <c r="CG864" s="30"/>
      <c r="CH864" s="30"/>
      <c r="CI864" s="30"/>
      <c r="CJ864" s="30"/>
      <c r="CK864" s="30"/>
      <c r="CL864" s="30"/>
      <c r="CM864" s="30"/>
      <c r="CN864" s="30"/>
      <c r="CO864" s="30"/>
      <c r="CP864" s="30"/>
      <c r="CQ864" s="30"/>
      <c r="CR864" s="30"/>
      <c r="CS864" s="30"/>
      <c r="CT864" s="30"/>
      <c r="CU864" s="30"/>
      <c r="CV864" s="30"/>
      <c r="CW864" s="30"/>
      <c r="CX864" s="30"/>
      <c r="CY864" s="30"/>
      <c r="CZ864" s="30"/>
      <c r="DA864" s="30"/>
      <c r="DB864" s="30"/>
      <c r="DC864" s="30"/>
      <c r="DD864" s="30"/>
      <c r="DE864" s="30"/>
      <c r="DF864" s="30"/>
      <c r="DG864" s="30"/>
      <c r="DH864" s="30"/>
      <c r="DI864" s="30"/>
      <c r="DJ864" s="30"/>
      <c r="DK864" s="30"/>
      <c r="DL864" s="30"/>
      <c r="DM864" s="30"/>
      <c r="DN864" s="30"/>
      <c r="DO864" s="30"/>
      <c r="DP864" s="30"/>
      <c r="DQ864" s="30"/>
      <c r="DR864" s="30"/>
      <c r="DS864" s="30"/>
      <c r="DT864" s="30"/>
      <c r="DU864" s="30"/>
      <c r="DV864" s="30"/>
      <c r="DW864" s="30"/>
      <c r="DX864" s="30"/>
      <c r="DY864" s="30"/>
      <c r="DZ864" s="30"/>
      <c r="EA864" s="30"/>
      <c r="EB864" s="30"/>
      <c r="EC864" s="30"/>
      <c r="ED864" s="30"/>
      <c r="EE864" s="30"/>
      <c r="EF864" s="30"/>
      <c r="EG864" s="30"/>
      <c r="EH864" s="30"/>
      <c r="EI864" s="30"/>
      <c r="EJ864" s="30"/>
      <c r="EK864" s="30"/>
      <c r="EL864" s="30"/>
      <c r="EM864" s="30"/>
      <c r="EN864" s="30"/>
      <c r="EO864" s="30"/>
      <c r="EP864" s="30"/>
      <c r="EQ864" s="30"/>
      <c r="ER864" s="30"/>
      <c r="ES864" s="30"/>
      <c r="ET864" s="30"/>
      <c r="EU864" s="30"/>
      <c r="EV864" s="30"/>
      <c r="EW864" s="30"/>
      <c r="EX864" s="30"/>
      <c r="EY864" s="30"/>
      <c r="EZ864" s="30"/>
      <c r="FA864" s="30"/>
      <c r="FB864" s="30"/>
      <c r="FC864" s="30"/>
      <c r="FD864" s="30"/>
      <c r="FE864" s="30"/>
      <c r="FF864" s="30"/>
      <c r="FG864" s="30"/>
      <c r="FH864" s="30"/>
      <c r="FI864" s="30"/>
      <c r="FJ864" s="30"/>
      <c r="FK864" s="30"/>
      <c r="FL864" s="30"/>
      <c r="FM864" s="30"/>
      <c r="FN864" s="30"/>
      <c r="FO864" s="30"/>
      <c r="FP864" s="30"/>
      <c r="FQ864" s="30"/>
      <c r="FR864" s="30"/>
      <c r="FS864" s="30"/>
      <c r="FT864" s="30"/>
      <c r="FU864" s="30"/>
      <c r="FV864" s="30"/>
      <c r="FW864" s="30"/>
      <c r="FX864" s="30"/>
      <c r="FY864" s="30"/>
      <c r="FZ864" s="30"/>
      <c r="GA864" s="30"/>
      <c r="GB864" s="30"/>
      <c r="GC864" s="30"/>
      <c r="GD864" s="30"/>
      <c r="GE864" s="30"/>
      <c r="GF864" s="30"/>
      <c r="GG864" s="30"/>
      <c r="GH864" s="30"/>
      <c r="GI864" s="30"/>
      <c r="GJ864" s="30"/>
      <c r="GK864" s="30"/>
      <c r="GL864" s="30"/>
      <c r="GM864" s="30"/>
    </row>
    <row r="865" spans="1:195" ht="12.7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c r="AN865" s="30"/>
      <c r="AO865" s="30"/>
      <c r="AP865" s="30"/>
      <c r="AQ865" s="30"/>
      <c r="AR865" s="30"/>
      <c r="AS865" s="30"/>
      <c r="AT865" s="30"/>
      <c r="AU865" s="30"/>
      <c r="AV865" s="30"/>
      <c r="AW865" s="30"/>
      <c r="AX865" s="30"/>
      <c r="AY865" s="30"/>
      <c r="AZ865" s="30"/>
      <c r="BA865" s="30"/>
      <c r="BB865" s="30"/>
      <c r="BC865" s="30"/>
      <c r="BD865" s="30"/>
      <c r="BE865" s="30"/>
      <c r="BF865" s="30"/>
      <c r="BG865" s="30"/>
      <c r="BH865" s="30"/>
      <c r="BI865" s="30"/>
      <c r="BJ865" s="30"/>
      <c r="BK865" s="30"/>
      <c r="BL865" s="30"/>
      <c r="BM865" s="30"/>
      <c r="BN865" s="30"/>
      <c r="BO865" s="30"/>
      <c r="BP865" s="30"/>
      <c r="BQ865" s="30"/>
      <c r="BR865" s="30"/>
      <c r="BS865" s="30"/>
      <c r="BT865" s="30"/>
      <c r="BU865" s="30"/>
      <c r="BV865" s="30"/>
      <c r="BW865" s="30"/>
      <c r="BX865" s="30"/>
      <c r="BY865" s="30"/>
      <c r="BZ865" s="30"/>
      <c r="CA865" s="30"/>
      <c r="CB865" s="30"/>
      <c r="CC865" s="30"/>
      <c r="CD865" s="30"/>
      <c r="CE865" s="30"/>
      <c r="CF865" s="30"/>
      <c r="CG865" s="30"/>
      <c r="CH865" s="30"/>
      <c r="CI865" s="30"/>
      <c r="CJ865" s="30"/>
      <c r="CK865" s="30"/>
      <c r="CL865" s="30"/>
      <c r="CM865" s="30"/>
      <c r="CN865" s="30"/>
      <c r="CO865" s="30"/>
      <c r="CP865" s="30"/>
      <c r="CQ865" s="30"/>
      <c r="CR865" s="30"/>
      <c r="CS865" s="30"/>
      <c r="CT865" s="30"/>
      <c r="CU865" s="30"/>
      <c r="CV865" s="30"/>
      <c r="CW865" s="30"/>
      <c r="CX865" s="30"/>
      <c r="CY865" s="30"/>
      <c r="CZ865" s="30"/>
      <c r="DA865" s="30"/>
      <c r="DB865" s="30"/>
      <c r="DC865" s="30"/>
      <c r="DD865" s="30"/>
      <c r="DE865" s="30"/>
      <c r="DF865" s="30"/>
      <c r="DG865" s="30"/>
      <c r="DH865" s="30"/>
      <c r="DI865" s="30"/>
      <c r="DJ865" s="30"/>
      <c r="DK865" s="30"/>
      <c r="DL865" s="30"/>
      <c r="DM865" s="30"/>
      <c r="DN865" s="30"/>
      <c r="DO865" s="30"/>
      <c r="DP865" s="30"/>
      <c r="DQ865" s="30"/>
      <c r="DR865" s="30"/>
      <c r="DS865" s="30"/>
      <c r="DT865" s="30"/>
      <c r="DU865" s="30"/>
      <c r="DV865" s="30"/>
      <c r="DW865" s="30"/>
      <c r="DX865" s="30"/>
      <c r="DY865" s="30"/>
      <c r="DZ865" s="30"/>
      <c r="EA865" s="30"/>
      <c r="EB865" s="30"/>
      <c r="EC865" s="30"/>
      <c r="ED865" s="30"/>
      <c r="EE865" s="30"/>
      <c r="EF865" s="30"/>
      <c r="EG865" s="30"/>
      <c r="EH865" s="30"/>
      <c r="EI865" s="30"/>
      <c r="EJ865" s="30"/>
      <c r="EK865" s="30"/>
      <c r="EL865" s="30"/>
      <c r="EM865" s="30"/>
      <c r="EN865" s="30"/>
      <c r="EO865" s="30"/>
      <c r="EP865" s="30"/>
      <c r="EQ865" s="30"/>
      <c r="ER865" s="30"/>
      <c r="ES865" s="30"/>
      <c r="ET865" s="30"/>
      <c r="EU865" s="30"/>
      <c r="EV865" s="30"/>
      <c r="EW865" s="30"/>
      <c r="EX865" s="30"/>
      <c r="EY865" s="30"/>
      <c r="EZ865" s="30"/>
      <c r="FA865" s="30"/>
      <c r="FB865" s="30"/>
      <c r="FC865" s="30"/>
      <c r="FD865" s="30"/>
      <c r="FE865" s="30"/>
      <c r="FF865" s="30"/>
      <c r="FG865" s="30"/>
      <c r="FH865" s="30"/>
      <c r="FI865" s="30"/>
      <c r="FJ865" s="30"/>
      <c r="FK865" s="30"/>
      <c r="FL865" s="30"/>
      <c r="FM865" s="30"/>
      <c r="FN865" s="30"/>
      <c r="FO865" s="30"/>
      <c r="FP865" s="30"/>
      <c r="FQ865" s="30"/>
      <c r="FR865" s="30"/>
      <c r="FS865" s="30"/>
      <c r="FT865" s="30"/>
      <c r="FU865" s="30"/>
      <c r="FV865" s="30"/>
      <c r="FW865" s="30"/>
      <c r="FX865" s="30"/>
      <c r="FY865" s="30"/>
      <c r="FZ865" s="30"/>
      <c r="GA865" s="30"/>
      <c r="GB865" s="30"/>
      <c r="GC865" s="30"/>
      <c r="GD865" s="30"/>
      <c r="GE865" s="30"/>
      <c r="GF865" s="30"/>
      <c r="GG865" s="30"/>
      <c r="GH865" s="30"/>
      <c r="GI865" s="30"/>
      <c r="GJ865" s="30"/>
      <c r="GK865" s="30"/>
      <c r="GL865" s="30"/>
      <c r="GM865" s="30"/>
    </row>
    <row r="866" spans="1:195" ht="12.7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c r="BJ866" s="30"/>
      <c r="BK866" s="30"/>
      <c r="BL866" s="30"/>
      <c r="BM866" s="30"/>
      <c r="BN866" s="30"/>
      <c r="BO866" s="30"/>
      <c r="BP866" s="30"/>
      <c r="BQ866" s="30"/>
      <c r="BR866" s="30"/>
      <c r="BS866" s="30"/>
      <c r="BT866" s="30"/>
      <c r="BU866" s="30"/>
      <c r="BV866" s="30"/>
      <c r="BW866" s="30"/>
      <c r="BX866" s="30"/>
      <c r="BY866" s="30"/>
      <c r="BZ866" s="30"/>
      <c r="CA866" s="30"/>
      <c r="CB866" s="30"/>
      <c r="CC866" s="30"/>
      <c r="CD866" s="30"/>
      <c r="CE866" s="30"/>
      <c r="CF866" s="30"/>
      <c r="CG866" s="30"/>
      <c r="CH866" s="30"/>
      <c r="CI866" s="30"/>
      <c r="CJ866" s="30"/>
      <c r="CK866" s="30"/>
      <c r="CL866" s="30"/>
      <c r="CM866" s="30"/>
      <c r="CN866" s="30"/>
      <c r="CO866" s="30"/>
      <c r="CP866" s="30"/>
      <c r="CQ866" s="30"/>
      <c r="CR866" s="30"/>
      <c r="CS866" s="30"/>
      <c r="CT866" s="30"/>
      <c r="CU866" s="30"/>
      <c r="CV866" s="30"/>
      <c r="CW866" s="30"/>
      <c r="CX866" s="30"/>
      <c r="CY866" s="30"/>
      <c r="CZ866" s="30"/>
      <c r="DA866" s="30"/>
      <c r="DB866" s="30"/>
      <c r="DC866" s="30"/>
      <c r="DD866" s="30"/>
      <c r="DE866" s="30"/>
      <c r="DF866" s="30"/>
      <c r="DG866" s="30"/>
      <c r="DH866" s="30"/>
      <c r="DI866" s="30"/>
      <c r="DJ866" s="30"/>
      <c r="DK866" s="30"/>
      <c r="DL866" s="30"/>
      <c r="DM866" s="30"/>
      <c r="DN866" s="30"/>
      <c r="DO866" s="30"/>
      <c r="DP866" s="30"/>
      <c r="DQ866" s="30"/>
      <c r="DR866" s="30"/>
      <c r="DS866" s="30"/>
      <c r="DT866" s="30"/>
      <c r="DU866" s="30"/>
      <c r="DV866" s="30"/>
      <c r="DW866" s="30"/>
      <c r="DX866" s="30"/>
      <c r="DY866" s="30"/>
      <c r="DZ866" s="30"/>
      <c r="EA866" s="30"/>
      <c r="EB866" s="30"/>
      <c r="EC866" s="30"/>
      <c r="ED866" s="30"/>
      <c r="EE866" s="30"/>
      <c r="EF866" s="30"/>
      <c r="EG866" s="30"/>
      <c r="EH866" s="30"/>
      <c r="EI866" s="30"/>
      <c r="EJ866" s="30"/>
      <c r="EK866" s="30"/>
      <c r="EL866" s="30"/>
      <c r="EM866" s="30"/>
      <c r="EN866" s="30"/>
      <c r="EO866" s="30"/>
      <c r="EP866" s="30"/>
      <c r="EQ866" s="30"/>
      <c r="ER866" s="30"/>
      <c r="ES866" s="30"/>
      <c r="ET866" s="30"/>
      <c r="EU866" s="30"/>
      <c r="EV866" s="30"/>
      <c r="EW866" s="30"/>
      <c r="EX866" s="30"/>
      <c r="EY866" s="30"/>
      <c r="EZ866" s="30"/>
      <c r="FA866" s="30"/>
      <c r="FB866" s="30"/>
      <c r="FC866" s="30"/>
      <c r="FD866" s="30"/>
      <c r="FE866" s="30"/>
      <c r="FF866" s="30"/>
      <c r="FG866" s="30"/>
      <c r="FH866" s="30"/>
      <c r="FI866" s="30"/>
      <c r="FJ866" s="30"/>
      <c r="FK866" s="30"/>
      <c r="FL866" s="30"/>
      <c r="FM866" s="30"/>
      <c r="FN866" s="30"/>
      <c r="FO866" s="30"/>
      <c r="FP866" s="30"/>
      <c r="FQ866" s="30"/>
      <c r="FR866" s="30"/>
      <c r="FS866" s="30"/>
      <c r="FT866" s="30"/>
      <c r="FU866" s="30"/>
      <c r="FV866" s="30"/>
      <c r="FW866" s="30"/>
      <c r="FX866" s="30"/>
      <c r="FY866" s="30"/>
      <c r="FZ866" s="30"/>
      <c r="GA866" s="30"/>
      <c r="GB866" s="30"/>
      <c r="GC866" s="30"/>
      <c r="GD866" s="30"/>
      <c r="GE866" s="30"/>
      <c r="GF866" s="30"/>
      <c r="GG866" s="30"/>
      <c r="GH866" s="30"/>
      <c r="GI866" s="30"/>
      <c r="GJ866" s="30"/>
      <c r="GK866" s="30"/>
      <c r="GL866" s="30"/>
      <c r="GM866" s="30"/>
    </row>
    <row r="867" spans="1:195" ht="12.7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c r="BA867" s="30"/>
      <c r="BB867" s="30"/>
      <c r="BC867" s="30"/>
      <c r="BD867" s="30"/>
      <c r="BE867" s="30"/>
      <c r="BF867" s="30"/>
      <c r="BG867" s="30"/>
      <c r="BH867" s="30"/>
      <c r="BI867" s="30"/>
      <c r="BJ867" s="30"/>
      <c r="BK867" s="30"/>
      <c r="BL867" s="30"/>
      <c r="BM867" s="30"/>
      <c r="BN867" s="30"/>
      <c r="BO867" s="30"/>
      <c r="BP867" s="30"/>
      <c r="BQ867" s="30"/>
      <c r="BR867" s="30"/>
      <c r="BS867" s="30"/>
      <c r="BT867" s="30"/>
      <c r="BU867" s="30"/>
      <c r="BV867" s="30"/>
      <c r="BW867" s="30"/>
      <c r="BX867" s="30"/>
      <c r="BY867" s="30"/>
      <c r="BZ867" s="30"/>
      <c r="CA867" s="30"/>
      <c r="CB867" s="30"/>
      <c r="CC867" s="30"/>
      <c r="CD867" s="30"/>
      <c r="CE867" s="30"/>
      <c r="CF867" s="30"/>
      <c r="CG867" s="30"/>
      <c r="CH867" s="30"/>
      <c r="CI867" s="30"/>
      <c r="CJ867" s="30"/>
      <c r="CK867" s="30"/>
      <c r="CL867" s="30"/>
      <c r="CM867" s="30"/>
      <c r="CN867" s="30"/>
      <c r="CO867" s="30"/>
      <c r="CP867" s="30"/>
      <c r="CQ867" s="30"/>
      <c r="CR867" s="30"/>
      <c r="CS867" s="30"/>
      <c r="CT867" s="30"/>
      <c r="CU867" s="30"/>
      <c r="CV867" s="30"/>
      <c r="CW867" s="30"/>
      <c r="CX867" s="30"/>
      <c r="CY867" s="30"/>
      <c r="CZ867" s="30"/>
      <c r="DA867" s="30"/>
      <c r="DB867" s="30"/>
      <c r="DC867" s="30"/>
      <c r="DD867" s="30"/>
      <c r="DE867" s="30"/>
      <c r="DF867" s="30"/>
      <c r="DG867" s="30"/>
      <c r="DH867" s="30"/>
      <c r="DI867" s="30"/>
      <c r="DJ867" s="30"/>
      <c r="DK867" s="30"/>
      <c r="DL867" s="30"/>
      <c r="DM867" s="30"/>
      <c r="DN867" s="30"/>
      <c r="DO867" s="30"/>
      <c r="DP867" s="30"/>
      <c r="DQ867" s="30"/>
      <c r="DR867" s="30"/>
      <c r="DS867" s="30"/>
      <c r="DT867" s="30"/>
      <c r="DU867" s="30"/>
      <c r="DV867" s="30"/>
      <c r="DW867" s="30"/>
      <c r="DX867" s="30"/>
      <c r="DY867" s="30"/>
      <c r="DZ867" s="30"/>
      <c r="EA867" s="30"/>
      <c r="EB867" s="30"/>
      <c r="EC867" s="30"/>
      <c r="ED867" s="30"/>
      <c r="EE867" s="30"/>
      <c r="EF867" s="30"/>
      <c r="EG867" s="30"/>
      <c r="EH867" s="30"/>
      <c r="EI867" s="30"/>
      <c r="EJ867" s="30"/>
      <c r="EK867" s="30"/>
      <c r="EL867" s="30"/>
      <c r="EM867" s="30"/>
      <c r="EN867" s="30"/>
      <c r="EO867" s="30"/>
      <c r="EP867" s="30"/>
      <c r="EQ867" s="30"/>
      <c r="ER867" s="30"/>
      <c r="ES867" s="30"/>
      <c r="ET867" s="30"/>
      <c r="EU867" s="30"/>
      <c r="EV867" s="30"/>
      <c r="EW867" s="30"/>
      <c r="EX867" s="30"/>
      <c r="EY867" s="30"/>
      <c r="EZ867" s="30"/>
      <c r="FA867" s="30"/>
      <c r="FB867" s="30"/>
      <c r="FC867" s="30"/>
      <c r="FD867" s="30"/>
      <c r="FE867" s="30"/>
      <c r="FF867" s="30"/>
      <c r="FG867" s="30"/>
      <c r="FH867" s="30"/>
      <c r="FI867" s="30"/>
      <c r="FJ867" s="30"/>
      <c r="FK867" s="30"/>
      <c r="FL867" s="30"/>
      <c r="FM867" s="30"/>
      <c r="FN867" s="30"/>
      <c r="FO867" s="30"/>
      <c r="FP867" s="30"/>
      <c r="FQ867" s="30"/>
      <c r="FR867" s="30"/>
      <c r="FS867" s="30"/>
      <c r="FT867" s="30"/>
      <c r="FU867" s="30"/>
      <c r="FV867" s="30"/>
      <c r="FW867" s="30"/>
      <c r="FX867" s="30"/>
      <c r="FY867" s="30"/>
      <c r="FZ867" s="30"/>
      <c r="GA867" s="30"/>
      <c r="GB867" s="30"/>
      <c r="GC867" s="30"/>
      <c r="GD867" s="30"/>
      <c r="GE867" s="30"/>
      <c r="GF867" s="30"/>
      <c r="GG867" s="30"/>
      <c r="GH867" s="30"/>
      <c r="GI867" s="30"/>
      <c r="GJ867" s="30"/>
      <c r="GK867" s="30"/>
      <c r="GL867" s="30"/>
      <c r="GM867" s="30"/>
    </row>
    <row r="868" spans="1:195" ht="12.7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c r="BE868" s="30"/>
      <c r="BF868" s="30"/>
      <c r="BG868" s="30"/>
      <c r="BH868" s="30"/>
      <c r="BI868" s="30"/>
      <c r="BJ868" s="30"/>
      <c r="BK868" s="30"/>
      <c r="BL868" s="30"/>
      <c r="BM868" s="30"/>
      <c r="BN868" s="30"/>
      <c r="BO868" s="30"/>
      <c r="BP868" s="30"/>
      <c r="BQ868" s="30"/>
      <c r="BR868" s="30"/>
      <c r="BS868" s="30"/>
      <c r="BT868" s="30"/>
      <c r="BU868" s="30"/>
      <c r="BV868" s="30"/>
      <c r="BW868" s="30"/>
      <c r="BX868" s="30"/>
      <c r="BY868" s="30"/>
      <c r="BZ868" s="30"/>
      <c r="CA868" s="30"/>
      <c r="CB868" s="30"/>
      <c r="CC868" s="30"/>
      <c r="CD868" s="30"/>
      <c r="CE868" s="30"/>
      <c r="CF868" s="30"/>
      <c r="CG868" s="30"/>
      <c r="CH868" s="30"/>
      <c r="CI868" s="30"/>
      <c r="CJ868" s="30"/>
      <c r="CK868" s="30"/>
      <c r="CL868" s="30"/>
      <c r="CM868" s="30"/>
      <c r="CN868" s="30"/>
      <c r="CO868" s="30"/>
      <c r="CP868" s="30"/>
      <c r="CQ868" s="30"/>
      <c r="CR868" s="30"/>
      <c r="CS868" s="30"/>
      <c r="CT868" s="30"/>
      <c r="CU868" s="30"/>
      <c r="CV868" s="30"/>
      <c r="CW868" s="30"/>
      <c r="CX868" s="30"/>
      <c r="CY868" s="30"/>
      <c r="CZ868" s="30"/>
      <c r="DA868" s="30"/>
      <c r="DB868" s="30"/>
      <c r="DC868" s="30"/>
      <c r="DD868" s="30"/>
      <c r="DE868" s="30"/>
      <c r="DF868" s="30"/>
      <c r="DG868" s="30"/>
      <c r="DH868" s="30"/>
      <c r="DI868" s="30"/>
      <c r="DJ868" s="30"/>
      <c r="DK868" s="30"/>
      <c r="DL868" s="30"/>
      <c r="DM868" s="30"/>
      <c r="DN868" s="30"/>
      <c r="DO868" s="30"/>
      <c r="DP868" s="30"/>
      <c r="DQ868" s="30"/>
      <c r="DR868" s="30"/>
      <c r="DS868" s="30"/>
      <c r="DT868" s="30"/>
      <c r="DU868" s="30"/>
      <c r="DV868" s="30"/>
      <c r="DW868" s="30"/>
      <c r="DX868" s="30"/>
      <c r="DY868" s="30"/>
      <c r="DZ868" s="30"/>
      <c r="EA868" s="30"/>
      <c r="EB868" s="30"/>
      <c r="EC868" s="30"/>
      <c r="ED868" s="30"/>
      <c r="EE868" s="30"/>
      <c r="EF868" s="30"/>
      <c r="EG868" s="30"/>
      <c r="EH868" s="30"/>
      <c r="EI868" s="30"/>
      <c r="EJ868" s="30"/>
      <c r="EK868" s="30"/>
      <c r="EL868" s="30"/>
      <c r="EM868" s="30"/>
      <c r="EN868" s="30"/>
      <c r="EO868" s="30"/>
      <c r="EP868" s="30"/>
      <c r="EQ868" s="30"/>
      <c r="ER868" s="30"/>
      <c r="ES868" s="30"/>
      <c r="ET868" s="30"/>
      <c r="EU868" s="30"/>
      <c r="EV868" s="30"/>
      <c r="EW868" s="30"/>
      <c r="EX868" s="30"/>
      <c r="EY868" s="30"/>
      <c r="EZ868" s="30"/>
      <c r="FA868" s="30"/>
      <c r="FB868" s="30"/>
      <c r="FC868" s="30"/>
      <c r="FD868" s="30"/>
      <c r="FE868" s="30"/>
      <c r="FF868" s="30"/>
      <c r="FG868" s="30"/>
      <c r="FH868" s="30"/>
      <c r="FI868" s="30"/>
      <c r="FJ868" s="30"/>
      <c r="FK868" s="30"/>
      <c r="FL868" s="30"/>
      <c r="FM868" s="30"/>
      <c r="FN868" s="30"/>
      <c r="FO868" s="30"/>
      <c r="FP868" s="30"/>
      <c r="FQ868" s="30"/>
      <c r="FR868" s="30"/>
      <c r="FS868" s="30"/>
      <c r="FT868" s="30"/>
      <c r="FU868" s="30"/>
      <c r="FV868" s="30"/>
      <c r="FW868" s="30"/>
      <c r="FX868" s="30"/>
      <c r="FY868" s="30"/>
      <c r="FZ868" s="30"/>
      <c r="GA868" s="30"/>
      <c r="GB868" s="30"/>
      <c r="GC868" s="30"/>
      <c r="GD868" s="30"/>
      <c r="GE868" s="30"/>
      <c r="GF868" s="30"/>
      <c r="GG868" s="30"/>
      <c r="GH868" s="30"/>
      <c r="GI868" s="30"/>
      <c r="GJ868" s="30"/>
      <c r="GK868" s="30"/>
      <c r="GL868" s="30"/>
      <c r="GM868" s="30"/>
    </row>
    <row r="869" spans="1:195" ht="12.7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c r="BE869" s="30"/>
      <c r="BF869" s="30"/>
      <c r="BG869" s="30"/>
      <c r="BH869" s="30"/>
      <c r="BI869" s="30"/>
      <c r="BJ869" s="30"/>
      <c r="BK869" s="30"/>
      <c r="BL869" s="30"/>
      <c r="BM869" s="30"/>
      <c r="BN869" s="30"/>
      <c r="BO869" s="30"/>
      <c r="BP869" s="30"/>
      <c r="BQ869" s="30"/>
      <c r="BR869" s="30"/>
      <c r="BS869" s="30"/>
      <c r="BT869" s="30"/>
      <c r="BU869" s="30"/>
      <c r="BV869" s="30"/>
      <c r="BW869" s="30"/>
      <c r="BX869" s="30"/>
      <c r="BY869" s="30"/>
      <c r="BZ869" s="30"/>
      <c r="CA869" s="30"/>
      <c r="CB869" s="30"/>
      <c r="CC869" s="30"/>
      <c r="CD869" s="30"/>
      <c r="CE869" s="30"/>
      <c r="CF869" s="30"/>
      <c r="CG869" s="30"/>
      <c r="CH869" s="30"/>
      <c r="CI869" s="30"/>
      <c r="CJ869" s="30"/>
      <c r="CK869" s="30"/>
      <c r="CL869" s="30"/>
      <c r="CM869" s="30"/>
      <c r="CN869" s="30"/>
      <c r="CO869" s="30"/>
      <c r="CP869" s="30"/>
      <c r="CQ869" s="30"/>
      <c r="CR869" s="30"/>
      <c r="CS869" s="30"/>
      <c r="CT869" s="30"/>
      <c r="CU869" s="30"/>
      <c r="CV869" s="30"/>
      <c r="CW869" s="30"/>
      <c r="CX869" s="30"/>
      <c r="CY869" s="30"/>
      <c r="CZ869" s="30"/>
      <c r="DA869" s="30"/>
      <c r="DB869" s="30"/>
      <c r="DC869" s="30"/>
      <c r="DD869" s="30"/>
      <c r="DE869" s="30"/>
      <c r="DF869" s="30"/>
      <c r="DG869" s="30"/>
      <c r="DH869" s="30"/>
      <c r="DI869" s="30"/>
      <c r="DJ869" s="30"/>
      <c r="DK869" s="30"/>
      <c r="DL869" s="30"/>
      <c r="DM869" s="30"/>
      <c r="DN869" s="30"/>
      <c r="DO869" s="30"/>
      <c r="DP869" s="30"/>
      <c r="DQ869" s="30"/>
      <c r="DR869" s="30"/>
      <c r="DS869" s="30"/>
      <c r="DT869" s="30"/>
      <c r="DU869" s="30"/>
      <c r="DV869" s="30"/>
      <c r="DW869" s="30"/>
      <c r="DX869" s="30"/>
      <c r="DY869" s="30"/>
      <c r="DZ869" s="30"/>
      <c r="EA869" s="30"/>
      <c r="EB869" s="30"/>
      <c r="EC869" s="30"/>
      <c r="ED869" s="30"/>
      <c r="EE869" s="30"/>
      <c r="EF869" s="30"/>
      <c r="EG869" s="30"/>
      <c r="EH869" s="30"/>
      <c r="EI869" s="30"/>
      <c r="EJ869" s="30"/>
      <c r="EK869" s="30"/>
      <c r="EL869" s="30"/>
      <c r="EM869" s="30"/>
      <c r="EN869" s="30"/>
      <c r="EO869" s="30"/>
      <c r="EP869" s="30"/>
      <c r="EQ869" s="30"/>
      <c r="ER869" s="30"/>
      <c r="ES869" s="30"/>
      <c r="ET869" s="30"/>
      <c r="EU869" s="30"/>
      <c r="EV869" s="30"/>
      <c r="EW869" s="30"/>
      <c r="EX869" s="30"/>
      <c r="EY869" s="30"/>
      <c r="EZ869" s="30"/>
      <c r="FA869" s="30"/>
      <c r="FB869" s="30"/>
      <c r="FC869" s="30"/>
      <c r="FD869" s="30"/>
      <c r="FE869" s="30"/>
      <c r="FF869" s="30"/>
      <c r="FG869" s="30"/>
      <c r="FH869" s="30"/>
      <c r="FI869" s="30"/>
      <c r="FJ869" s="30"/>
      <c r="FK869" s="30"/>
      <c r="FL869" s="30"/>
      <c r="FM869" s="30"/>
      <c r="FN869" s="30"/>
      <c r="FO869" s="30"/>
      <c r="FP869" s="30"/>
      <c r="FQ869" s="30"/>
      <c r="FR869" s="30"/>
      <c r="FS869" s="30"/>
      <c r="FT869" s="30"/>
      <c r="FU869" s="30"/>
      <c r="FV869" s="30"/>
      <c r="FW869" s="30"/>
      <c r="FX869" s="30"/>
      <c r="FY869" s="30"/>
      <c r="FZ869" s="30"/>
      <c r="GA869" s="30"/>
      <c r="GB869" s="30"/>
      <c r="GC869" s="30"/>
      <c r="GD869" s="30"/>
      <c r="GE869" s="30"/>
      <c r="GF869" s="30"/>
      <c r="GG869" s="30"/>
      <c r="GH869" s="30"/>
      <c r="GI869" s="30"/>
      <c r="GJ869" s="30"/>
      <c r="GK869" s="30"/>
      <c r="GL869" s="30"/>
      <c r="GM869" s="30"/>
    </row>
    <row r="870" spans="1:195" ht="12.7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c r="BE870" s="30"/>
      <c r="BF870" s="30"/>
      <c r="BG870" s="30"/>
      <c r="BH870" s="30"/>
      <c r="BI870" s="30"/>
      <c r="BJ870" s="30"/>
      <c r="BK870" s="30"/>
      <c r="BL870" s="30"/>
      <c r="BM870" s="30"/>
      <c r="BN870" s="30"/>
      <c r="BO870" s="30"/>
      <c r="BP870" s="30"/>
      <c r="BQ870" s="30"/>
      <c r="BR870" s="30"/>
      <c r="BS870" s="30"/>
      <c r="BT870" s="30"/>
      <c r="BU870" s="30"/>
      <c r="BV870" s="30"/>
      <c r="BW870" s="30"/>
      <c r="BX870" s="30"/>
      <c r="BY870" s="30"/>
      <c r="BZ870" s="30"/>
      <c r="CA870" s="30"/>
      <c r="CB870" s="30"/>
      <c r="CC870" s="30"/>
      <c r="CD870" s="30"/>
      <c r="CE870" s="30"/>
      <c r="CF870" s="30"/>
      <c r="CG870" s="30"/>
      <c r="CH870" s="30"/>
      <c r="CI870" s="30"/>
      <c r="CJ870" s="30"/>
      <c r="CK870" s="30"/>
      <c r="CL870" s="30"/>
      <c r="CM870" s="30"/>
      <c r="CN870" s="30"/>
      <c r="CO870" s="30"/>
      <c r="CP870" s="30"/>
      <c r="CQ870" s="30"/>
      <c r="CR870" s="30"/>
      <c r="CS870" s="30"/>
      <c r="CT870" s="30"/>
      <c r="CU870" s="30"/>
      <c r="CV870" s="30"/>
      <c r="CW870" s="30"/>
      <c r="CX870" s="30"/>
      <c r="CY870" s="30"/>
      <c r="CZ870" s="30"/>
      <c r="DA870" s="30"/>
      <c r="DB870" s="30"/>
      <c r="DC870" s="30"/>
      <c r="DD870" s="30"/>
      <c r="DE870" s="30"/>
      <c r="DF870" s="30"/>
      <c r="DG870" s="30"/>
      <c r="DH870" s="30"/>
      <c r="DI870" s="30"/>
      <c r="DJ870" s="30"/>
      <c r="DK870" s="30"/>
      <c r="DL870" s="30"/>
      <c r="DM870" s="30"/>
      <c r="DN870" s="30"/>
      <c r="DO870" s="30"/>
      <c r="DP870" s="30"/>
      <c r="DQ870" s="30"/>
      <c r="DR870" s="30"/>
      <c r="DS870" s="30"/>
      <c r="DT870" s="30"/>
      <c r="DU870" s="30"/>
      <c r="DV870" s="30"/>
      <c r="DW870" s="30"/>
      <c r="DX870" s="30"/>
      <c r="DY870" s="30"/>
      <c r="DZ870" s="30"/>
      <c r="EA870" s="30"/>
      <c r="EB870" s="30"/>
      <c r="EC870" s="30"/>
      <c r="ED870" s="30"/>
      <c r="EE870" s="30"/>
      <c r="EF870" s="30"/>
      <c r="EG870" s="30"/>
      <c r="EH870" s="30"/>
      <c r="EI870" s="30"/>
      <c r="EJ870" s="30"/>
      <c r="EK870" s="30"/>
      <c r="EL870" s="30"/>
      <c r="EM870" s="30"/>
      <c r="EN870" s="30"/>
      <c r="EO870" s="30"/>
      <c r="EP870" s="30"/>
      <c r="EQ870" s="30"/>
      <c r="ER870" s="30"/>
      <c r="ES870" s="30"/>
      <c r="ET870" s="30"/>
      <c r="EU870" s="30"/>
      <c r="EV870" s="30"/>
      <c r="EW870" s="30"/>
      <c r="EX870" s="30"/>
      <c r="EY870" s="30"/>
      <c r="EZ870" s="30"/>
      <c r="FA870" s="30"/>
      <c r="FB870" s="30"/>
      <c r="FC870" s="30"/>
      <c r="FD870" s="30"/>
      <c r="FE870" s="30"/>
      <c r="FF870" s="30"/>
      <c r="FG870" s="30"/>
      <c r="FH870" s="30"/>
      <c r="FI870" s="30"/>
      <c r="FJ870" s="30"/>
      <c r="FK870" s="30"/>
      <c r="FL870" s="30"/>
      <c r="FM870" s="30"/>
      <c r="FN870" s="30"/>
      <c r="FO870" s="30"/>
      <c r="FP870" s="30"/>
      <c r="FQ870" s="30"/>
      <c r="FR870" s="30"/>
      <c r="FS870" s="30"/>
      <c r="FT870" s="30"/>
      <c r="FU870" s="30"/>
      <c r="FV870" s="30"/>
      <c r="FW870" s="30"/>
      <c r="FX870" s="30"/>
      <c r="FY870" s="30"/>
      <c r="FZ870" s="30"/>
      <c r="GA870" s="30"/>
      <c r="GB870" s="30"/>
      <c r="GC870" s="30"/>
      <c r="GD870" s="30"/>
      <c r="GE870" s="30"/>
      <c r="GF870" s="30"/>
      <c r="GG870" s="30"/>
      <c r="GH870" s="30"/>
      <c r="GI870" s="30"/>
      <c r="GJ870" s="30"/>
      <c r="GK870" s="30"/>
      <c r="GL870" s="30"/>
      <c r="GM870" s="30"/>
    </row>
    <row r="871" spans="1:195" ht="12.7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c r="BE871" s="30"/>
      <c r="BF871" s="30"/>
      <c r="BG871" s="30"/>
      <c r="BH871" s="30"/>
      <c r="BI871" s="30"/>
      <c r="BJ871" s="30"/>
      <c r="BK871" s="30"/>
      <c r="BL871" s="30"/>
      <c r="BM871" s="30"/>
      <c r="BN871" s="30"/>
      <c r="BO871" s="30"/>
      <c r="BP871" s="30"/>
      <c r="BQ871" s="30"/>
      <c r="BR871" s="30"/>
      <c r="BS871" s="30"/>
      <c r="BT871" s="30"/>
      <c r="BU871" s="30"/>
      <c r="BV871" s="30"/>
      <c r="BW871" s="30"/>
      <c r="BX871" s="30"/>
      <c r="BY871" s="30"/>
      <c r="BZ871" s="30"/>
      <c r="CA871" s="30"/>
      <c r="CB871" s="30"/>
      <c r="CC871" s="30"/>
      <c r="CD871" s="30"/>
      <c r="CE871" s="30"/>
      <c r="CF871" s="30"/>
      <c r="CG871" s="30"/>
      <c r="CH871" s="30"/>
      <c r="CI871" s="30"/>
      <c r="CJ871" s="30"/>
      <c r="CK871" s="30"/>
      <c r="CL871" s="30"/>
      <c r="CM871" s="30"/>
      <c r="CN871" s="30"/>
      <c r="CO871" s="30"/>
      <c r="CP871" s="30"/>
      <c r="CQ871" s="30"/>
      <c r="CR871" s="30"/>
      <c r="CS871" s="30"/>
      <c r="CT871" s="30"/>
      <c r="CU871" s="30"/>
      <c r="CV871" s="30"/>
      <c r="CW871" s="30"/>
      <c r="CX871" s="30"/>
      <c r="CY871" s="30"/>
      <c r="CZ871" s="30"/>
      <c r="DA871" s="30"/>
      <c r="DB871" s="30"/>
      <c r="DC871" s="30"/>
      <c r="DD871" s="30"/>
      <c r="DE871" s="30"/>
      <c r="DF871" s="30"/>
      <c r="DG871" s="30"/>
      <c r="DH871" s="30"/>
      <c r="DI871" s="30"/>
      <c r="DJ871" s="30"/>
      <c r="DK871" s="30"/>
      <c r="DL871" s="30"/>
      <c r="DM871" s="30"/>
      <c r="DN871" s="30"/>
      <c r="DO871" s="30"/>
      <c r="DP871" s="30"/>
      <c r="DQ871" s="30"/>
      <c r="DR871" s="30"/>
      <c r="DS871" s="30"/>
      <c r="DT871" s="30"/>
      <c r="DU871" s="30"/>
      <c r="DV871" s="30"/>
      <c r="DW871" s="30"/>
      <c r="DX871" s="30"/>
      <c r="DY871" s="30"/>
      <c r="DZ871" s="30"/>
      <c r="EA871" s="30"/>
      <c r="EB871" s="30"/>
      <c r="EC871" s="30"/>
      <c r="ED871" s="30"/>
      <c r="EE871" s="30"/>
      <c r="EF871" s="30"/>
      <c r="EG871" s="30"/>
      <c r="EH871" s="30"/>
      <c r="EI871" s="30"/>
      <c r="EJ871" s="30"/>
      <c r="EK871" s="30"/>
      <c r="EL871" s="30"/>
      <c r="EM871" s="30"/>
      <c r="EN871" s="30"/>
      <c r="EO871" s="30"/>
      <c r="EP871" s="30"/>
      <c r="EQ871" s="30"/>
      <c r="ER871" s="30"/>
      <c r="ES871" s="30"/>
      <c r="ET871" s="30"/>
      <c r="EU871" s="30"/>
      <c r="EV871" s="30"/>
      <c r="EW871" s="30"/>
      <c r="EX871" s="30"/>
      <c r="EY871" s="30"/>
      <c r="EZ871" s="30"/>
      <c r="FA871" s="30"/>
      <c r="FB871" s="30"/>
      <c r="FC871" s="30"/>
      <c r="FD871" s="30"/>
      <c r="FE871" s="30"/>
      <c r="FF871" s="30"/>
      <c r="FG871" s="30"/>
      <c r="FH871" s="30"/>
      <c r="FI871" s="30"/>
      <c r="FJ871" s="30"/>
      <c r="FK871" s="30"/>
      <c r="FL871" s="30"/>
      <c r="FM871" s="30"/>
      <c r="FN871" s="30"/>
      <c r="FO871" s="30"/>
      <c r="FP871" s="30"/>
      <c r="FQ871" s="30"/>
      <c r="FR871" s="30"/>
      <c r="FS871" s="30"/>
      <c r="FT871" s="30"/>
      <c r="FU871" s="30"/>
      <c r="FV871" s="30"/>
      <c r="FW871" s="30"/>
      <c r="FX871" s="30"/>
      <c r="FY871" s="30"/>
      <c r="FZ871" s="30"/>
      <c r="GA871" s="30"/>
      <c r="GB871" s="30"/>
      <c r="GC871" s="30"/>
      <c r="GD871" s="30"/>
      <c r="GE871" s="30"/>
      <c r="GF871" s="30"/>
      <c r="GG871" s="30"/>
      <c r="GH871" s="30"/>
      <c r="GI871" s="30"/>
      <c r="GJ871" s="30"/>
      <c r="GK871" s="30"/>
      <c r="GL871" s="30"/>
      <c r="GM871" s="30"/>
    </row>
    <row r="872" spans="1:195" ht="12.7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c r="BL872" s="30"/>
      <c r="BM872" s="30"/>
      <c r="BN872" s="30"/>
      <c r="BO872" s="30"/>
      <c r="BP872" s="30"/>
      <c r="BQ872" s="30"/>
      <c r="BR872" s="30"/>
      <c r="BS872" s="30"/>
      <c r="BT872" s="30"/>
      <c r="BU872" s="30"/>
      <c r="BV872" s="30"/>
      <c r="BW872" s="30"/>
      <c r="BX872" s="30"/>
      <c r="BY872" s="30"/>
      <c r="BZ872" s="30"/>
      <c r="CA872" s="30"/>
      <c r="CB872" s="30"/>
      <c r="CC872" s="30"/>
      <c r="CD872" s="30"/>
      <c r="CE872" s="30"/>
      <c r="CF872" s="30"/>
      <c r="CG872" s="30"/>
      <c r="CH872" s="30"/>
      <c r="CI872" s="30"/>
      <c r="CJ872" s="30"/>
      <c r="CK872" s="30"/>
      <c r="CL872" s="30"/>
      <c r="CM872" s="30"/>
      <c r="CN872" s="30"/>
      <c r="CO872" s="30"/>
      <c r="CP872" s="30"/>
      <c r="CQ872" s="30"/>
      <c r="CR872" s="30"/>
      <c r="CS872" s="30"/>
      <c r="CT872" s="30"/>
      <c r="CU872" s="30"/>
      <c r="CV872" s="30"/>
      <c r="CW872" s="30"/>
      <c r="CX872" s="30"/>
      <c r="CY872" s="30"/>
      <c r="CZ872" s="30"/>
      <c r="DA872" s="30"/>
      <c r="DB872" s="30"/>
      <c r="DC872" s="30"/>
      <c r="DD872" s="30"/>
      <c r="DE872" s="30"/>
      <c r="DF872" s="30"/>
      <c r="DG872" s="30"/>
      <c r="DH872" s="30"/>
      <c r="DI872" s="30"/>
      <c r="DJ872" s="30"/>
      <c r="DK872" s="30"/>
      <c r="DL872" s="30"/>
      <c r="DM872" s="30"/>
      <c r="DN872" s="30"/>
      <c r="DO872" s="30"/>
      <c r="DP872" s="30"/>
      <c r="DQ872" s="30"/>
      <c r="DR872" s="30"/>
      <c r="DS872" s="30"/>
      <c r="DT872" s="30"/>
      <c r="DU872" s="30"/>
      <c r="DV872" s="30"/>
      <c r="DW872" s="30"/>
      <c r="DX872" s="30"/>
      <c r="DY872" s="30"/>
      <c r="DZ872" s="30"/>
      <c r="EA872" s="30"/>
      <c r="EB872" s="30"/>
      <c r="EC872" s="30"/>
      <c r="ED872" s="30"/>
      <c r="EE872" s="30"/>
      <c r="EF872" s="30"/>
      <c r="EG872" s="30"/>
      <c r="EH872" s="30"/>
      <c r="EI872" s="30"/>
      <c r="EJ872" s="30"/>
      <c r="EK872" s="30"/>
      <c r="EL872" s="30"/>
      <c r="EM872" s="30"/>
      <c r="EN872" s="30"/>
      <c r="EO872" s="30"/>
      <c r="EP872" s="30"/>
      <c r="EQ872" s="30"/>
      <c r="ER872" s="30"/>
      <c r="ES872" s="30"/>
      <c r="ET872" s="30"/>
      <c r="EU872" s="30"/>
      <c r="EV872" s="30"/>
      <c r="EW872" s="30"/>
      <c r="EX872" s="30"/>
      <c r="EY872" s="30"/>
      <c r="EZ872" s="30"/>
      <c r="FA872" s="30"/>
      <c r="FB872" s="30"/>
      <c r="FC872" s="30"/>
      <c r="FD872" s="30"/>
      <c r="FE872" s="30"/>
      <c r="FF872" s="30"/>
      <c r="FG872" s="30"/>
      <c r="FH872" s="30"/>
      <c r="FI872" s="30"/>
      <c r="FJ872" s="30"/>
      <c r="FK872" s="30"/>
      <c r="FL872" s="30"/>
      <c r="FM872" s="30"/>
      <c r="FN872" s="30"/>
      <c r="FO872" s="30"/>
      <c r="FP872" s="30"/>
      <c r="FQ872" s="30"/>
      <c r="FR872" s="30"/>
      <c r="FS872" s="30"/>
      <c r="FT872" s="30"/>
      <c r="FU872" s="30"/>
      <c r="FV872" s="30"/>
      <c r="FW872" s="30"/>
      <c r="FX872" s="30"/>
      <c r="FY872" s="30"/>
      <c r="FZ872" s="30"/>
      <c r="GA872" s="30"/>
      <c r="GB872" s="30"/>
      <c r="GC872" s="30"/>
      <c r="GD872" s="30"/>
      <c r="GE872" s="30"/>
      <c r="GF872" s="30"/>
      <c r="GG872" s="30"/>
      <c r="GH872" s="30"/>
      <c r="GI872" s="30"/>
      <c r="GJ872" s="30"/>
      <c r="GK872" s="30"/>
      <c r="GL872" s="30"/>
      <c r="GM872" s="30"/>
    </row>
    <row r="873" spans="1:195" ht="12.7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c r="BE873" s="30"/>
      <c r="BF873" s="30"/>
      <c r="BG873" s="30"/>
      <c r="BH873" s="30"/>
      <c r="BI873" s="30"/>
      <c r="BJ873" s="30"/>
      <c r="BK873" s="30"/>
      <c r="BL873" s="30"/>
      <c r="BM873" s="30"/>
      <c r="BN873" s="30"/>
      <c r="BO873" s="30"/>
      <c r="BP873" s="30"/>
      <c r="BQ873" s="30"/>
      <c r="BR873" s="30"/>
      <c r="BS873" s="30"/>
      <c r="BT873" s="30"/>
      <c r="BU873" s="30"/>
      <c r="BV873" s="30"/>
      <c r="BW873" s="30"/>
      <c r="BX873" s="30"/>
      <c r="BY873" s="30"/>
      <c r="BZ873" s="30"/>
      <c r="CA873" s="30"/>
      <c r="CB873" s="30"/>
      <c r="CC873" s="30"/>
      <c r="CD873" s="30"/>
      <c r="CE873" s="30"/>
      <c r="CF873" s="30"/>
      <c r="CG873" s="30"/>
      <c r="CH873" s="30"/>
      <c r="CI873" s="30"/>
      <c r="CJ873" s="30"/>
      <c r="CK873" s="30"/>
      <c r="CL873" s="30"/>
      <c r="CM873" s="30"/>
      <c r="CN873" s="30"/>
      <c r="CO873" s="30"/>
      <c r="CP873" s="30"/>
      <c r="CQ873" s="30"/>
      <c r="CR873" s="30"/>
      <c r="CS873" s="30"/>
      <c r="CT873" s="30"/>
      <c r="CU873" s="30"/>
      <c r="CV873" s="30"/>
      <c r="CW873" s="30"/>
      <c r="CX873" s="30"/>
      <c r="CY873" s="30"/>
      <c r="CZ873" s="30"/>
      <c r="DA873" s="30"/>
      <c r="DB873" s="30"/>
      <c r="DC873" s="30"/>
      <c r="DD873" s="30"/>
      <c r="DE873" s="30"/>
      <c r="DF873" s="30"/>
      <c r="DG873" s="30"/>
      <c r="DH873" s="30"/>
      <c r="DI873" s="30"/>
      <c r="DJ873" s="30"/>
      <c r="DK873" s="30"/>
      <c r="DL873" s="30"/>
      <c r="DM873" s="30"/>
      <c r="DN873" s="30"/>
      <c r="DO873" s="30"/>
      <c r="DP873" s="30"/>
      <c r="DQ873" s="30"/>
      <c r="DR873" s="30"/>
      <c r="DS873" s="30"/>
      <c r="DT873" s="30"/>
      <c r="DU873" s="30"/>
      <c r="DV873" s="30"/>
      <c r="DW873" s="30"/>
      <c r="DX873" s="30"/>
      <c r="DY873" s="30"/>
      <c r="DZ873" s="30"/>
      <c r="EA873" s="30"/>
      <c r="EB873" s="30"/>
      <c r="EC873" s="30"/>
      <c r="ED873" s="30"/>
      <c r="EE873" s="30"/>
      <c r="EF873" s="30"/>
      <c r="EG873" s="30"/>
      <c r="EH873" s="30"/>
      <c r="EI873" s="30"/>
      <c r="EJ873" s="30"/>
      <c r="EK873" s="30"/>
      <c r="EL873" s="30"/>
      <c r="EM873" s="30"/>
      <c r="EN873" s="30"/>
      <c r="EO873" s="30"/>
      <c r="EP873" s="30"/>
      <c r="EQ873" s="30"/>
      <c r="ER873" s="30"/>
      <c r="ES873" s="30"/>
      <c r="ET873" s="30"/>
      <c r="EU873" s="30"/>
      <c r="EV873" s="30"/>
      <c r="EW873" s="30"/>
      <c r="EX873" s="30"/>
      <c r="EY873" s="30"/>
      <c r="EZ873" s="30"/>
      <c r="FA873" s="30"/>
      <c r="FB873" s="30"/>
      <c r="FC873" s="30"/>
      <c r="FD873" s="30"/>
      <c r="FE873" s="30"/>
      <c r="FF873" s="30"/>
      <c r="FG873" s="30"/>
      <c r="FH873" s="30"/>
      <c r="FI873" s="30"/>
      <c r="FJ873" s="30"/>
      <c r="FK873" s="30"/>
      <c r="FL873" s="30"/>
      <c r="FM873" s="30"/>
      <c r="FN873" s="30"/>
      <c r="FO873" s="30"/>
      <c r="FP873" s="30"/>
      <c r="FQ873" s="30"/>
      <c r="FR873" s="30"/>
      <c r="FS873" s="30"/>
      <c r="FT873" s="30"/>
      <c r="FU873" s="30"/>
      <c r="FV873" s="30"/>
      <c r="FW873" s="30"/>
      <c r="FX873" s="30"/>
      <c r="FY873" s="30"/>
      <c r="FZ873" s="30"/>
      <c r="GA873" s="30"/>
      <c r="GB873" s="30"/>
      <c r="GC873" s="30"/>
      <c r="GD873" s="30"/>
      <c r="GE873" s="30"/>
      <c r="GF873" s="30"/>
      <c r="GG873" s="30"/>
      <c r="GH873" s="30"/>
      <c r="GI873" s="30"/>
      <c r="GJ873" s="30"/>
      <c r="GK873" s="30"/>
      <c r="GL873" s="30"/>
      <c r="GM873" s="30"/>
    </row>
    <row r="874" spans="1:195" ht="12.7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c r="BE874" s="30"/>
      <c r="BF874" s="30"/>
      <c r="BG874" s="30"/>
      <c r="BH874" s="30"/>
      <c r="BI874" s="30"/>
      <c r="BJ874" s="30"/>
      <c r="BK874" s="30"/>
      <c r="BL874" s="30"/>
      <c r="BM874" s="30"/>
      <c r="BN874" s="30"/>
      <c r="BO874" s="30"/>
      <c r="BP874" s="30"/>
      <c r="BQ874" s="30"/>
      <c r="BR874" s="30"/>
      <c r="BS874" s="30"/>
      <c r="BT874" s="30"/>
      <c r="BU874" s="30"/>
      <c r="BV874" s="30"/>
      <c r="BW874" s="30"/>
      <c r="BX874" s="30"/>
      <c r="BY874" s="30"/>
      <c r="BZ874" s="30"/>
      <c r="CA874" s="30"/>
      <c r="CB874" s="30"/>
      <c r="CC874" s="30"/>
      <c r="CD874" s="30"/>
      <c r="CE874" s="30"/>
      <c r="CF874" s="30"/>
      <c r="CG874" s="30"/>
      <c r="CH874" s="30"/>
      <c r="CI874" s="30"/>
      <c r="CJ874" s="30"/>
      <c r="CK874" s="30"/>
      <c r="CL874" s="30"/>
      <c r="CM874" s="30"/>
      <c r="CN874" s="30"/>
      <c r="CO874" s="30"/>
      <c r="CP874" s="30"/>
      <c r="CQ874" s="30"/>
      <c r="CR874" s="30"/>
      <c r="CS874" s="30"/>
      <c r="CT874" s="30"/>
      <c r="CU874" s="30"/>
      <c r="CV874" s="30"/>
      <c r="CW874" s="30"/>
      <c r="CX874" s="30"/>
      <c r="CY874" s="30"/>
      <c r="CZ874" s="30"/>
      <c r="DA874" s="30"/>
      <c r="DB874" s="30"/>
      <c r="DC874" s="30"/>
      <c r="DD874" s="30"/>
      <c r="DE874" s="30"/>
      <c r="DF874" s="30"/>
      <c r="DG874" s="30"/>
      <c r="DH874" s="30"/>
      <c r="DI874" s="30"/>
      <c r="DJ874" s="30"/>
      <c r="DK874" s="30"/>
      <c r="DL874" s="30"/>
      <c r="DM874" s="30"/>
      <c r="DN874" s="30"/>
      <c r="DO874" s="30"/>
      <c r="DP874" s="30"/>
      <c r="DQ874" s="30"/>
      <c r="DR874" s="30"/>
      <c r="DS874" s="30"/>
      <c r="DT874" s="30"/>
      <c r="DU874" s="30"/>
      <c r="DV874" s="30"/>
      <c r="DW874" s="30"/>
      <c r="DX874" s="30"/>
      <c r="DY874" s="30"/>
      <c r="DZ874" s="30"/>
      <c r="EA874" s="30"/>
      <c r="EB874" s="30"/>
      <c r="EC874" s="30"/>
      <c r="ED874" s="30"/>
      <c r="EE874" s="30"/>
      <c r="EF874" s="30"/>
      <c r="EG874" s="30"/>
      <c r="EH874" s="30"/>
      <c r="EI874" s="30"/>
      <c r="EJ874" s="30"/>
      <c r="EK874" s="30"/>
      <c r="EL874" s="30"/>
      <c r="EM874" s="30"/>
      <c r="EN874" s="30"/>
      <c r="EO874" s="30"/>
      <c r="EP874" s="30"/>
      <c r="EQ874" s="30"/>
      <c r="ER874" s="30"/>
      <c r="ES874" s="30"/>
      <c r="ET874" s="30"/>
      <c r="EU874" s="30"/>
      <c r="EV874" s="30"/>
      <c r="EW874" s="30"/>
      <c r="EX874" s="30"/>
      <c r="EY874" s="30"/>
      <c r="EZ874" s="30"/>
      <c r="FA874" s="30"/>
      <c r="FB874" s="30"/>
      <c r="FC874" s="30"/>
      <c r="FD874" s="30"/>
      <c r="FE874" s="30"/>
      <c r="FF874" s="30"/>
      <c r="FG874" s="30"/>
      <c r="FH874" s="30"/>
      <c r="FI874" s="30"/>
      <c r="FJ874" s="30"/>
      <c r="FK874" s="30"/>
      <c r="FL874" s="30"/>
      <c r="FM874" s="30"/>
      <c r="FN874" s="30"/>
      <c r="FO874" s="30"/>
      <c r="FP874" s="30"/>
      <c r="FQ874" s="30"/>
      <c r="FR874" s="30"/>
      <c r="FS874" s="30"/>
      <c r="FT874" s="30"/>
      <c r="FU874" s="30"/>
      <c r="FV874" s="30"/>
      <c r="FW874" s="30"/>
      <c r="FX874" s="30"/>
      <c r="FY874" s="30"/>
      <c r="FZ874" s="30"/>
      <c r="GA874" s="30"/>
      <c r="GB874" s="30"/>
      <c r="GC874" s="30"/>
      <c r="GD874" s="30"/>
      <c r="GE874" s="30"/>
      <c r="GF874" s="30"/>
      <c r="GG874" s="30"/>
      <c r="GH874" s="30"/>
      <c r="GI874" s="30"/>
      <c r="GJ874" s="30"/>
      <c r="GK874" s="30"/>
      <c r="GL874" s="30"/>
      <c r="GM874" s="30"/>
    </row>
    <row r="875" spans="1:195" ht="12.7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c r="BJ875" s="30"/>
      <c r="BK875" s="30"/>
      <c r="BL875" s="30"/>
      <c r="BM875" s="30"/>
      <c r="BN875" s="30"/>
      <c r="BO875" s="30"/>
      <c r="BP875" s="30"/>
      <c r="BQ875" s="30"/>
      <c r="BR875" s="30"/>
      <c r="BS875" s="30"/>
      <c r="BT875" s="30"/>
      <c r="BU875" s="30"/>
      <c r="BV875" s="30"/>
      <c r="BW875" s="30"/>
      <c r="BX875" s="30"/>
      <c r="BY875" s="30"/>
      <c r="BZ875" s="30"/>
      <c r="CA875" s="30"/>
      <c r="CB875" s="30"/>
      <c r="CC875" s="30"/>
      <c r="CD875" s="30"/>
      <c r="CE875" s="30"/>
      <c r="CF875" s="30"/>
      <c r="CG875" s="30"/>
      <c r="CH875" s="30"/>
      <c r="CI875" s="30"/>
      <c r="CJ875" s="30"/>
      <c r="CK875" s="30"/>
      <c r="CL875" s="30"/>
      <c r="CM875" s="30"/>
      <c r="CN875" s="30"/>
      <c r="CO875" s="30"/>
      <c r="CP875" s="30"/>
      <c r="CQ875" s="30"/>
      <c r="CR875" s="30"/>
      <c r="CS875" s="30"/>
      <c r="CT875" s="30"/>
      <c r="CU875" s="30"/>
      <c r="CV875" s="30"/>
      <c r="CW875" s="30"/>
      <c r="CX875" s="30"/>
      <c r="CY875" s="30"/>
      <c r="CZ875" s="30"/>
      <c r="DA875" s="30"/>
      <c r="DB875" s="30"/>
      <c r="DC875" s="30"/>
      <c r="DD875" s="30"/>
      <c r="DE875" s="30"/>
      <c r="DF875" s="30"/>
      <c r="DG875" s="30"/>
      <c r="DH875" s="30"/>
      <c r="DI875" s="30"/>
      <c r="DJ875" s="30"/>
      <c r="DK875" s="30"/>
      <c r="DL875" s="30"/>
      <c r="DM875" s="30"/>
      <c r="DN875" s="30"/>
      <c r="DO875" s="30"/>
      <c r="DP875" s="30"/>
      <c r="DQ875" s="30"/>
      <c r="DR875" s="30"/>
      <c r="DS875" s="30"/>
      <c r="DT875" s="30"/>
      <c r="DU875" s="30"/>
      <c r="DV875" s="30"/>
      <c r="DW875" s="30"/>
      <c r="DX875" s="30"/>
      <c r="DY875" s="30"/>
      <c r="DZ875" s="30"/>
      <c r="EA875" s="30"/>
      <c r="EB875" s="30"/>
      <c r="EC875" s="30"/>
      <c r="ED875" s="30"/>
      <c r="EE875" s="30"/>
      <c r="EF875" s="30"/>
      <c r="EG875" s="30"/>
      <c r="EH875" s="30"/>
      <c r="EI875" s="30"/>
      <c r="EJ875" s="30"/>
      <c r="EK875" s="30"/>
      <c r="EL875" s="30"/>
      <c r="EM875" s="30"/>
      <c r="EN875" s="30"/>
      <c r="EO875" s="30"/>
      <c r="EP875" s="30"/>
      <c r="EQ875" s="30"/>
      <c r="ER875" s="30"/>
      <c r="ES875" s="30"/>
      <c r="ET875" s="30"/>
      <c r="EU875" s="30"/>
      <c r="EV875" s="30"/>
      <c r="EW875" s="30"/>
      <c r="EX875" s="30"/>
      <c r="EY875" s="30"/>
      <c r="EZ875" s="30"/>
      <c r="FA875" s="30"/>
      <c r="FB875" s="30"/>
      <c r="FC875" s="30"/>
      <c r="FD875" s="30"/>
      <c r="FE875" s="30"/>
      <c r="FF875" s="30"/>
      <c r="FG875" s="30"/>
      <c r="FH875" s="30"/>
      <c r="FI875" s="30"/>
      <c r="FJ875" s="30"/>
      <c r="FK875" s="30"/>
      <c r="FL875" s="30"/>
      <c r="FM875" s="30"/>
      <c r="FN875" s="30"/>
      <c r="FO875" s="30"/>
      <c r="FP875" s="30"/>
      <c r="FQ875" s="30"/>
      <c r="FR875" s="30"/>
      <c r="FS875" s="30"/>
      <c r="FT875" s="30"/>
      <c r="FU875" s="30"/>
      <c r="FV875" s="30"/>
      <c r="FW875" s="30"/>
      <c r="FX875" s="30"/>
      <c r="FY875" s="30"/>
      <c r="FZ875" s="30"/>
      <c r="GA875" s="30"/>
      <c r="GB875" s="30"/>
      <c r="GC875" s="30"/>
      <c r="GD875" s="30"/>
      <c r="GE875" s="30"/>
      <c r="GF875" s="30"/>
      <c r="GG875" s="30"/>
      <c r="GH875" s="30"/>
      <c r="GI875" s="30"/>
      <c r="GJ875" s="30"/>
      <c r="GK875" s="30"/>
      <c r="GL875" s="30"/>
      <c r="GM875" s="30"/>
    </row>
    <row r="876" spans="1:195" ht="12.7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c r="BM876" s="30"/>
      <c r="BN876" s="30"/>
      <c r="BO876" s="30"/>
      <c r="BP876" s="30"/>
      <c r="BQ876" s="30"/>
      <c r="BR876" s="30"/>
      <c r="BS876" s="30"/>
      <c r="BT876" s="30"/>
      <c r="BU876" s="30"/>
      <c r="BV876" s="30"/>
      <c r="BW876" s="30"/>
      <c r="BX876" s="30"/>
      <c r="BY876" s="30"/>
      <c r="BZ876" s="30"/>
      <c r="CA876" s="30"/>
      <c r="CB876" s="30"/>
      <c r="CC876" s="30"/>
      <c r="CD876" s="30"/>
      <c r="CE876" s="30"/>
      <c r="CF876" s="30"/>
      <c r="CG876" s="30"/>
      <c r="CH876" s="30"/>
      <c r="CI876" s="30"/>
      <c r="CJ876" s="30"/>
      <c r="CK876" s="30"/>
      <c r="CL876" s="30"/>
      <c r="CM876" s="30"/>
      <c r="CN876" s="30"/>
      <c r="CO876" s="30"/>
      <c r="CP876" s="30"/>
      <c r="CQ876" s="30"/>
      <c r="CR876" s="30"/>
      <c r="CS876" s="30"/>
      <c r="CT876" s="30"/>
      <c r="CU876" s="30"/>
      <c r="CV876" s="30"/>
      <c r="CW876" s="30"/>
      <c r="CX876" s="30"/>
      <c r="CY876" s="30"/>
      <c r="CZ876" s="30"/>
      <c r="DA876" s="30"/>
      <c r="DB876" s="30"/>
      <c r="DC876" s="30"/>
      <c r="DD876" s="30"/>
      <c r="DE876" s="30"/>
      <c r="DF876" s="30"/>
      <c r="DG876" s="30"/>
      <c r="DH876" s="30"/>
      <c r="DI876" s="30"/>
      <c r="DJ876" s="30"/>
      <c r="DK876" s="30"/>
      <c r="DL876" s="30"/>
      <c r="DM876" s="30"/>
      <c r="DN876" s="30"/>
      <c r="DO876" s="30"/>
      <c r="DP876" s="30"/>
      <c r="DQ876" s="30"/>
      <c r="DR876" s="30"/>
      <c r="DS876" s="30"/>
      <c r="DT876" s="30"/>
      <c r="DU876" s="30"/>
      <c r="DV876" s="30"/>
      <c r="DW876" s="30"/>
      <c r="DX876" s="30"/>
      <c r="DY876" s="30"/>
      <c r="DZ876" s="30"/>
      <c r="EA876" s="30"/>
      <c r="EB876" s="30"/>
      <c r="EC876" s="30"/>
      <c r="ED876" s="30"/>
      <c r="EE876" s="30"/>
      <c r="EF876" s="30"/>
      <c r="EG876" s="30"/>
      <c r="EH876" s="30"/>
      <c r="EI876" s="30"/>
      <c r="EJ876" s="30"/>
      <c r="EK876" s="30"/>
      <c r="EL876" s="30"/>
      <c r="EM876" s="30"/>
      <c r="EN876" s="30"/>
      <c r="EO876" s="30"/>
      <c r="EP876" s="30"/>
      <c r="EQ876" s="30"/>
      <c r="ER876" s="30"/>
      <c r="ES876" s="30"/>
      <c r="ET876" s="30"/>
      <c r="EU876" s="30"/>
      <c r="EV876" s="30"/>
      <c r="EW876" s="30"/>
      <c r="EX876" s="30"/>
      <c r="EY876" s="30"/>
      <c r="EZ876" s="30"/>
      <c r="FA876" s="30"/>
      <c r="FB876" s="30"/>
      <c r="FC876" s="30"/>
      <c r="FD876" s="30"/>
      <c r="FE876" s="30"/>
      <c r="FF876" s="30"/>
      <c r="FG876" s="30"/>
      <c r="FH876" s="30"/>
      <c r="FI876" s="30"/>
      <c r="FJ876" s="30"/>
      <c r="FK876" s="30"/>
      <c r="FL876" s="30"/>
      <c r="FM876" s="30"/>
      <c r="FN876" s="30"/>
      <c r="FO876" s="30"/>
      <c r="FP876" s="30"/>
      <c r="FQ876" s="30"/>
      <c r="FR876" s="30"/>
      <c r="FS876" s="30"/>
      <c r="FT876" s="30"/>
      <c r="FU876" s="30"/>
      <c r="FV876" s="30"/>
      <c r="FW876" s="30"/>
      <c r="FX876" s="30"/>
      <c r="FY876" s="30"/>
      <c r="FZ876" s="30"/>
      <c r="GA876" s="30"/>
      <c r="GB876" s="30"/>
      <c r="GC876" s="30"/>
      <c r="GD876" s="30"/>
      <c r="GE876" s="30"/>
      <c r="GF876" s="30"/>
      <c r="GG876" s="30"/>
      <c r="GH876" s="30"/>
      <c r="GI876" s="30"/>
      <c r="GJ876" s="30"/>
      <c r="GK876" s="30"/>
      <c r="GL876" s="30"/>
      <c r="GM876" s="30"/>
    </row>
    <row r="877" spans="1:195" ht="12.7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c r="BE877" s="30"/>
      <c r="BF877" s="30"/>
      <c r="BG877" s="30"/>
      <c r="BH877" s="30"/>
      <c r="BI877" s="30"/>
      <c r="BJ877" s="30"/>
      <c r="BK877" s="30"/>
      <c r="BL877" s="30"/>
      <c r="BM877" s="30"/>
      <c r="BN877" s="30"/>
      <c r="BO877" s="30"/>
      <c r="BP877" s="30"/>
      <c r="BQ877" s="30"/>
      <c r="BR877" s="30"/>
      <c r="BS877" s="30"/>
      <c r="BT877" s="30"/>
      <c r="BU877" s="30"/>
      <c r="BV877" s="30"/>
      <c r="BW877" s="30"/>
      <c r="BX877" s="30"/>
      <c r="BY877" s="30"/>
      <c r="BZ877" s="30"/>
      <c r="CA877" s="30"/>
      <c r="CB877" s="30"/>
      <c r="CC877" s="30"/>
      <c r="CD877" s="30"/>
      <c r="CE877" s="30"/>
      <c r="CF877" s="30"/>
      <c r="CG877" s="30"/>
      <c r="CH877" s="30"/>
      <c r="CI877" s="30"/>
      <c r="CJ877" s="30"/>
      <c r="CK877" s="30"/>
      <c r="CL877" s="30"/>
      <c r="CM877" s="30"/>
      <c r="CN877" s="30"/>
      <c r="CO877" s="30"/>
      <c r="CP877" s="30"/>
      <c r="CQ877" s="30"/>
      <c r="CR877" s="30"/>
      <c r="CS877" s="30"/>
      <c r="CT877" s="30"/>
      <c r="CU877" s="30"/>
      <c r="CV877" s="30"/>
      <c r="CW877" s="30"/>
      <c r="CX877" s="30"/>
      <c r="CY877" s="30"/>
      <c r="CZ877" s="30"/>
      <c r="DA877" s="30"/>
      <c r="DB877" s="30"/>
      <c r="DC877" s="30"/>
      <c r="DD877" s="30"/>
      <c r="DE877" s="30"/>
      <c r="DF877" s="30"/>
      <c r="DG877" s="30"/>
      <c r="DH877" s="30"/>
      <c r="DI877" s="30"/>
      <c r="DJ877" s="30"/>
      <c r="DK877" s="30"/>
      <c r="DL877" s="30"/>
      <c r="DM877" s="30"/>
      <c r="DN877" s="30"/>
      <c r="DO877" s="30"/>
      <c r="DP877" s="30"/>
      <c r="DQ877" s="30"/>
      <c r="DR877" s="30"/>
      <c r="DS877" s="30"/>
      <c r="DT877" s="30"/>
      <c r="DU877" s="30"/>
      <c r="DV877" s="30"/>
      <c r="DW877" s="30"/>
      <c r="DX877" s="30"/>
      <c r="DY877" s="30"/>
      <c r="DZ877" s="30"/>
      <c r="EA877" s="30"/>
      <c r="EB877" s="30"/>
      <c r="EC877" s="30"/>
      <c r="ED877" s="30"/>
      <c r="EE877" s="30"/>
      <c r="EF877" s="30"/>
      <c r="EG877" s="30"/>
      <c r="EH877" s="30"/>
      <c r="EI877" s="30"/>
      <c r="EJ877" s="30"/>
      <c r="EK877" s="30"/>
      <c r="EL877" s="30"/>
      <c r="EM877" s="30"/>
      <c r="EN877" s="30"/>
      <c r="EO877" s="30"/>
      <c r="EP877" s="30"/>
      <c r="EQ877" s="30"/>
      <c r="ER877" s="30"/>
      <c r="ES877" s="30"/>
      <c r="ET877" s="30"/>
      <c r="EU877" s="30"/>
      <c r="EV877" s="30"/>
      <c r="EW877" s="30"/>
      <c r="EX877" s="30"/>
      <c r="EY877" s="30"/>
      <c r="EZ877" s="30"/>
      <c r="FA877" s="30"/>
      <c r="FB877" s="30"/>
      <c r="FC877" s="30"/>
      <c r="FD877" s="30"/>
      <c r="FE877" s="30"/>
      <c r="FF877" s="30"/>
      <c r="FG877" s="30"/>
      <c r="FH877" s="30"/>
      <c r="FI877" s="30"/>
      <c r="FJ877" s="30"/>
      <c r="FK877" s="30"/>
      <c r="FL877" s="30"/>
      <c r="FM877" s="30"/>
      <c r="FN877" s="30"/>
      <c r="FO877" s="30"/>
      <c r="FP877" s="30"/>
      <c r="FQ877" s="30"/>
      <c r="FR877" s="30"/>
      <c r="FS877" s="30"/>
      <c r="FT877" s="30"/>
      <c r="FU877" s="30"/>
      <c r="FV877" s="30"/>
      <c r="FW877" s="30"/>
      <c r="FX877" s="30"/>
      <c r="FY877" s="30"/>
      <c r="FZ877" s="30"/>
      <c r="GA877" s="30"/>
      <c r="GB877" s="30"/>
      <c r="GC877" s="30"/>
      <c r="GD877" s="30"/>
      <c r="GE877" s="30"/>
      <c r="GF877" s="30"/>
      <c r="GG877" s="30"/>
      <c r="GH877" s="30"/>
      <c r="GI877" s="30"/>
      <c r="GJ877" s="30"/>
      <c r="GK877" s="30"/>
      <c r="GL877" s="30"/>
      <c r="GM877" s="30"/>
    </row>
    <row r="878" spans="1:195" ht="12.7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c r="BJ878" s="30"/>
      <c r="BK878" s="30"/>
      <c r="BL878" s="30"/>
      <c r="BM878" s="30"/>
      <c r="BN878" s="30"/>
      <c r="BO878" s="30"/>
      <c r="BP878" s="30"/>
      <c r="BQ878" s="30"/>
      <c r="BR878" s="30"/>
      <c r="BS878" s="30"/>
      <c r="BT878" s="30"/>
      <c r="BU878" s="30"/>
      <c r="BV878" s="30"/>
      <c r="BW878" s="30"/>
      <c r="BX878" s="30"/>
      <c r="BY878" s="30"/>
      <c r="BZ878" s="30"/>
      <c r="CA878" s="30"/>
      <c r="CB878" s="30"/>
      <c r="CC878" s="30"/>
      <c r="CD878" s="30"/>
      <c r="CE878" s="30"/>
      <c r="CF878" s="30"/>
      <c r="CG878" s="30"/>
      <c r="CH878" s="30"/>
      <c r="CI878" s="30"/>
      <c r="CJ878" s="30"/>
      <c r="CK878" s="30"/>
      <c r="CL878" s="30"/>
      <c r="CM878" s="30"/>
      <c r="CN878" s="30"/>
      <c r="CO878" s="30"/>
      <c r="CP878" s="30"/>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0"/>
      <c r="DT878" s="30"/>
      <c r="DU878" s="30"/>
      <c r="DV878" s="30"/>
      <c r="DW878" s="30"/>
      <c r="DX878" s="30"/>
      <c r="DY878" s="30"/>
      <c r="DZ878" s="30"/>
      <c r="EA878" s="30"/>
      <c r="EB878" s="30"/>
      <c r="EC878" s="30"/>
      <c r="ED878" s="30"/>
      <c r="EE878" s="30"/>
      <c r="EF878" s="30"/>
      <c r="EG878" s="30"/>
      <c r="EH878" s="30"/>
      <c r="EI878" s="30"/>
      <c r="EJ878" s="30"/>
      <c r="EK878" s="30"/>
      <c r="EL878" s="30"/>
      <c r="EM878" s="30"/>
      <c r="EN878" s="30"/>
      <c r="EO878" s="30"/>
      <c r="EP878" s="30"/>
      <c r="EQ878" s="30"/>
      <c r="ER878" s="30"/>
      <c r="ES878" s="30"/>
      <c r="ET878" s="30"/>
      <c r="EU878" s="30"/>
      <c r="EV878" s="30"/>
      <c r="EW878" s="30"/>
      <c r="EX878" s="30"/>
      <c r="EY878" s="30"/>
      <c r="EZ878" s="30"/>
      <c r="FA878" s="30"/>
      <c r="FB878" s="30"/>
      <c r="FC878" s="30"/>
      <c r="FD878" s="30"/>
      <c r="FE878" s="30"/>
      <c r="FF878" s="30"/>
      <c r="FG878" s="30"/>
      <c r="FH878" s="30"/>
      <c r="FI878" s="30"/>
      <c r="FJ878" s="30"/>
      <c r="FK878" s="30"/>
      <c r="FL878" s="30"/>
      <c r="FM878" s="30"/>
      <c r="FN878" s="30"/>
      <c r="FO878" s="30"/>
      <c r="FP878" s="30"/>
      <c r="FQ878" s="30"/>
      <c r="FR878" s="30"/>
      <c r="FS878" s="30"/>
      <c r="FT878" s="30"/>
      <c r="FU878" s="30"/>
      <c r="FV878" s="30"/>
      <c r="FW878" s="30"/>
      <c r="FX878" s="30"/>
      <c r="FY878" s="30"/>
      <c r="FZ878" s="30"/>
      <c r="GA878" s="30"/>
      <c r="GB878" s="30"/>
      <c r="GC878" s="30"/>
      <c r="GD878" s="30"/>
      <c r="GE878" s="30"/>
      <c r="GF878" s="30"/>
      <c r="GG878" s="30"/>
      <c r="GH878" s="30"/>
      <c r="GI878" s="30"/>
      <c r="GJ878" s="30"/>
      <c r="GK878" s="30"/>
      <c r="GL878" s="30"/>
      <c r="GM878" s="30"/>
    </row>
    <row r="879" spans="1:195" ht="12.7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0"/>
      <c r="BF879" s="30"/>
      <c r="BG879" s="30"/>
      <c r="BH879" s="30"/>
      <c r="BI879" s="30"/>
      <c r="BJ879" s="30"/>
      <c r="BK879" s="30"/>
      <c r="BL879" s="30"/>
      <c r="BM879" s="30"/>
      <c r="BN879" s="30"/>
      <c r="BO879" s="30"/>
      <c r="BP879" s="30"/>
      <c r="BQ879" s="30"/>
      <c r="BR879" s="30"/>
      <c r="BS879" s="30"/>
      <c r="BT879" s="30"/>
      <c r="BU879" s="30"/>
      <c r="BV879" s="30"/>
      <c r="BW879" s="30"/>
      <c r="BX879" s="30"/>
      <c r="BY879" s="30"/>
      <c r="BZ879" s="30"/>
      <c r="CA879" s="30"/>
      <c r="CB879" s="30"/>
      <c r="CC879" s="30"/>
      <c r="CD879" s="30"/>
      <c r="CE879" s="30"/>
      <c r="CF879" s="30"/>
      <c r="CG879" s="30"/>
      <c r="CH879" s="30"/>
      <c r="CI879" s="30"/>
      <c r="CJ879" s="30"/>
      <c r="CK879" s="30"/>
      <c r="CL879" s="30"/>
      <c r="CM879" s="30"/>
      <c r="CN879" s="30"/>
      <c r="CO879" s="30"/>
      <c r="CP879" s="30"/>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0"/>
      <c r="DT879" s="30"/>
      <c r="DU879" s="30"/>
      <c r="DV879" s="30"/>
      <c r="DW879" s="30"/>
      <c r="DX879" s="30"/>
      <c r="DY879" s="30"/>
      <c r="DZ879" s="30"/>
      <c r="EA879" s="30"/>
      <c r="EB879" s="30"/>
      <c r="EC879" s="30"/>
      <c r="ED879" s="30"/>
      <c r="EE879" s="30"/>
      <c r="EF879" s="30"/>
      <c r="EG879" s="30"/>
      <c r="EH879" s="30"/>
      <c r="EI879" s="30"/>
      <c r="EJ879" s="30"/>
      <c r="EK879" s="30"/>
      <c r="EL879" s="30"/>
      <c r="EM879" s="30"/>
      <c r="EN879" s="30"/>
      <c r="EO879" s="30"/>
      <c r="EP879" s="30"/>
      <c r="EQ879" s="30"/>
      <c r="ER879" s="30"/>
      <c r="ES879" s="30"/>
      <c r="ET879" s="30"/>
      <c r="EU879" s="30"/>
      <c r="EV879" s="30"/>
      <c r="EW879" s="30"/>
      <c r="EX879" s="30"/>
      <c r="EY879" s="30"/>
      <c r="EZ879" s="30"/>
      <c r="FA879" s="30"/>
      <c r="FB879" s="30"/>
      <c r="FC879" s="30"/>
      <c r="FD879" s="30"/>
      <c r="FE879" s="30"/>
      <c r="FF879" s="30"/>
      <c r="FG879" s="30"/>
      <c r="FH879" s="30"/>
      <c r="FI879" s="30"/>
      <c r="FJ879" s="30"/>
      <c r="FK879" s="30"/>
      <c r="FL879" s="30"/>
      <c r="FM879" s="30"/>
      <c r="FN879" s="30"/>
      <c r="FO879" s="30"/>
      <c r="FP879" s="30"/>
      <c r="FQ879" s="30"/>
      <c r="FR879" s="30"/>
      <c r="FS879" s="30"/>
      <c r="FT879" s="30"/>
      <c r="FU879" s="30"/>
      <c r="FV879" s="30"/>
      <c r="FW879" s="30"/>
      <c r="FX879" s="30"/>
      <c r="FY879" s="30"/>
      <c r="FZ879" s="30"/>
      <c r="GA879" s="30"/>
      <c r="GB879" s="30"/>
      <c r="GC879" s="30"/>
      <c r="GD879" s="30"/>
      <c r="GE879" s="30"/>
      <c r="GF879" s="30"/>
      <c r="GG879" s="30"/>
      <c r="GH879" s="30"/>
      <c r="GI879" s="30"/>
      <c r="GJ879" s="30"/>
      <c r="GK879" s="30"/>
      <c r="GL879" s="30"/>
      <c r="GM879" s="30"/>
    </row>
    <row r="880" spans="1:195" ht="12.7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c r="BK880" s="30"/>
      <c r="BL880" s="30"/>
      <c r="BM880" s="30"/>
      <c r="BN880" s="30"/>
      <c r="BO880" s="30"/>
      <c r="BP880" s="30"/>
      <c r="BQ880" s="30"/>
      <c r="BR880" s="30"/>
      <c r="BS880" s="30"/>
      <c r="BT880" s="30"/>
      <c r="BU880" s="30"/>
      <c r="BV880" s="30"/>
      <c r="BW880" s="30"/>
      <c r="BX880" s="30"/>
      <c r="BY880" s="30"/>
      <c r="BZ880" s="30"/>
      <c r="CA880" s="30"/>
      <c r="CB880" s="30"/>
      <c r="CC880" s="30"/>
      <c r="CD880" s="30"/>
      <c r="CE880" s="30"/>
      <c r="CF880" s="30"/>
      <c r="CG880" s="30"/>
      <c r="CH880" s="30"/>
      <c r="CI880" s="30"/>
      <c r="CJ880" s="30"/>
      <c r="CK880" s="30"/>
      <c r="CL880" s="30"/>
      <c r="CM880" s="30"/>
      <c r="CN880" s="30"/>
      <c r="CO880" s="30"/>
      <c r="CP880" s="30"/>
      <c r="CQ880" s="30"/>
      <c r="CR880" s="30"/>
      <c r="CS880" s="30"/>
      <c r="CT880" s="30"/>
      <c r="CU880" s="30"/>
      <c r="CV880" s="30"/>
      <c r="CW880" s="30"/>
      <c r="CX880" s="30"/>
      <c r="CY880" s="30"/>
      <c r="CZ880" s="30"/>
      <c r="DA880" s="30"/>
      <c r="DB880" s="30"/>
      <c r="DC880" s="30"/>
      <c r="DD880" s="30"/>
      <c r="DE880" s="30"/>
      <c r="DF880" s="30"/>
      <c r="DG880" s="30"/>
      <c r="DH880" s="30"/>
      <c r="DI880" s="30"/>
      <c r="DJ880" s="30"/>
      <c r="DK880" s="30"/>
      <c r="DL880" s="30"/>
      <c r="DM880" s="30"/>
      <c r="DN880" s="30"/>
      <c r="DO880" s="30"/>
      <c r="DP880" s="30"/>
      <c r="DQ880" s="30"/>
      <c r="DR880" s="30"/>
      <c r="DS880" s="30"/>
      <c r="DT880" s="30"/>
      <c r="DU880" s="30"/>
      <c r="DV880" s="30"/>
      <c r="DW880" s="30"/>
      <c r="DX880" s="30"/>
      <c r="DY880" s="30"/>
      <c r="DZ880" s="30"/>
      <c r="EA880" s="30"/>
      <c r="EB880" s="30"/>
      <c r="EC880" s="30"/>
      <c r="ED880" s="30"/>
      <c r="EE880" s="30"/>
      <c r="EF880" s="30"/>
      <c r="EG880" s="30"/>
      <c r="EH880" s="30"/>
      <c r="EI880" s="30"/>
      <c r="EJ880" s="30"/>
      <c r="EK880" s="30"/>
      <c r="EL880" s="30"/>
      <c r="EM880" s="30"/>
      <c r="EN880" s="30"/>
      <c r="EO880" s="30"/>
      <c r="EP880" s="30"/>
      <c r="EQ880" s="30"/>
      <c r="ER880" s="30"/>
      <c r="ES880" s="30"/>
      <c r="ET880" s="30"/>
      <c r="EU880" s="30"/>
      <c r="EV880" s="30"/>
      <c r="EW880" s="30"/>
      <c r="EX880" s="30"/>
      <c r="EY880" s="30"/>
      <c r="EZ880" s="30"/>
      <c r="FA880" s="30"/>
      <c r="FB880" s="30"/>
      <c r="FC880" s="30"/>
      <c r="FD880" s="30"/>
      <c r="FE880" s="30"/>
      <c r="FF880" s="30"/>
      <c r="FG880" s="30"/>
      <c r="FH880" s="30"/>
      <c r="FI880" s="30"/>
      <c r="FJ880" s="30"/>
      <c r="FK880" s="30"/>
      <c r="FL880" s="30"/>
      <c r="FM880" s="30"/>
      <c r="FN880" s="30"/>
      <c r="FO880" s="30"/>
      <c r="FP880" s="30"/>
      <c r="FQ880" s="30"/>
      <c r="FR880" s="30"/>
      <c r="FS880" s="30"/>
      <c r="FT880" s="30"/>
      <c r="FU880" s="30"/>
      <c r="FV880" s="30"/>
      <c r="FW880" s="30"/>
      <c r="FX880" s="30"/>
      <c r="FY880" s="30"/>
      <c r="FZ880" s="30"/>
      <c r="GA880" s="30"/>
      <c r="GB880" s="30"/>
      <c r="GC880" s="30"/>
      <c r="GD880" s="30"/>
      <c r="GE880" s="30"/>
      <c r="GF880" s="30"/>
      <c r="GG880" s="30"/>
      <c r="GH880" s="30"/>
      <c r="GI880" s="30"/>
      <c r="GJ880" s="30"/>
      <c r="GK880" s="30"/>
      <c r="GL880" s="30"/>
      <c r="GM880" s="30"/>
    </row>
    <row r="881" spans="1:195" ht="12.7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c r="BA881" s="30"/>
      <c r="BB881" s="30"/>
      <c r="BC881" s="30"/>
      <c r="BD881" s="30"/>
      <c r="BE881" s="30"/>
      <c r="BF881" s="30"/>
      <c r="BG881" s="30"/>
      <c r="BH881" s="30"/>
      <c r="BI881" s="30"/>
      <c r="BJ881" s="30"/>
      <c r="BK881" s="30"/>
      <c r="BL881" s="30"/>
      <c r="BM881" s="30"/>
      <c r="BN881" s="30"/>
      <c r="BO881" s="30"/>
      <c r="BP881" s="30"/>
      <c r="BQ881" s="30"/>
      <c r="BR881" s="30"/>
      <c r="BS881" s="30"/>
      <c r="BT881" s="30"/>
      <c r="BU881" s="30"/>
      <c r="BV881" s="30"/>
      <c r="BW881" s="30"/>
      <c r="BX881" s="30"/>
      <c r="BY881" s="30"/>
      <c r="BZ881" s="30"/>
      <c r="CA881" s="30"/>
      <c r="CB881" s="30"/>
      <c r="CC881" s="30"/>
      <c r="CD881" s="30"/>
      <c r="CE881" s="30"/>
      <c r="CF881" s="30"/>
      <c r="CG881" s="30"/>
      <c r="CH881" s="30"/>
      <c r="CI881" s="30"/>
      <c r="CJ881" s="30"/>
      <c r="CK881" s="30"/>
      <c r="CL881" s="30"/>
      <c r="CM881" s="30"/>
      <c r="CN881" s="30"/>
      <c r="CO881" s="30"/>
      <c r="CP881" s="30"/>
      <c r="CQ881" s="30"/>
      <c r="CR881" s="30"/>
      <c r="CS881" s="30"/>
      <c r="CT881" s="30"/>
      <c r="CU881" s="30"/>
      <c r="CV881" s="30"/>
      <c r="CW881" s="30"/>
      <c r="CX881" s="30"/>
      <c r="CY881" s="30"/>
      <c r="CZ881" s="30"/>
      <c r="DA881" s="30"/>
      <c r="DB881" s="30"/>
      <c r="DC881" s="30"/>
      <c r="DD881" s="30"/>
      <c r="DE881" s="30"/>
      <c r="DF881" s="30"/>
      <c r="DG881" s="30"/>
      <c r="DH881" s="30"/>
      <c r="DI881" s="30"/>
      <c r="DJ881" s="30"/>
      <c r="DK881" s="30"/>
      <c r="DL881" s="30"/>
      <c r="DM881" s="30"/>
      <c r="DN881" s="30"/>
      <c r="DO881" s="30"/>
      <c r="DP881" s="30"/>
      <c r="DQ881" s="30"/>
      <c r="DR881" s="30"/>
      <c r="DS881" s="30"/>
      <c r="DT881" s="30"/>
      <c r="DU881" s="30"/>
      <c r="DV881" s="30"/>
      <c r="DW881" s="30"/>
      <c r="DX881" s="30"/>
      <c r="DY881" s="30"/>
      <c r="DZ881" s="30"/>
      <c r="EA881" s="30"/>
      <c r="EB881" s="30"/>
      <c r="EC881" s="30"/>
      <c r="ED881" s="30"/>
      <c r="EE881" s="30"/>
      <c r="EF881" s="30"/>
      <c r="EG881" s="30"/>
      <c r="EH881" s="30"/>
      <c r="EI881" s="30"/>
      <c r="EJ881" s="30"/>
      <c r="EK881" s="30"/>
      <c r="EL881" s="30"/>
      <c r="EM881" s="30"/>
      <c r="EN881" s="30"/>
      <c r="EO881" s="30"/>
      <c r="EP881" s="30"/>
      <c r="EQ881" s="30"/>
      <c r="ER881" s="30"/>
      <c r="ES881" s="30"/>
      <c r="ET881" s="30"/>
      <c r="EU881" s="30"/>
      <c r="EV881" s="30"/>
      <c r="EW881" s="30"/>
      <c r="EX881" s="30"/>
      <c r="EY881" s="30"/>
      <c r="EZ881" s="30"/>
      <c r="FA881" s="30"/>
      <c r="FB881" s="30"/>
      <c r="FC881" s="30"/>
      <c r="FD881" s="30"/>
      <c r="FE881" s="30"/>
      <c r="FF881" s="30"/>
      <c r="FG881" s="30"/>
      <c r="FH881" s="30"/>
      <c r="FI881" s="30"/>
      <c r="FJ881" s="30"/>
      <c r="FK881" s="30"/>
      <c r="FL881" s="30"/>
      <c r="FM881" s="30"/>
      <c r="FN881" s="30"/>
      <c r="FO881" s="30"/>
      <c r="FP881" s="30"/>
      <c r="FQ881" s="30"/>
      <c r="FR881" s="30"/>
      <c r="FS881" s="30"/>
      <c r="FT881" s="30"/>
      <c r="FU881" s="30"/>
      <c r="FV881" s="30"/>
      <c r="FW881" s="30"/>
      <c r="FX881" s="30"/>
      <c r="FY881" s="30"/>
      <c r="FZ881" s="30"/>
      <c r="GA881" s="30"/>
      <c r="GB881" s="30"/>
      <c r="GC881" s="30"/>
      <c r="GD881" s="30"/>
      <c r="GE881" s="30"/>
      <c r="GF881" s="30"/>
      <c r="GG881" s="30"/>
      <c r="GH881" s="30"/>
      <c r="GI881" s="30"/>
      <c r="GJ881" s="30"/>
      <c r="GK881" s="30"/>
      <c r="GL881" s="30"/>
      <c r="GM881" s="30"/>
    </row>
    <row r="882" spans="1:195" ht="12.7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c r="BE882" s="30"/>
      <c r="BF882" s="30"/>
      <c r="BG882" s="30"/>
      <c r="BH882" s="30"/>
      <c r="BI882" s="30"/>
      <c r="BJ882" s="30"/>
      <c r="BK882" s="30"/>
      <c r="BL882" s="30"/>
      <c r="BM882" s="30"/>
      <c r="BN882" s="30"/>
      <c r="BO882" s="30"/>
      <c r="BP882" s="30"/>
      <c r="BQ882" s="30"/>
      <c r="BR882" s="30"/>
      <c r="BS882" s="30"/>
      <c r="BT882" s="30"/>
      <c r="BU882" s="30"/>
      <c r="BV882" s="30"/>
      <c r="BW882" s="30"/>
      <c r="BX882" s="30"/>
      <c r="BY882" s="30"/>
      <c r="BZ882" s="30"/>
      <c r="CA882" s="30"/>
      <c r="CB882" s="30"/>
      <c r="CC882" s="30"/>
      <c r="CD882" s="30"/>
      <c r="CE882" s="30"/>
      <c r="CF882" s="30"/>
      <c r="CG882" s="30"/>
      <c r="CH882" s="30"/>
      <c r="CI882" s="30"/>
      <c r="CJ882" s="30"/>
      <c r="CK882" s="30"/>
      <c r="CL882" s="30"/>
      <c r="CM882" s="30"/>
      <c r="CN882" s="30"/>
      <c r="CO882" s="30"/>
      <c r="CP882" s="30"/>
      <c r="CQ882" s="30"/>
      <c r="CR882" s="30"/>
      <c r="CS882" s="30"/>
      <c r="CT882" s="30"/>
      <c r="CU882" s="30"/>
      <c r="CV882" s="30"/>
      <c r="CW882" s="30"/>
      <c r="CX882" s="30"/>
      <c r="CY882" s="30"/>
      <c r="CZ882" s="30"/>
      <c r="DA882" s="30"/>
      <c r="DB882" s="30"/>
      <c r="DC882" s="30"/>
      <c r="DD882" s="30"/>
      <c r="DE882" s="30"/>
      <c r="DF882" s="30"/>
      <c r="DG882" s="30"/>
      <c r="DH882" s="30"/>
      <c r="DI882" s="30"/>
      <c r="DJ882" s="30"/>
      <c r="DK882" s="30"/>
      <c r="DL882" s="30"/>
      <c r="DM882" s="30"/>
      <c r="DN882" s="30"/>
      <c r="DO882" s="30"/>
      <c r="DP882" s="30"/>
      <c r="DQ882" s="30"/>
      <c r="DR882" s="30"/>
      <c r="DS882" s="30"/>
      <c r="DT882" s="30"/>
      <c r="DU882" s="30"/>
      <c r="DV882" s="30"/>
      <c r="DW882" s="30"/>
      <c r="DX882" s="30"/>
      <c r="DY882" s="30"/>
      <c r="DZ882" s="30"/>
      <c r="EA882" s="30"/>
      <c r="EB882" s="30"/>
      <c r="EC882" s="30"/>
      <c r="ED882" s="30"/>
      <c r="EE882" s="30"/>
      <c r="EF882" s="30"/>
      <c r="EG882" s="30"/>
      <c r="EH882" s="30"/>
      <c r="EI882" s="30"/>
      <c r="EJ882" s="30"/>
      <c r="EK882" s="30"/>
      <c r="EL882" s="30"/>
      <c r="EM882" s="30"/>
      <c r="EN882" s="30"/>
      <c r="EO882" s="30"/>
      <c r="EP882" s="30"/>
      <c r="EQ882" s="30"/>
      <c r="ER882" s="30"/>
      <c r="ES882" s="30"/>
      <c r="ET882" s="30"/>
      <c r="EU882" s="30"/>
      <c r="EV882" s="30"/>
      <c r="EW882" s="30"/>
      <c r="EX882" s="30"/>
      <c r="EY882" s="30"/>
      <c r="EZ882" s="30"/>
      <c r="FA882" s="30"/>
      <c r="FB882" s="30"/>
      <c r="FC882" s="30"/>
      <c r="FD882" s="30"/>
      <c r="FE882" s="30"/>
      <c r="FF882" s="30"/>
      <c r="FG882" s="30"/>
      <c r="FH882" s="30"/>
      <c r="FI882" s="30"/>
      <c r="FJ882" s="30"/>
      <c r="FK882" s="30"/>
      <c r="FL882" s="30"/>
      <c r="FM882" s="30"/>
      <c r="FN882" s="30"/>
      <c r="FO882" s="30"/>
      <c r="FP882" s="30"/>
      <c r="FQ882" s="30"/>
      <c r="FR882" s="30"/>
      <c r="FS882" s="30"/>
      <c r="FT882" s="30"/>
      <c r="FU882" s="30"/>
      <c r="FV882" s="30"/>
      <c r="FW882" s="30"/>
      <c r="FX882" s="30"/>
      <c r="FY882" s="30"/>
      <c r="FZ882" s="30"/>
      <c r="GA882" s="30"/>
      <c r="GB882" s="30"/>
      <c r="GC882" s="30"/>
      <c r="GD882" s="30"/>
      <c r="GE882" s="30"/>
      <c r="GF882" s="30"/>
      <c r="GG882" s="30"/>
      <c r="GH882" s="30"/>
      <c r="GI882" s="30"/>
      <c r="GJ882" s="30"/>
      <c r="GK882" s="30"/>
      <c r="GL882" s="30"/>
      <c r="GM882" s="30"/>
    </row>
    <row r="883" spans="1:195" ht="12.7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c r="BE883" s="30"/>
      <c r="BF883" s="30"/>
      <c r="BG883" s="30"/>
      <c r="BH883" s="30"/>
      <c r="BI883" s="30"/>
      <c r="BJ883" s="30"/>
      <c r="BK883" s="30"/>
      <c r="BL883" s="30"/>
      <c r="BM883" s="30"/>
      <c r="BN883" s="30"/>
      <c r="BO883" s="30"/>
      <c r="BP883" s="30"/>
      <c r="BQ883" s="30"/>
      <c r="BR883" s="30"/>
      <c r="BS883" s="30"/>
      <c r="BT883" s="30"/>
      <c r="BU883" s="30"/>
      <c r="BV883" s="30"/>
      <c r="BW883" s="30"/>
      <c r="BX883" s="30"/>
      <c r="BY883" s="30"/>
      <c r="BZ883" s="30"/>
      <c r="CA883" s="30"/>
      <c r="CB883" s="30"/>
      <c r="CC883" s="30"/>
      <c r="CD883" s="30"/>
      <c r="CE883" s="30"/>
      <c r="CF883" s="30"/>
      <c r="CG883" s="30"/>
      <c r="CH883" s="30"/>
      <c r="CI883" s="30"/>
      <c r="CJ883" s="30"/>
      <c r="CK883" s="30"/>
      <c r="CL883" s="30"/>
      <c r="CM883" s="30"/>
      <c r="CN883" s="30"/>
      <c r="CO883" s="30"/>
      <c r="CP883" s="30"/>
      <c r="CQ883" s="30"/>
      <c r="CR883" s="30"/>
      <c r="CS883" s="30"/>
      <c r="CT883" s="30"/>
      <c r="CU883" s="30"/>
      <c r="CV883" s="30"/>
      <c r="CW883" s="30"/>
      <c r="CX883" s="30"/>
      <c r="CY883" s="30"/>
      <c r="CZ883" s="30"/>
      <c r="DA883" s="30"/>
      <c r="DB883" s="30"/>
      <c r="DC883" s="30"/>
      <c r="DD883" s="30"/>
      <c r="DE883" s="30"/>
      <c r="DF883" s="30"/>
      <c r="DG883" s="30"/>
      <c r="DH883" s="30"/>
      <c r="DI883" s="30"/>
      <c r="DJ883" s="30"/>
      <c r="DK883" s="30"/>
      <c r="DL883" s="30"/>
      <c r="DM883" s="30"/>
      <c r="DN883" s="30"/>
      <c r="DO883" s="30"/>
      <c r="DP883" s="30"/>
      <c r="DQ883" s="30"/>
      <c r="DR883" s="30"/>
      <c r="DS883" s="30"/>
      <c r="DT883" s="30"/>
      <c r="DU883" s="30"/>
      <c r="DV883" s="30"/>
      <c r="DW883" s="30"/>
      <c r="DX883" s="30"/>
      <c r="DY883" s="30"/>
      <c r="DZ883" s="30"/>
      <c r="EA883" s="30"/>
      <c r="EB883" s="30"/>
      <c r="EC883" s="30"/>
      <c r="ED883" s="30"/>
      <c r="EE883" s="30"/>
      <c r="EF883" s="30"/>
      <c r="EG883" s="30"/>
      <c r="EH883" s="30"/>
      <c r="EI883" s="30"/>
      <c r="EJ883" s="30"/>
      <c r="EK883" s="30"/>
      <c r="EL883" s="30"/>
      <c r="EM883" s="30"/>
      <c r="EN883" s="30"/>
      <c r="EO883" s="30"/>
      <c r="EP883" s="30"/>
      <c r="EQ883" s="30"/>
      <c r="ER883" s="30"/>
      <c r="ES883" s="30"/>
      <c r="ET883" s="30"/>
      <c r="EU883" s="30"/>
      <c r="EV883" s="30"/>
      <c r="EW883" s="30"/>
      <c r="EX883" s="30"/>
      <c r="EY883" s="30"/>
      <c r="EZ883" s="30"/>
      <c r="FA883" s="30"/>
      <c r="FB883" s="30"/>
      <c r="FC883" s="30"/>
      <c r="FD883" s="30"/>
      <c r="FE883" s="30"/>
      <c r="FF883" s="30"/>
      <c r="FG883" s="30"/>
      <c r="FH883" s="30"/>
      <c r="FI883" s="30"/>
      <c r="FJ883" s="30"/>
      <c r="FK883" s="30"/>
      <c r="FL883" s="30"/>
      <c r="FM883" s="30"/>
      <c r="FN883" s="30"/>
      <c r="FO883" s="30"/>
      <c r="FP883" s="30"/>
      <c r="FQ883" s="30"/>
      <c r="FR883" s="30"/>
      <c r="FS883" s="30"/>
      <c r="FT883" s="30"/>
      <c r="FU883" s="30"/>
      <c r="FV883" s="30"/>
      <c r="FW883" s="30"/>
      <c r="FX883" s="30"/>
      <c r="FY883" s="30"/>
      <c r="FZ883" s="30"/>
      <c r="GA883" s="30"/>
      <c r="GB883" s="30"/>
      <c r="GC883" s="30"/>
      <c r="GD883" s="30"/>
      <c r="GE883" s="30"/>
      <c r="GF883" s="30"/>
      <c r="GG883" s="30"/>
      <c r="GH883" s="30"/>
      <c r="GI883" s="30"/>
      <c r="GJ883" s="30"/>
      <c r="GK883" s="30"/>
      <c r="GL883" s="30"/>
      <c r="GM883" s="30"/>
    </row>
    <row r="884" spans="1:195" ht="12.7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c r="BE884" s="30"/>
      <c r="BF884" s="30"/>
      <c r="BG884" s="30"/>
      <c r="BH884" s="30"/>
      <c r="BI884" s="30"/>
      <c r="BJ884" s="30"/>
      <c r="BK884" s="30"/>
      <c r="BL884" s="30"/>
      <c r="BM884" s="30"/>
      <c r="BN884" s="30"/>
      <c r="BO884" s="30"/>
      <c r="BP884" s="30"/>
      <c r="BQ884" s="30"/>
      <c r="BR884" s="30"/>
      <c r="BS884" s="30"/>
      <c r="BT884" s="30"/>
      <c r="BU884" s="30"/>
      <c r="BV884" s="30"/>
      <c r="BW884" s="30"/>
      <c r="BX884" s="30"/>
      <c r="BY884" s="30"/>
      <c r="BZ884" s="30"/>
      <c r="CA884" s="30"/>
      <c r="CB884" s="30"/>
      <c r="CC884" s="30"/>
      <c r="CD884" s="30"/>
      <c r="CE884" s="30"/>
      <c r="CF884" s="30"/>
      <c r="CG884" s="30"/>
      <c r="CH884" s="30"/>
      <c r="CI884" s="30"/>
      <c r="CJ884" s="30"/>
      <c r="CK884" s="30"/>
      <c r="CL884" s="30"/>
      <c r="CM884" s="30"/>
      <c r="CN884" s="30"/>
      <c r="CO884" s="30"/>
      <c r="CP884" s="30"/>
      <c r="CQ884" s="30"/>
      <c r="CR884" s="30"/>
      <c r="CS884" s="30"/>
      <c r="CT884" s="30"/>
      <c r="CU884" s="30"/>
      <c r="CV884" s="30"/>
      <c r="CW884" s="30"/>
      <c r="CX884" s="30"/>
      <c r="CY884" s="30"/>
      <c r="CZ884" s="30"/>
      <c r="DA884" s="30"/>
      <c r="DB884" s="30"/>
      <c r="DC884" s="30"/>
      <c r="DD884" s="30"/>
      <c r="DE884" s="30"/>
      <c r="DF884" s="30"/>
      <c r="DG884" s="30"/>
      <c r="DH884" s="30"/>
      <c r="DI884" s="30"/>
      <c r="DJ884" s="30"/>
      <c r="DK884" s="30"/>
      <c r="DL884" s="30"/>
      <c r="DM884" s="30"/>
      <c r="DN884" s="30"/>
      <c r="DO884" s="30"/>
      <c r="DP884" s="30"/>
      <c r="DQ884" s="30"/>
      <c r="DR884" s="30"/>
      <c r="DS884" s="30"/>
      <c r="DT884" s="30"/>
      <c r="DU884" s="30"/>
      <c r="DV884" s="30"/>
      <c r="DW884" s="30"/>
      <c r="DX884" s="30"/>
      <c r="DY884" s="30"/>
      <c r="DZ884" s="30"/>
      <c r="EA884" s="30"/>
      <c r="EB884" s="30"/>
      <c r="EC884" s="30"/>
      <c r="ED884" s="30"/>
      <c r="EE884" s="30"/>
      <c r="EF884" s="30"/>
      <c r="EG884" s="30"/>
      <c r="EH884" s="30"/>
      <c r="EI884" s="30"/>
      <c r="EJ884" s="30"/>
      <c r="EK884" s="30"/>
      <c r="EL884" s="30"/>
      <c r="EM884" s="30"/>
      <c r="EN884" s="30"/>
      <c r="EO884" s="30"/>
      <c r="EP884" s="30"/>
      <c r="EQ884" s="30"/>
      <c r="ER884" s="30"/>
      <c r="ES884" s="30"/>
      <c r="ET884" s="30"/>
      <c r="EU884" s="30"/>
      <c r="EV884" s="30"/>
      <c r="EW884" s="30"/>
      <c r="EX884" s="30"/>
      <c r="EY884" s="30"/>
      <c r="EZ884" s="30"/>
      <c r="FA884" s="30"/>
      <c r="FB884" s="30"/>
      <c r="FC884" s="30"/>
      <c r="FD884" s="30"/>
      <c r="FE884" s="30"/>
      <c r="FF884" s="30"/>
      <c r="FG884" s="30"/>
      <c r="FH884" s="30"/>
      <c r="FI884" s="30"/>
      <c r="FJ884" s="30"/>
      <c r="FK884" s="30"/>
      <c r="FL884" s="30"/>
      <c r="FM884" s="30"/>
      <c r="FN884" s="30"/>
      <c r="FO884" s="30"/>
      <c r="FP884" s="30"/>
      <c r="FQ884" s="30"/>
      <c r="FR884" s="30"/>
      <c r="FS884" s="30"/>
      <c r="FT884" s="30"/>
      <c r="FU884" s="30"/>
      <c r="FV884" s="30"/>
      <c r="FW884" s="30"/>
      <c r="FX884" s="30"/>
      <c r="FY884" s="30"/>
      <c r="FZ884" s="30"/>
      <c r="GA884" s="30"/>
      <c r="GB884" s="30"/>
      <c r="GC884" s="30"/>
      <c r="GD884" s="30"/>
      <c r="GE884" s="30"/>
      <c r="GF884" s="30"/>
      <c r="GG884" s="30"/>
      <c r="GH884" s="30"/>
      <c r="GI884" s="30"/>
      <c r="GJ884" s="30"/>
      <c r="GK884" s="30"/>
      <c r="GL884" s="30"/>
      <c r="GM884" s="30"/>
    </row>
    <row r="885" spans="1:195" ht="12.7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c r="BE885" s="30"/>
      <c r="BF885" s="30"/>
      <c r="BG885" s="30"/>
      <c r="BH885" s="30"/>
      <c r="BI885" s="30"/>
      <c r="BJ885" s="30"/>
      <c r="BK885" s="30"/>
      <c r="BL885" s="30"/>
      <c r="BM885" s="30"/>
      <c r="BN885" s="30"/>
      <c r="BO885" s="30"/>
      <c r="BP885" s="30"/>
      <c r="BQ885" s="30"/>
      <c r="BR885" s="30"/>
      <c r="BS885" s="30"/>
      <c r="BT885" s="30"/>
      <c r="BU885" s="30"/>
      <c r="BV885" s="30"/>
      <c r="BW885" s="30"/>
      <c r="BX885" s="30"/>
      <c r="BY885" s="30"/>
      <c r="BZ885" s="30"/>
      <c r="CA885" s="30"/>
      <c r="CB885" s="30"/>
      <c r="CC885" s="30"/>
      <c r="CD885" s="30"/>
      <c r="CE885" s="30"/>
      <c r="CF885" s="30"/>
      <c r="CG885" s="30"/>
      <c r="CH885" s="30"/>
      <c r="CI885" s="30"/>
      <c r="CJ885" s="30"/>
      <c r="CK885" s="30"/>
      <c r="CL885" s="30"/>
      <c r="CM885" s="30"/>
      <c r="CN885" s="30"/>
      <c r="CO885" s="30"/>
      <c r="CP885" s="30"/>
      <c r="CQ885" s="30"/>
      <c r="CR885" s="30"/>
      <c r="CS885" s="30"/>
      <c r="CT885" s="30"/>
      <c r="CU885" s="30"/>
      <c r="CV885" s="30"/>
      <c r="CW885" s="30"/>
      <c r="CX885" s="30"/>
      <c r="CY885" s="30"/>
      <c r="CZ885" s="30"/>
      <c r="DA885" s="30"/>
      <c r="DB885" s="30"/>
      <c r="DC885" s="30"/>
      <c r="DD885" s="30"/>
      <c r="DE885" s="30"/>
      <c r="DF885" s="30"/>
      <c r="DG885" s="30"/>
      <c r="DH885" s="30"/>
      <c r="DI885" s="30"/>
      <c r="DJ885" s="30"/>
      <c r="DK885" s="30"/>
      <c r="DL885" s="30"/>
      <c r="DM885" s="30"/>
      <c r="DN885" s="30"/>
      <c r="DO885" s="30"/>
      <c r="DP885" s="30"/>
      <c r="DQ885" s="30"/>
      <c r="DR885" s="30"/>
      <c r="DS885" s="30"/>
      <c r="DT885" s="30"/>
      <c r="DU885" s="30"/>
      <c r="DV885" s="30"/>
      <c r="DW885" s="30"/>
      <c r="DX885" s="30"/>
      <c r="DY885" s="30"/>
      <c r="DZ885" s="30"/>
      <c r="EA885" s="30"/>
      <c r="EB885" s="30"/>
      <c r="EC885" s="30"/>
      <c r="ED885" s="30"/>
      <c r="EE885" s="30"/>
      <c r="EF885" s="30"/>
      <c r="EG885" s="30"/>
      <c r="EH885" s="30"/>
      <c r="EI885" s="30"/>
      <c r="EJ885" s="30"/>
      <c r="EK885" s="30"/>
      <c r="EL885" s="30"/>
      <c r="EM885" s="30"/>
      <c r="EN885" s="30"/>
      <c r="EO885" s="30"/>
      <c r="EP885" s="30"/>
      <c r="EQ885" s="30"/>
      <c r="ER885" s="30"/>
      <c r="ES885" s="30"/>
      <c r="ET885" s="30"/>
      <c r="EU885" s="30"/>
      <c r="EV885" s="30"/>
      <c r="EW885" s="30"/>
      <c r="EX885" s="30"/>
      <c r="EY885" s="30"/>
      <c r="EZ885" s="30"/>
      <c r="FA885" s="30"/>
      <c r="FB885" s="30"/>
      <c r="FC885" s="30"/>
      <c r="FD885" s="30"/>
      <c r="FE885" s="30"/>
      <c r="FF885" s="30"/>
      <c r="FG885" s="30"/>
      <c r="FH885" s="30"/>
      <c r="FI885" s="30"/>
      <c r="FJ885" s="30"/>
      <c r="FK885" s="30"/>
      <c r="FL885" s="30"/>
      <c r="FM885" s="30"/>
      <c r="FN885" s="30"/>
      <c r="FO885" s="30"/>
      <c r="FP885" s="30"/>
      <c r="FQ885" s="30"/>
      <c r="FR885" s="30"/>
      <c r="FS885" s="30"/>
      <c r="FT885" s="30"/>
      <c r="FU885" s="30"/>
      <c r="FV885" s="30"/>
      <c r="FW885" s="30"/>
      <c r="FX885" s="30"/>
      <c r="FY885" s="30"/>
      <c r="FZ885" s="30"/>
      <c r="GA885" s="30"/>
      <c r="GB885" s="30"/>
      <c r="GC885" s="30"/>
      <c r="GD885" s="30"/>
      <c r="GE885" s="30"/>
      <c r="GF885" s="30"/>
      <c r="GG885" s="30"/>
      <c r="GH885" s="30"/>
      <c r="GI885" s="30"/>
      <c r="GJ885" s="30"/>
      <c r="GK885" s="30"/>
      <c r="GL885" s="30"/>
      <c r="GM885" s="30"/>
    </row>
    <row r="886" spans="1:195" ht="12.7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c r="BM886" s="30"/>
      <c r="BN886" s="30"/>
      <c r="BO886" s="30"/>
      <c r="BP886" s="30"/>
      <c r="BQ886" s="30"/>
      <c r="BR886" s="30"/>
      <c r="BS886" s="30"/>
      <c r="BT886" s="30"/>
      <c r="BU886" s="30"/>
      <c r="BV886" s="30"/>
      <c r="BW886" s="30"/>
      <c r="BX886" s="30"/>
      <c r="BY886" s="30"/>
      <c r="BZ886" s="30"/>
      <c r="CA886" s="30"/>
      <c r="CB886" s="30"/>
      <c r="CC886" s="30"/>
      <c r="CD886" s="30"/>
      <c r="CE886" s="30"/>
      <c r="CF886" s="30"/>
      <c r="CG886" s="30"/>
      <c r="CH886" s="30"/>
      <c r="CI886" s="30"/>
      <c r="CJ886" s="30"/>
      <c r="CK886" s="30"/>
      <c r="CL886" s="30"/>
      <c r="CM886" s="30"/>
      <c r="CN886" s="30"/>
      <c r="CO886" s="30"/>
      <c r="CP886" s="30"/>
      <c r="CQ886" s="30"/>
      <c r="CR886" s="30"/>
      <c r="CS886" s="30"/>
      <c r="CT886" s="30"/>
      <c r="CU886" s="30"/>
      <c r="CV886" s="30"/>
      <c r="CW886" s="30"/>
      <c r="CX886" s="30"/>
      <c r="CY886" s="30"/>
      <c r="CZ886" s="30"/>
      <c r="DA886" s="30"/>
      <c r="DB886" s="30"/>
      <c r="DC886" s="30"/>
      <c r="DD886" s="30"/>
      <c r="DE886" s="30"/>
      <c r="DF886" s="30"/>
      <c r="DG886" s="30"/>
      <c r="DH886" s="30"/>
      <c r="DI886" s="30"/>
      <c r="DJ886" s="30"/>
      <c r="DK886" s="30"/>
      <c r="DL886" s="30"/>
      <c r="DM886" s="30"/>
      <c r="DN886" s="30"/>
      <c r="DO886" s="30"/>
      <c r="DP886" s="30"/>
      <c r="DQ886" s="30"/>
      <c r="DR886" s="30"/>
      <c r="DS886" s="30"/>
      <c r="DT886" s="30"/>
      <c r="DU886" s="30"/>
      <c r="DV886" s="30"/>
      <c r="DW886" s="30"/>
      <c r="DX886" s="30"/>
      <c r="DY886" s="30"/>
      <c r="DZ886" s="30"/>
      <c r="EA886" s="30"/>
      <c r="EB886" s="30"/>
      <c r="EC886" s="30"/>
      <c r="ED886" s="30"/>
      <c r="EE886" s="30"/>
      <c r="EF886" s="30"/>
      <c r="EG886" s="30"/>
      <c r="EH886" s="30"/>
      <c r="EI886" s="30"/>
      <c r="EJ886" s="30"/>
      <c r="EK886" s="30"/>
      <c r="EL886" s="30"/>
      <c r="EM886" s="30"/>
      <c r="EN886" s="30"/>
      <c r="EO886" s="30"/>
      <c r="EP886" s="30"/>
      <c r="EQ886" s="30"/>
      <c r="ER886" s="30"/>
      <c r="ES886" s="30"/>
      <c r="ET886" s="30"/>
      <c r="EU886" s="30"/>
      <c r="EV886" s="30"/>
      <c r="EW886" s="30"/>
      <c r="EX886" s="30"/>
      <c r="EY886" s="30"/>
      <c r="EZ886" s="30"/>
      <c r="FA886" s="30"/>
      <c r="FB886" s="30"/>
      <c r="FC886" s="30"/>
      <c r="FD886" s="30"/>
      <c r="FE886" s="30"/>
      <c r="FF886" s="30"/>
      <c r="FG886" s="30"/>
      <c r="FH886" s="30"/>
      <c r="FI886" s="30"/>
      <c r="FJ886" s="30"/>
      <c r="FK886" s="30"/>
      <c r="FL886" s="30"/>
      <c r="FM886" s="30"/>
      <c r="FN886" s="30"/>
      <c r="FO886" s="30"/>
      <c r="FP886" s="30"/>
      <c r="FQ886" s="30"/>
      <c r="FR886" s="30"/>
      <c r="FS886" s="30"/>
      <c r="FT886" s="30"/>
      <c r="FU886" s="30"/>
      <c r="FV886" s="30"/>
      <c r="FW886" s="30"/>
      <c r="FX886" s="30"/>
      <c r="FY886" s="30"/>
      <c r="FZ886" s="30"/>
      <c r="GA886" s="30"/>
      <c r="GB886" s="30"/>
      <c r="GC886" s="30"/>
      <c r="GD886" s="30"/>
      <c r="GE886" s="30"/>
      <c r="GF886" s="30"/>
      <c r="GG886" s="30"/>
      <c r="GH886" s="30"/>
      <c r="GI886" s="30"/>
      <c r="GJ886" s="30"/>
      <c r="GK886" s="30"/>
      <c r="GL886" s="30"/>
      <c r="GM886" s="30"/>
    </row>
    <row r="887" spans="1:195" ht="12.7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c r="BE887" s="30"/>
      <c r="BF887" s="30"/>
      <c r="BG887" s="30"/>
      <c r="BH887" s="30"/>
      <c r="BI887" s="30"/>
      <c r="BJ887" s="30"/>
      <c r="BK887" s="30"/>
      <c r="BL887" s="30"/>
      <c r="BM887" s="30"/>
      <c r="BN887" s="30"/>
      <c r="BO887" s="30"/>
      <c r="BP887" s="30"/>
      <c r="BQ887" s="30"/>
      <c r="BR887" s="30"/>
      <c r="BS887" s="30"/>
      <c r="BT887" s="30"/>
      <c r="BU887" s="30"/>
      <c r="BV887" s="30"/>
      <c r="BW887" s="30"/>
      <c r="BX887" s="30"/>
      <c r="BY887" s="30"/>
      <c r="BZ887" s="30"/>
      <c r="CA887" s="30"/>
      <c r="CB887" s="30"/>
      <c r="CC887" s="30"/>
      <c r="CD887" s="30"/>
      <c r="CE887" s="30"/>
      <c r="CF887" s="30"/>
      <c r="CG887" s="30"/>
      <c r="CH887" s="30"/>
      <c r="CI887" s="30"/>
      <c r="CJ887" s="30"/>
      <c r="CK887" s="30"/>
      <c r="CL887" s="30"/>
      <c r="CM887" s="30"/>
      <c r="CN887" s="30"/>
      <c r="CO887" s="30"/>
      <c r="CP887" s="30"/>
      <c r="CQ887" s="30"/>
      <c r="CR887" s="30"/>
      <c r="CS887" s="30"/>
      <c r="CT887" s="30"/>
      <c r="CU887" s="30"/>
      <c r="CV887" s="30"/>
      <c r="CW887" s="30"/>
      <c r="CX887" s="30"/>
      <c r="CY887" s="30"/>
      <c r="CZ887" s="30"/>
      <c r="DA887" s="30"/>
      <c r="DB887" s="30"/>
      <c r="DC887" s="30"/>
      <c r="DD887" s="30"/>
      <c r="DE887" s="30"/>
      <c r="DF887" s="30"/>
      <c r="DG887" s="30"/>
      <c r="DH887" s="30"/>
      <c r="DI887" s="30"/>
      <c r="DJ887" s="30"/>
      <c r="DK887" s="30"/>
      <c r="DL887" s="30"/>
      <c r="DM887" s="30"/>
      <c r="DN887" s="30"/>
      <c r="DO887" s="30"/>
      <c r="DP887" s="30"/>
      <c r="DQ887" s="30"/>
      <c r="DR887" s="30"/>
      <c r="DS887" s="30"/>
      <c r="DT887" s="30"/>
      <c r="DU887" s="30"/>
      <c r="DV887" s="30"/>
      <c r="DW887" s="30"/>
      <c r="DX887" s="30"/>
      <c r="DY887" s="30"/>
      <c r="DZ887" s="30"/>
      <c r="EA887" s="30"/>
      <c r="EB887" s="30"/>
      <c r="EC887" s="30"/>
      <c r="ED887" s="30"/>
      <c r="EE887" s="30"/>
      <c r="EF887" s="30"/>
      <c r="EG887" s="30"/>
      <c r="EH887" s="30"/>
      <c r="EI887" s="30"/>
      <c r="EJ887" s="30"/>
      <c r="EK887" s="30"/>
      <c r="EL887" s="30"/>
      <c r="EM887" s="30"/>
      <c r="EN887" s="30"/>
      <c r="EO887" s="30"/>
      <c r="EP887" s="30"/>
      <c r="EQ887" s="30"/>
      <c r="ER887" s="30"/>
      <c r="ES887" s="30"/>
      <c r="ET887" s="30"/>
      <c r="EU887" s="30"/>
      <c r="EV887" s="30"/>
      <c r="EW887" s="30"/>
      <c r="EX887" s="30"/>
      <c r="EY887" s="30"/>
      <c r="EZ887" s="30"/>
      <c r="FA887" s="30"/>
      <c r="FB887" s="30"/>
      <c r="FC887" s="30"/>
      <c r="FD887" s="30"/>
      <c r="FE887" s="30"/>
      <c r="FF887" s="30"/>
      <c r="FG887" s="30"/>
      <c r="FH887" s="30"/>
      <c r="FI887" s="30"/>
      <c r="FJ887" s="30"/>
      <c r="FK887" s="30"/>
      <c r="FL887" s="30"/>
      <c r="FM887" s="30"/>
      <c r="FN887" s="30"/>
      <c r="FO887" s="30"/>
      <c r="FP887" s="30"/>
      <c r="FQ887" s="30"/>
      <c r="FR887" s="30"/>
      <c r="FS887" s="30"/>
      <c r="FT887" s="30"/>
      <c r="FU887" s="30"/>
      <c r="FV887" s="30"/>
      <c r="FW887" s="30"/>
      <c r="FX887" s="30"/>
      <c r="FY887" s="30"/>
      <c r="FZ887" s="30"/>
      <c r="GA887" s="30"/>
      <c r="GB887" s="30"/>
      <c r="GC887" s="30"/>
      <c r="GD887" s="30"/>
      <c r="GE887" s="30"/>
      <c r="GF887" s="30"/>
      <c r="GG887" s="30"/>
      <c r="GH887" s="30"/>
      <c r="GI887" s="30"/>
      <c r="GJ887" s="30"/>
      <c r="GK887" s="30"/>
      <c r="GL887" s="30"/>
      <c r="GM887" s="30"/>
    </row>
    <row r="888" spans="1:195" ht="12.7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c r="BK888" s="30"/>
      <c r="BL888" s="30"/>
      <c r="BM888" s="30"/>
      <c r="BN888" s="30"/>
      <c r="BO888" s="30"/>
      <c r="BP888" s="30"/>
      <c r="BQ888" s="30"/>
      <c r="BR888" s="30"/>
      <c r="BS888" s="30"/>
      <c r="BT888" s="30"/>
      <c r="BU888" s="30"/>
      <c r="BV888" s="30"/>
      <c r="BW888" s="30"/>
      <c r="BX888" s="30"/>
      <c r="BY888" s="30"/>
      <c r="BZ888" s="30"/>
      <c r="CA888" s="30"/>
      <c r="CB888" s="30"/>
      <c r="CC888" s="30"/>
      <c r="CD888" s="30"/>
      <c r="CE888" s="30"/>
      <c r="CF888" s="30"/>
      <c r="CG888" s="30"/>
      <c r="CH888" s="30"/>
      <c r="CI888" s="30"/>
      <c r="CJ888" s="30"/>
      <c r="CK888" s="30"/>
      <c r="CL888" s="30"/>
      <c r="CM888" s="30"/>
      <c r="CN888" s="30"/>
      <c r="CO888" s="30"/>
      <c r="CP888" s="30"/>
      <c r="CQ888" s="30"/>
      <c r="CR888" s="30"/>
      <c r="CS888" s="30"/>
      <c r="CT888" s="30"/>
      <c r="CU888" s="30"/>
      <c r="CV888" s="30"/>
      <c r="CW888" s="30"/>
      <c r="CX888" s="30"/>
      <c r="CY888" s="30"/>
      <c r="CZ888" s="30"/>
      <c r="DA888" s="30"/>
      <c r="DB888" s="30"/>
      <c r="DC888" s="30"/>
      <c r="DD888" s="30"/>
      <c r="DE888" s="30"/>
      <c r="DF888" s="30"/>
      <c r="DG888" s="30"/>
      <c r="DH888" s="30"/>
      <c r="DI888" s="30"/>
      <c r="DJ888" s="30"/>
      <c r="DK888" s="30"/>
      <c r="DL888" s="30"/>
      <c r="DM888" s="30"/>
      <c r="DN888" s="30"/>
      <c r="DO888" s="30"/>
      <c r="DP888" s="30"/>
      <c r="DQ888" s="30"/>
      <c r="DR888" s="30"/>
      <c r="DS888" s="30"/>
      <c r="DT888" s="30"/>
      <c r="DU888" s="30"/>
      <c r="DV888" s="30"/>
      <c r="DW888" s="30"/>
      <c r="DX888" s="30"/>
      <c r="DY888" s="30"/>
      <c r="DZ888" s="30"/>
      <c r="EA888" s="30"/>
      <c r="EB888" s="30"/>
      <c r="EC888" s="30"/>
      <c r="ED888" s="30"/>
      <c r="EE888" s="30"/>
      <c r="EF888" s="30"/>
      <c r="EG888" s="30"/>
      <c r="EH888" s="30"/>
      <c r="EI888" s="30"/>
      <c r="EJ888" s="30"/>
      <c r="EK888" s="30"/>
      <c r="EL888" s="30"/>
      <c r="EM888" s="30"/>
      <c r="EN888" s="30"/>
      <c r="EO888" s="30"/>
      <c r="EP888" s="30"/>
      <c r="EQ888" s="30"/>
      <c r="ER888" s="30"/>
      <c r="ES888" s="30"/>
      <c r="ET888" s="30"/>
      <c r="EU888" s="30"/>
      <c r="EV888" s="30"/>
      <c r="EW888" s="30"/>
      <c r="EX888" s="30"/>
      <c r="EY888" s="30"/>
      <c r="EZ888" s="30"/>
      <c r="FA888" s="30"/>
      <c r="FB888" s="30"/>
      <c r="FC888" s="30"/>
      <c r="FD888" s="30"/>
      <c r="FE888" s="30"/>
      <c r="FF888" s="30"/>
      <c r="FG888" s="30"/>
      <c r="FH888" s="30"/>
      <c r="FI888" s="30"/>
      <c r="FJ888" s="30"/>
      <c r="FK888" s="30"/>
      <c r="FL888" s="30"/>
      <c r="FM888" s="30"/>
      <c r="FN888" s="30"/>
      <c r="FO888" s="30"/>
      <c r="FP888" s="30"/>
      <c r="FQ888" s="30"/>
      <c r="FR888" s="30"/>
      <c r="FS888" s="30"/>
      <c r="FT888" s="30"/>
      <c r="FU888" s="30"/>
      <c r="FV888" s="30"/>
      <c r="FW888" s="30"/>
      <c r="FX888" s="30"/>
      <c r="FY888" s="30"/>
      <c r="FZ888" s="30"/>
      <c r="GA888" s="30"/>
      <c r="GB888" s="30"/>
      <c r="GC888" s="30"/>
      <c r="GD888" s="30"/>
      <c r="GE888" s="30"/>
      <c r="GF888" s="30"/>
      <c r="GG888" s="30"/>
      <c r="GH888" s="30"/>
      <c r="GI888" s="30"/>
      <c r="GJ888" s="30"/>
      <c r="GK888" s="30"/>
      <c r="GL888" s="30"/>
      <c r="GM888" s="30"/>
    </row>
    <row r="889" spans="1:195" ht="12.7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c r="BK889" s="30"/>
      <c r="BL889" s="30"/>
      <c r="BM889" s="30"/>
      <c r="BN889" s="30"/>
      <c r="BO889" s="30"/>
      <c r="BP889" s="30"/>
      <c r="BQ889" s="30"/>
      <c r="BR889" s="30"/>
      <c r="BS889" s="30"/>
      <c r="BT889" s="30"/>
      <c r="BU889" s="30"/>
      <c r="BV889" s="30"/>
      <c r="BW889" s="30"/>
      <c r="BX889" s="30"/>
      <c r="BY889" s="30"/>
      <c r="BZ889" s="30"/>
      <c r="CA889" s="30"/>
      <c r="CB889" s="30"/>
      <c r="CC889" s="30"/>
      <c r="CD889" s="30"/>
      <c r="CE889" s="30"/>
      <c r="CF889" s="30"/>
      <c r="CG889" s="30"/>
      <c r="CH889" s="30"/>
      <c r="CI889" s="30"/>
      <c r="CJ889" s="30"/>
      <c r="CK889" s="30"/>
      <c r="CL889" s="30"/>
      <c r="CM889" s="30"/>
      <c r="CN889" s="30"/>
      <c r="CO889" s="30"/>
      <c r="CP889" s="30"/>
      <c r="CQ889" s="30"/>
      <c r="CR889" s="30"/>
      <c r="CS889" s="30"/>
      <c r="CT889" s="30"/>
      <c r="CU889" s="30"/>
      <c r="CV889" s="30"/>
      <c r="CW889" s="30"/>
      <c r="CX889" s="30"/>
      <c r="CY889" s="30"/>
      <c r="CZ889" s="30"/>
      <c r="DA889" s="30"/>
      <c r="DB889" s="30"/>
      <c r="DC889" s="30"/>
      <c r="DD889" s="30"/>
      <c r="DE889" s="30"/>
      <c r="DF889" s="30"/>
      <c r="DG889" s="30"/>
      <c r="DH889" s="30"/>
      <c r="DI889" s="30"/>
      <c r="DJ889" s="30"/>
      <c r="DK889" s="30"/>
      <c r="DL889" s="30"/>
      <c r="DM889" s="30"/>
      <c r="DN889" s="30"/>
      <c r="DO889" s="30"/>
      <c r="DP889" s="30"/>
      <c r="DQ889" s="30"/>
      <c r="DR889" s="30"/>
      <c r="DS889" s="30"/>
      <c r="DT889" s="30"/>
      <c r="DU889" s="30"/>
      <c r="DV889" s="30"/>
      <c r="DW889" s="30"/>
      <c r="DX889" s="30"/>
      <c r="DY889" s="30"/>
      <c r="DZ889" s="30"/>
      <c r="EA889" s="30"/>
      <c r="EB889" s="30"/>
      <c r="EC889" s="30"/>
      <c r="ED889" s="30"/>
      <c r="EE889" s="30"/>
      <c r="EF889" s="30"/>
      <c r="EG889" s="30"/>
      <c r="EH889" s="30"/>
      <c r="EI889" s="30"/>
      <c r="EJ889" s="30"/>
      <c r="EK889" s="30"/>
      <c r="EL889" s="30"/>
      <c r="EM889" s="30"/>
      <c r="EN889" s="30"/>
      <c r="EO889" s="30"/>
      <c r="EP889" s="30"/>
      <c r="EQ889" s="30"/>
      <c r="ER889" s="30"/>
      <c r="ES889" s="30"/>
      <c r="ET889" s="30"/>
      <c r="EU889" s="30"/>
      <c r="EV889" s="30"/>
      <c r="EW889" s="30"/>
      <c r="EX889" s="30"/>
      <c r="EY889" s="30"/>
      <c r="EZ889" s="30"/>
      <c r="FA889" s="30"/>
      <c r="FB889" s="30"/>
      <c r="FC889" s="30"/>
      <c r="FD889" s="30"/>
      <c r="FE889" s="30"/>
      <c r="FF889" s="30"/>
      <c r="FG889" s="30"/>
      <c r="FH889" s="30"/>
      <c r="FI889" s="30"/>
      <c r="FJ889" s="30"/>
      <c r="FK889" s="30"/>
      <c r="FL889" s="30"/>
      <c r="FM889" s="30"/>
      <c r="FN889" s="30"/>
      <c r="FO889" s="30"/>
      <c r="FP889" s="30"/>
      <c r="FQ889" s="30"/>
      <c r="FR889" s="30"/>
      <c r="FS889" s="30"/>
      <c r="FT889" s="30"/>
      <c r="FU889" s="30"/>
      <c r="FV889" s="30"/>
      <c r="FW889" s="30"/>
      <c r="FX889" s="30"/>
      <c r="FY889" s="30"/>
      <c r="FZ889" s="30"/>
      <c r="GA889" s="30"/>
      <c r="GB889" s="30"/>
      <c r="GC889" s="30"/>
      <c r="GD889" s="30"/>
      <c r="GE889" s="30"/>
      <c r="GF889" s="30"/>
      <c r="GG889" s="30"/>
      <c r="GH889" s="30"/>
      <c r="GI889" s="30"/>
      <c r="GJ889" s="30"/>
      <c r="GK889" s="30"/>
      <c r="GL889" s="30"/>
      <c r="GM889" s="30"/>
    </row>
    <row r="890" spans="1:195" ht="12.7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c r="BE890" s="30"/>
      <c r="BF890" s="30"/>
      <c r="BG890" s="30"/>
      <c r="BH890" s="30"/>
      <c r="BI890" s="30"/>
      <c r="BJ890" s="30"/>
      <c r="BK890" s="30"/>
      <c r="BL890" s="30"/>
      <c r="BM890" s="30"/>
      <c r="BN890" s="30"/>
      <c r="BO890" s="30"/>
      <c r="BP890" s="30"/>
      <c r="BQ890" s="30"/>
      <c r="BR890" s="30"/>
      <c r="BS890" s="30"/>
      <c r="BT890" s="30"/>
      <c r="BU890" s="30"/>
      <c r="BV890" s="30"/>
      <c r="BW890" s="30"/>
      <c r="BX890" s="30"/>
      <c r="BY890" s="30"/>
      <c r="BZ890" s="30"/>
      <c r="CA890" s="30"/>
      <c r="CB890" s="30"/>
      <c r="CC890" s="30"/>
      <c r="CD890" s="30"/>
      <c r="CE890" s="30"/>
      <c r="CF890" s="30"/>
      <c r="CG890" s="30"/>
      <c r="CH890" s="30"/>
      <c r="CI890" s="30"/>
      <c r="CJ890" s="30"/>
      <c r="CK890" s="30"/>
      <c r="CL890" s="30"/>
      <c r="CM890" s="30"/>
      <c r="CN890" s="30"/>
      <c r="CO890" s="30"/>
      <c r="CP890" s="30"/>
      <c r="CQ890" s="30"/>
      <c r="CR890" s="30"/>
      <c r="CS890" s="30"/>
      <c r="CT890" s="30"/>
      <c r="CU890" s="30"/>
      <c r="CV890" s="30"/>
      <c r="CW890" s="30"/>
      <c r="CX890" s="30"/>
      <c r="CY890" s="30"/>
      <c r="CZ890" s="30"/>
      <c r="DA890" s="30"/>
      <c r="DB890" s="30"/>
      <c r="DC890" s="30"/>
      <c r="DD890" s="30"/>
      <c r="DE890" s="30"/>
      <c r="DF890" s="30"/>
      <c r="DG890" s="30"/>
      <c r="DH890" s="30"/>
      <c r="DI890" s="30"/>
      <c r="DJ890" s="30"/>
      <c r="DK890" s="30"/>
      <c r="DL890" s="30"/>
      <c r="DM890" s="30"/>
      <c r="DN890" s="30"/>
      <c r="DO890" s="30"/>
      <c r="DP890" s="30"/>
      <c r="DQ890" s="30"/>
      <c r="DR890" s="30"/>
      <c r="DS890" s="30"/>
      <c r="DT890" s="30"/>
      <c r="DU890" s="30"/>
      <c r="DV890" s="30"/>
      <c r="DW890" s="30"/>
      <c r="DX890" s="30"/>
      <c r="DY890" s="30"/>
      <c r="DZ890" s="30"/>
      <c r="EA890" s="30"/>
      <c r="EB890" s="30"/>
      <c r="EC890" s="30"/>
      <c r="ED890" s="30"/>
      <c r="EE890" s="30"/>
      <c r="EF890" s="30"/>
      <c r="EG890" s="30"/>
      <c r="EH890" s="30"/>
      <c r="EI890" s="30"/>
      <c r="EJ890" s="30"/>
      <c r="EK890" s="30"/>
      <c r="EL890" s="30"/>
      <c r="EM890" s="30"/>
      <c r="EN890" s="30"/>
      <c r="EO890" s="30"/>
      <c r="EP890" s="30"/>
      <c r="EQ890" s="30"/>
      <c r="ER890" s="30"/>
      <c r="ES890" s="30"/>
      <c r="ET890" s="30"/>
      <c r="EU890" s="30"/>
      <c r="EV890" s="30"/>
      <c r="EW890" s="30"/>
      <c r="EX890" s="30"/>
      <c r="EY890" s="30"/>
      <c r="EZ890" s="30"/>
      <c r="FA890" s="30"/>
      <c r="FB890" s="30"/>
      <c r="FC890" s="30"/>
      <c r="FD890" s="30"/>
      <c r="FE890" s="30"/>
      <c r="FF890" s="30"/>
      <c r="FG890" s="30"/>
      <c r="FH890" s="30"/>
      <c r="FI890" s="30"/>
      <c r="FJ890" s="30"/>
      <c r="FK890" s="30"/>
      <c r="FL890" s="30"/>
      <c r="FM890" s="30"/>
      <c r="FN890" s="30"/>
      <c r="FO890" s="30"/>
      <c r="FP890" s="30"/>
      <c r="FQ890" s="30"/>
      <c r="FR890" s="30"/>
      <c r="FS890" s="30"/>
      <c r="FT890" s="30"/>
      <c r="FU890" s="30"/>
      <c r="FV890" s="30"/>
      <c r="FW890" s="30"/>
      <c r="FX890" s="30"/>
      <c r="FY890" s="30"/>
      <c r="FZ890" s="30"/>
      <c r="GA890" s="30"/>
      <c r="GB890" s="30"/>
      <c r="GC890" s="30"/>
      <c r="GD890" s="30"/>
      <c r="GE890" s="30"/>
      <c r="GF890" s="30"/>
      <c r="GG890" s="30"/>
      <c r="GH890" s="30"/>
      <c r="GI890" s="30"/>
      <c r="GJ890" s="30"/>
      <c r="GK890" s="30"/>
      <c r="GL890" s="30"/>
      <c r="GM890" s="30"/>
    </row>
    <row r="891" spans="1:195" ht="12.7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c r="BE891" s="30"/>
      <c r="BF891" s="30"/>
      <c r="BG891" s="30"/>
      <c r="BH891" s="30"/>
      <c r="BI891" s="30"/>
      <c r="BJ891" s="30"/>
      <c r="BK891" s="30"/>
      <c r="BL891" s="30"/>
      <c r="BM891" s="30"/>
      <c r="BN891" s="30"/>
      <c r="BO891" s="30"/>
      <c r="BP891" s="30"/>
      <c r="BQ891" s="30"/>
      <c r="BR891" s="30"/>
      <c r="BS891" s="30"/>
      <c r="BT891" s="30"/>
      <c r="BU891" s="30"/>
      <c r="BV891" s="30"/>
      <c r="BW891" s="30"/>
      <c r="BX891" s="30"/>
      <c r="BY891" s="30"/>
      <c r="BZ891" s="30"/>
      <c r="CA891" s="30"/>
      <c r="CB891" s="30"/>
      <c r="CC891" s="30"/>
      <c r="CD891" s="30"/>
      <c r="CE891" s="30"/>
      <c r="CF891" s="30"/>
      <c r="CG891" s="30"/>
      <c r="CH891" s="30"/>
      <c r="CI891" s="30"/>
      <c r="CJ891" s="30"/>
      <c r="CK891" s="30"/>
      <c r="CL891" s="30"/>
      <c r="CM891" s="30"/>
      <c r="CN891" s="30"/>
      <c r="CO891" s="30"/>
      <c r="CP891" s="30"/>
      <c r="CQ891" s="30"/>
      <c r="CR891" s="30"/>
      <c r="CS891" s="30"/>
      <c r="CT891" s="30"/>
      <c r="CU891" s="30"/>
      <c r="CV891" s="30"/>
      <c r="CW891" s="30"/>
      <c r="CX891" s="30"/>
      <c r="CY891" s="30"/>
      <c r="CZ891" s="30"/>
      <c r="DA891" s="30"/>
      <c r="DB891" s="30"/>
      <c r="DC891" s="30"/>
      <c r="DD891" s="30"/>
      <c r="DE891" s="30"/>
      <c r="DF891" s="30"/>
      <c r="DG891" s="30"/>
      <c r="DH891" s="30"/>
      <c r="DI891" s="30"/>
      <c r="DJ891" s="30"/>
      <c r="DK891" s="30"/>
      <c r="DL891" s="30"/>
      <c r="DM891" s="30"/>
      <c r="DN891" s="30"/>
      <c r="DO891" s="30"/>
      <c r="DP891" s="30"/>
      <c r="DQ891" s="30"/>
      <c r="DR891" s="30"/>
      <c r="DS891" s="30"/>
      <c r="DT891" s="30"/>
      <c r="DU891" s="30"/>
      <c r="DV891" s="30"/>
      <c r="DW891" s="30"/>
      <c r="DX891" s="30"/>
      <c r="DY891" s="30"/>
      <c r="DZ891" s="30"/>
      <c r="EA891" s="30"/>
      <c r="EB891" s="30"/>
      <c r="EC891" s="30"/>
      <c r="ED891" s="30"/>
      <c r="EE891" s="30"/>
      <c r="EF891" s="30"/>
      <c r="EG891" s="30"/>
      <c r="EH891" s="30"/>
      <c r="EI891" s="30"/>
      <c r="EJ891" s="30"/>
      <c r="EK891" s="30"/>
      <c r="EL891" s="30"/>
      <c r="EM891" s="30"/>
      <c r="EN891" s="30"/>
      <c r="EO891" s="30"/>
      <c r="EP891" s="30"/>
      <c r="EQ891" s="30"/>
      <c r="ER891" s="30"/>
      <c r="ES891" s="30"/>
      <c r="ET891" s="30"/>
      <c r="EU891" s="30"/>
      <c r="EV891" s="30"/>
      <c r="EW891" s="30"/>
      <c r="EX891" s="30"/>
      <c r="EY891" s="30"/>
      <c r="EZ891" s="30"/>
      <c r="FA891" s="30"/>
      <c r="FB891" s="30"/>
      <c r="FC891" s="30"/>
      <c r="FD891" s="30"/>
      <c r="FE891" s="30"/>
      <c r="FF891" s="30"/>
      <c r="FG891" s="30"/>
      <c r="FH891" s="30"/>
      <c r="FI891" s="30"/>
      <c r="FJ891" s="30"/>
      <c r="FK891" s="30"/>
      <c r="FL891" s="30"/>
      <c r="FM891" s="30"/>
      <c r="FN891" s="30"/>
      <c r="FO891" s="30"/>
      <c r="FP891" s="30"/>
      <c r="FQ891" s="30"/>
      <c r="FR891" s="30"/>
      <c r="FS891" s="30"/>
      <c r="FT891" s="30"/>
      <c r="FU891" s="30"/>
      <c r="FV891" s="30"/>
      <c r="FW891" s="30"/>
      <c r="FX891" s="30"/>
      <c r="FY891" s="30"/>
      <c r="FZ891" s="30"/>
      <c r="GA891" s="30"/>
      <c r="GB891" s="30"/>
      <c r="GC891" s="30"/>
      <c r="GD891" s="30"/>
      <c r="GE891" s="30"/>
      <c r="GF891" s="30"/>
      <c r="GG891" s="30"/>
      <c r="GH891" s="30"/>
      <c r="GI891" s="30"/>
      <c r="GJ891" s="30"/>
      <c r="GK891" s="30"/>
      <c r="GL891" s="30"/>
      <c r="GM891" s="30"/>
    </row>
    <row r="892" spans="1:195" ht="12.7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30"/>
      <c r="BH892" s="30"/>
      <c r="BI892" s="30"/>
      <c r="BJ892" s="30"/>
      <c r="BK892" s="30"/>
      <c r="BL892" s="30"/>
      <c r="BM892" s="30"/>
      <c r="BN892" s="30"/>
      <c r="BO892" s="30"/>
      <c r="BP892" s="30"/>
      <c r="BQ892" s="30"/>
      <c r="BR892" s="30"/>
      <c r="BS892" s="30"/>
      <c r="BT892" s="30"/>
      <c r="BU892" s="30"/>
      <c r="BV892" s="30"/>
      <c r="BW892" s="30"/>
      <c r="BX892" s="30"/>
      <c r="BY892" s="30"/>
      <c r="BZ892" s="30"/>
      <c r="CA892" s="30"/>
      <c r="CB892" s="30"/>
      <c r="CC892" s="30"/>
      <c r="CD892" s="30"/>
      <c r="CE892" s="30"/>
      <c r="CF892" s="30"/>
      <c r="CG892" s="30"/>
      <c r="CH892" s="30"/>
      <c r="CI892" s="30"/>
      <c r="CJ892" s="30"/>
      <c r="CK892" s="30"/>
      <c r="CL892" s="30"/>
      <c r="CM892" s="30"/>
      <c r="CN892" s="30"/>
      <c r="CO892" s="30"/>
      <c r="CP892" s="30"/>
      <c r="CQ892" s="30"/>
      <c r="CR892" s="30"/>
      <c r="CS892" s="30"/>
      <c r="CT892" s="30"/>
      <c r="CU892" s="30"/>
      <c r="CV892" s="30"/>
      <c r="CW892" s="30"/>
      <c r="CX892" s="30"/>
      <c r="CY892" s="30"/>
      <c r="CZ892" s="30"/>
      <c r="DA892" s="30"/>
      <c r="DB892" s="30"/>
      <c r="DC892" s="30"/>
      <c r="DD892" s="30"/>
      <c r="DE892" s="30"/>
      <c r="DF892" s="30"/>
      <c r="DG892" s="30"/>
      <c r="DH892" s="30"/>
      <c r="DI892" s="30"/>
      <c r="DJ892" s="30"/>
      <c r="DK892" s="30"/>
      <c r="DL892" s="30"/>
      <c r="DM892" s="30"/>
      <c r="DN892" s="30"/>
      <c r="DO892" s="30"/>
      <c r="DP892" s="30"/>
      <c r="DQ892" s="30"/>
      <c r="DR892" s="30"/>
      <c r="DS892" s="30"/>
      <c r="DT892" s="30"/>
      <c r="DU892" s="30"/>
      <c r="DV892" s="30"/>
      <c r="DW892" s="30"/>
      <c r="DX892" s="30"/>
      <c r="DY892" s="30"/>
      <c r="DZ892" s="30"/>
      <c r="EA892" s="30"/>
      <c r="EB892" s="30"/>
      <c r="EC892" s="30"/>
      <c r="ED892" s="30"/>
      <c r="EE892" s="30"/>
      <c r="EF892" s="30"/>
      <c r="EG892" s="30"/>
      <c r="EH892" s="30"/>
      <c r="EI892" s="30"/>
      <c r="EJ892" s="30"/>
      <c r="EK892" s="30"/>
      <c r="EL892" s="30"/>
      <c r="EM892" s="30"/>
      <c r="EN892" s="30"/>
      <c r="EO892" s="30"/>
      <c r="EP892" s="30"/>
      <c r="EQ892" s="30"/>
      <c r="ER892" s="30"/>
      <c r="ES892" s="30"/>
      <c r="ET892" s="30"/>
      <c r="EU892" s="30"/>
      <c r="EV892" s="30"/>
      <c r="EW892" s="30"/>
      <c r="EX892" s="30"/>
      <c r="EY892" s="30"/>
      <c r="EZ892" s="30"/>
      <c r="FA892" s="30"/>
      <c r="FB892" s="30"/>
      <c r="FC892" s="30"/>
      <c r="FD892" s="30"/>
      <c r="FE892" s="30"/>
      <c r="FF892" s="30"/>
      <c r="FG892" s="30"/>
      <c r="FH892" s="30"/>
      <c r="FI892" s="30"/>
      <c r="FJ892" s="30"/>
      <c r="FK892" s="30"/>
      <c r="FL892" s="30"/>
      <c r="FM892" s="30"/>
      <c r="FN892" s="30"/>
      <c r="FO892" s="30"/>
      <c r="FP892" s="30"/>
      <c r="FQ892" s="30"/>
      <c r="FR892" s="30"/>
      <c r="FS892" s="30"/>
      <c r="FT892" s="30"/>
      <c r="FU892" s="30"/>
      <c r="FV892" s="30"/>
      <c r="FW892" s="30"/>
      <c r="FX892" s="30"/>
      <c r="FY892" s="30"/>
      <c r="FZ892" s="30"/>
      <c r="GA892" s="30"/>
      <c r="GB892" s="30"/>
      <c r="GC892" s="30"/>
      <c r="GD892" s="30"/>
      <c r="GE892" s="30"/>
      <c r="GF892" s="30"/>
      <c r="GG892" s="30"/>
      <c r="GH892" s="30"/>
      <c r="GI892" s="30"/>
      <c r="GJ892" s="30"/>
      <c r="GK892" s="30"/>
      <c r="GL892" s="30"/>
      <c r="GM892" s="30"/>
    </row>
    <row r="893" spans="1:195" ht="12.7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c r="BE893" s="30"/>
      <c r="BF893" s="30"/>
      <c r="BG893" s="30"/>
      <c r="BH893" s="30"/>
      <c r="BI893" s="30"/>
      <c r="BJ893" s="30"/>
      <c r="BK893" s="30"/>
      <c r="BL893" s="30"/>
      <c r="BM893" s="30"/>
      <c r="BN893" s="30"/>
      <c r="BO893" s="30"/>
      <c r="BP893" s="30"/>
      <c r="BQ893" s="30"/>
      <c r="BR893" s="30"/>
      <c r="BS893" s="30"/>
      <c r="BT893" s="30"/>
      <c r="BU893" s="30"/>
      <c r="BV893" s="30"/>
      <c r="BW893" s="30"/>
      <c r="BX893" s="30"/>
      <c r="BY893" s="30"/>
      <c r="BZ893" s="30"/>
      <c r="CA893" s="30"/>
      <c r="CB893" s="30"/>
      <c r="CC893" s="30"/>
      <c r="CD893" s="30"/>
      <c r="CE893" s="30"/>
      <c r="CF893" s="30"/>
      <c r="CG893" s="30"/>
      <c r="CH893" s="30"/>
      <c r="CI893" s="30"/>
      <c r="CJ893" s="30"/>
      <c r="CK893" s="30"/>
      <c r="CL893" s="30"/>
      <c r="CM893" s="30"/>
      <c r="CN893" s="30"/>
      <c r="CO893" s="30"/>
      <c r="CP893" s="30"/>
      <c r="CQ893" s="30"/>
      <c r="CR893" s="30"/>
      <c r="CS893" s="30"/>
      <c r="CT893" s="30"/>
      <c r="CU893" s="30"/>
      <c r="CV893" s="30"/>
      <c r="CW893" s="30"/>
      <c r="CX893" s="30"/>
      <c r="CY893" s="30"/>
      <c r="CZ893" s="30"/>
      <c r="DA893" s="30"/>
      <c r="DB893" s="30"/>
      <c r="DC893" s="30"/>
      <c r="DD893" s="30"/>
      <c r="DE893" s="30"/>
      <c r="DF893" s="30"/>
      <c r="DG893" s="30"/>
      <c r="DH893" s="30"/>
      <c r="DI893" s="30"/>
      <c r="DJ893" s="30"/>
      <c r="DK893" s="30"/>
      <c r="DL893" s="30"/>
      <c r="DM893" s="30"/>
      <c r="DN893" s="30"/>
      <c r="DO893" s="30"/>
      <c r="DP893" s="30"/>
      <c r="DQ893" s="30"/>
      <c r="DR893" s="30"/>
      <c r="DS893" s="30"/>
      <c r="DT893" s="30"/>
      <c r="DU893" s="30"/>
      <c r="DV893" s="30"/>
      <c r="DW893" s="30"/>
      <c r="DX893" s="30"/>
      <c r="DY893" s="30"/>
      <c r="DZ893" s="30"/>
      <c r="EA893" s="30"/>
      <c r="EB893" s="30"/>
      <c r="EC893" s="30"/>
      <c r="ED893" s="30"/>
      <c r="EE893" s="30"/>
      <c r="EF893" s="30"/>
      <c r="EG893" s="30"/>
      <c r="EH893" s="30"/>
      <c r="EI893" s="30"/>
      <c r="EJ893" s="30"/>
      <c r="EK893" s="30"/>
      <c r="EL893" s="30"/>
      <c r="EM893" s="30"/>
      <c r="EN893" s="30"/>
      <c r="EO893" s="30"/>
      <c r="EP893" s="30"/>
      <c r="EQ893" s="30"/>
      <c r="ER893" s="30"/>
      <c r="ES893" s="30"/>
      <c r="ET893" s="30"/>
      <c r="EU893" s="30"/>
      <c r="EV893" s="30"/>
      <c r="EW893" s="30"/>
      <c r="EX893" s="30"/>
      <c r="EY893" s="30"/>
      <c r="EZ893" s="30"/>
      <c r="FA893" s="30"/>
      <c r="FB893" s="30"/>
      <c r="FC893" s="30"/>
      <c r="FD893" s="30"/>
      <c r="FE893" s="30"/>
      <c r="FF893" s="30"/>
      <c r="FG893" s="30"/>
      <c r="FH893" s="30"/>
      <c r="FI893" s="30"/>
      <c r="FJ893" s="30"/>
      <c r="FK893" s="30"/>
      <c r="FL893" s="30"/>
      <c r="FM893" s="30"/>
      <c r="FN893" s="30"/>
      <c r="FO893" s="30"/>
      <c r="FP893" s="30"/>
      <c r="FQ893" s="30"/>
      <c r="FR893" s="30"/>
      <c r="FS893" s="30"/>
      <c r="FT893" s="30"/>
      <c r="FU893" s="30"/>
      <c r="FV893" s="30"/>
      <c r="FW893" s="30"/>
      <c r="FX893" s="30"/>
      <c r="FY893" s="30"/>
      <c r="FZ893" s="30"/>
      <c r="GA893" s="30"/>
      <c r="GB893" s="30"/>
      <c r="GC893" s="30"/>
      <c r="GD893" s="30"/>
      <c r="GE893" s="30"/>
      <c r="GF893" s="30"/>
      <c r="GG893" s="30"/>
      <c r="GH893" s="30"/>
      <c r="GI893" s="30"/>
      <c r="GJ893" s="30"/>
      <c r="GK893" s="30"/>
      <c r="GL893" s="30"/>
      <c r="GM893" s="30"/>
    </row>
    <row r="894" spans="1:195" ht="12.7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c r="BA894" s="30"/>
      <c r="BB894" s="30"/>
      <c r="BC894" s="30"/>
      <c r="BD894" s="30"/>
      <c r="BE894" s="30"/>
      <c r="BF894" s="30"/>
      <c r="BG894" s="30"/>
      <c r="BH894" s="30"/>
      <c r="BI894" s="30"/>
      <c r="BJ894" s="30"/>
      <c r="BK894" s="30"/>
      <c r="BL894" s="30"/>
      <c r="BM894" s="30"/>
      <c r="BN894" s="30"/>
      <c r="BO894" s="30"/>
      <c r="BP894" s="30"/>
      <c r="BQ894" s="30"/>
      <c r="BR894" s="30"/>
      <c r="BS894" s="30"/>
      <c r="BT894" s="30"/>
      <c r="BU894" s="30"/>
      <c r="BV894" s="30"/>
      <c r="BW894" s="30"/>
      <c r="BX894" s="30"/>
      <c r="BY894" s="30"/>
      <c r="BZ894" s="30"/>
      <c r="CA894" s="30"/>
      <c r="CB894" s="30"/>
      <c r="CC894" s="30"/>
      <c r="CD894" s="30"/>
      <c r="CE894" s="30"/>
      <c r="CF894" s="30"/>
      <c r="CG894" s="30"/>
      <c r="CH894" s="30"/>
      <c r="CI894" s="30"/>
      <c r="CJ894" s="30"/>
      <c r="CK894" s="30"/>
      <c r="CL894" s="30"/>
      <c r="CM894" s="30"/>
      <c r="CN894" s="30"/>
      <c r="CO894" s="30"/>
      <c r="CP894" s="30"/>
      <c r="CQ894" s="30"/>
      <c r="CR894" s="30"/>
      <c r="CS894" s="30"/>
      <c r="CT894" s="30"/>
      <c r="CU894" s="30"/>
      <c r="CV894" s="30"/>
      <c r="CW894" s="30"/>
      <c r="CX894" s="30"/>
      <c r="CY894" s="30"/>
      <c r="CZ894" s="30"/>
      <c r="DA894" s="30"/>
      <c r="DB894" s="30"/>
      <c r="DC894" s="30"/>
      <c r="DD894" s="30"/>
      <c r="DE894" s="30"/>
      <c r="DF894" s="30"/>
      <c r="DG894" s="30"/>
      <c r="DH894" s="30"/>
      <c r="DI894" s="30"/>
      <c r="DJ894" s="30"/>
      <c r="DK894" s="30"/>
      <c r="DL894" s="30"/>
      <c r="DM894" s="30"/>
      <c r="DN894" s="30"/>
      <c r="DO894" s="30"/>
      <c r="DP894" s="30"/>
      <c r="DQ894" s="30"/>
      <c r="DR894" s="30"/>
      <c r="DS894" s="30"/>
      <c r="DT894" s="30"/>
      <c r="DU894" s="30"/>
      <c r="DV894" s="30"/>
      <c r="DW894" s="30"/>
      <c r="DX894" s="30"/>
      <c r="DY894" s="30"/>
      <c r="DZ894" s="30"/>
      <c r="EA894" s="30"/>
      <c r="EB894" s="30"/>
      <c r="EC894" s="30"/>
      <c r="ED894" s="30"/>
      <c r="EE894" s="30"/>
      <c r="EF894" s="30"/>
      <c r="EG894" s="30"/>
      <c r="EH894" s="30"/>
      <c r="EI894" s="30"/>
      <c r="EJ894" s="30"/>
      <c r="EK894" s="30"/>
      <c r="EL894" s="30"/>
      <c r="EM894" s="30"/>
      <c r="EN894" s="30"/>
      <c r="EO894" s="30"/>
      <c r="EP894" s="30"/>
      <c r="EQ894" s="30"/>
      <c r="ER894" s="30"/>
      <c r="ES894" s="30"/>
      <c r="ET894" s="30"/>
      <c r="EU894" s="30"/>
      <c r="EV894" s="30"/>
      <c r="EW894" s="30"/>
      <c r="EX894" s="30"/>
      <c r="EY894" s="30"/>
      <c r="EZ894" s="30"/>
      <c r="FA894" s="30"/>
      <c r="FB894" s="30"/>
      <c r="FC894" s="30"/>
      <c r="FD894" s="30"/>
      <c r="FE894" s="30"/>
      <c r="FF894" s="30"/>
      <c r="FG894" s="30"/>
      <c r="FH894" s="30"/>
      <c r="FI894" s="30"/>
      <c r="FJ894" s="30"/>
      <c r="FK894" s="30"/>
      <c r="FL894" s="30"/>
      <c r="FM894" s="30"/>
      <c r="FN894" s="30"/>
      <c r="FO894" s="30"/>
      <c r="FP894" s="30"/>
      <c r="FQ894" s="30"/>
      <c r="FR894" s="30"/>
      <c r="FS894" s="30"/>
      <c r="FT894" s="30"/>
      <c r="FU894" s="30"/>
      <c r="FV894" s="30"/>
      <c r="FW894" s="30"/>
      <c r="FX894" s="30"/>
      <c r="FY894" s="30"/>
      <c r="FZ894" s="30"/>
      <c r="GA894" s="30"/>
      <c r="GB894" s="30"/>
      <c r="GC894" s="30"/>
      <c r="GD894" s="30"/>
      <c r="GE894" s="30"/>
      <c r="GF894" s="30"/>
      <c r="GG894" s="30"/>
      <c r="GH894" s="30"/>
      <c r="GI894" s="30"/>
      <c r="GJ894" s="30"/>
      <c r="GK894" s="30"/>
      <c r="GL894" s="30"/>
      <c r="GM894" s="30"/>
    </row>
    <row r="895" spans="1:195" ht="12.7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c r="BA895" s="30"/>
      <c r="BB895" s="30"/>
      <c r="BC895" s="30"/>
      <c r="BD895" s="30"/>
      <c r="BE895" s="30"/>
      <c r="BF895" s="30"/>
      <c r="BG895" s="30"/>
      <c r="BH895" s="30"/>
      <c r="BI895" s="30"/>
      <c r="BJ895" s="30"/>
      <c r="BK895" s="30"/>
      <c r="BL895" s="30"/>
      <c r="BM895" s="30"/>
      <c r="BN895" s="30"/>
      <c r="BO895" s="30"/>
      <c r="BP895" s="30"/>
      <c r="BQ895" s="30"/>
      <c r="BR895" s="30"/>
      <c r="BS895" s="30"/>
      <c r="BT895" s="30"/>
      <c r="BU895" s="30"/>
      <c r="BV895" s="30"/>
      <c r="BW895" s="30"/>
      <c r="BX895" s="30"/>
      <c r="BY895" s="30"/>
      <c r="BZ895" s="30"/>
      <c r="CA895" s="30"/>
      <c r="CB895" s="30"/>
      <c r="CC895" s="30"/>
      <c r="CD895" s="30"/>
      <c r="CE895" s="30"/>
      <c r="CF895" s="30"/>
      <c r="CG895" s="30"/>
      <c r="CH895" s="30"/>
      <c r="CI895" s="30"/>
      <c r="CJ895" s="30"/>
      <c r="CK895" s="30"/>
      <c r="CL895" s="30"/>
      <c r="CM895" s="30"/>
      <c r="CN895" s="30"/>
      <c r="CO895" s="30"/>
      <c r="CP895" s="30"/>
      <c r="CQ895" s="30"/>
      <c r="CR895" s="30"/>
      <c r="CS895" s="30"/>
      <c r="CT895" s="30"/>
      <c r="CU895" s="30"/>
      <c r="CV895" s="30"/>
      <c r="CW895" s="30"/>
      <c r="CX895" s="30"/>
      <c r="CY895" s="30"/>
      <c r="CZ895" s="30"/>
      <c r="DA895" s="30"/>
      <c r="DB895" s="30"/>
      <c r="DC895" s="30"/>
      <c r="DD895" s="30"/>
      <c r="DE895" s="30"/>
      <c r="DF895" s="30"/>
      <c r="DG895" s="30"/>
      <c r="DH895" s="30"/>
      <c r="DI895" s="30"/>
      <c r="DJ895" s="30"/>
      <c r="DK895" s="30"/>
      <c r="DL895" s="30"/>
      <c r="DM895" s="30"/>
      <c r="DN895" s="30"/>
      <c r="DO895" s="30"/>
      <c r="DP895" s="30"/>
      <c r="DQ895" s="30"/>
      <c r="DR895" s="30"/>
      <c r="DS895" s="30"/>
      <c r="DT895" s="30"/>
      <c r="DU895" s="30"/>
      <c r="DV895" s="30"/>
      <c r="DW895" s="30"/>
      <c r="DX895" s="30"/>
      <c r="DY895" s="30"/>
      <c r="DZ895" s="30"/>
      <c r="EA895" s="30"/>
      <c r="EB895" s="30"/>
      <c r="EC895" s="30"/>
      <c r="ED895" s="30"/>
      <c r="EE895" s="30"/>
      <c r="EF895" s="30"/>
      <c r="EG895" s="30"/>
      <c r="EH895" s="30"/>
      <c r="EI895" s="30"/>
      <c r="EJ895" s="30"/>
      <c r="EK895" s="30"/>
      <c r="EL895" s="30"/>
      <c r="EM895" s="30"/>
      <c r="EN895" s="30"/>
      <c r="EO895" s="30"/>
      <c r="EP895" s="30"/>
      <c r="EQ895" s="30"/>
      <c r="ER895" s="30"/>
      <c r="ES895" s="30"/>
      <c r="ET895" s="30"/>
      <c r="EU895" s="30"/>
      <c r="EV895" s="30"/>
      <c r="EW895" s="30"/>
      <c r="EX895" s="30"/>
      <c r="EY895" s="30"/>
      <c r="EZ895" s="30"/>
      <c r="FA895" s="30"/>
      <c r="FB895" s="30"/>
      <c r="FC895" s="30"/>
      <c r="FD895" s="30"/>
      <c r="FE895" s="30"/>
      <c r="FF895" s="30"/>
      <c r="FG895" s="30"/>
      <c r="FH895" s="30"/>
      <c r="FI895" s="30"/>
      <c r="FJ895" s="30"/>
      <c r="FK895" s="30"/>
      <c r="FL895" s="30"/>
      <c r="FM895" s="30"/>
      <c r="FN895" s="30"/>
      <c r="FO895" s="30"/>
      <c r="FP895" s="30"/>
      <c r="FQ895" s="30"/>
      <c r="FR895" s="30"/>
      <c r="FS895" s="30"/>
      <c r="FT895" s="30"/>
      <c r="FU895" s="30"/>
      <c r="FV895" s="30"/>
      <c r="FW895" s="30"/>
      <c r="FX895" s="30"/>
      <c r="FY895" s="30"/>
      <c r="FZ895" s="30"/>
      <c r="GA895" s="30"/>
      <c r="GB895" s="30"/>
      <c r="GC895" s="30"/>
      <c r="GD895" s="30"/>
      <c r="GE895" s="30"/>
      <c r="GF895" s="30"/>
      <c r="GG895" s="30"/>
      <c r="GH895" s="30"/>
      <c r="GI895" s="30"/>
      <c r="GJ895" s="30"/>
      <c r="GK895" s="30"/>
      <c r="GL895" s="30"/>
      <c r="GM895" s="30"/>
    </row>
    <row r="896" spans="1:195" ht="12.7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c r="BL896" s="30"/>
      <c r="BM896" s="30"/>
      <c r="BN896" s="30"/>
      <c r="BO896" s="30"/>
      <c r="BP896" s="30"/>
      <c r="BQ896" s="30"/>
      <c r="BR896" s="30"/>
      <c r="BS896" s="30"/>
      <c r="BT896" s="30"/>
      <c r="BU896" s="30"/>
      <c r="BV896" s="30"/>
      <c r="BW896" s="30"/>
      <c r="BX896" s="30"/>
      <c r="BY896" s="30"/>
      <c r="BZ896" s="30"/>
      <c r="CA896" s="30"/>
      <c r="CB896" s="30"/>
      <c r="CC896" s="30"/>
      <c r="CD896" s="30"/>
      <c r="CE896" s="30"/>
      <c r="CF896" s="30"/>
      <c r="CG896" s="30"/>
      <c r="CH896" s="30"/>
      <c r="CI896" s="30"/>
      <c r="CJ896" s="30"/>
      <c r="CK896" s="30"/>
      <c r="CL896" s="30"/>
      <c r="CM896" s="30"/>
      <c r="CN896" s="30"/>
      <c r="CO896" s="30"/>
      <c r="CP896" s="30"/>
      <c r="CQ896" s="30"/>
      <c r="CR896" s="30"/>
      <c r="CS896" s="30"/>
      <c r="CT896" s="30"/>
      <c r="CU896" s="30"/>
      <c r="CV896" s="30"/>
      <c r="CW896" s="30"/>
      <c r="CX896" s="30"/>
      <c r="CY896" s="30"/>
      <c r="CZ896" s="30"/>
      <c r="DA896" s="30"/>
      <c r="DB896" s="30"/>
      <c r="DC896" s="30"/>
      <c r="DD896" s="30"/>
      <c r="DE896" s="30"/>
      <c r="DF896" s="30"/>
      <c r="DG896" s="30"/>
      <c r="DH896" s="30"/>
      <c r="DI896" s="30"/>
      <c r="DJ896" s="30"/>
      <c r="DK896" s="30"/>
      <c r="DL896" s="30"/>
      <c r="DM896" s="30"/>
      <c r="DN896" s="30"/>
      <c r="DO896" s="30"/>
      <c r="DP896" s="30"/>
      <c r="DQ896" s="30"/>
      <c r="DR896" s="30"/>
      <c r="DS896" s="30"/>
      <c r="DT896" s="30"/>
      <c r="DU896" s="30"/>
      <c r="DV896" s="30"/>
      <c r="DW896" s="30"/>
      <c r="DX896" s="30"/>
      <c r="DY896" s="30"/>
      <c r="DZ896" s="30"/>
      <c r="EA896" s="30"/>
      <c r="EB896" s="30"/>
      <c r="EC896" s="30"/>
      <c r="ED896" s="30"/>
      <c r="EE896" s="30"/>
      <c r="EF896" s="30"/>
      <c r="EG896" s="30"/>
      <c r="EH896" s="30"/>
      <c r="EI896" s="30"/>
      <c r="EJ896" s="30"/>
      <c r="EK896" s="30"/>
      <c r="EL896" s="30"/>
      <c r="EM896" s="30"/>
      <c r="EN896" s="30"/>
      <c r="EO896" s="30"/>
      <c r="EP896" s="30"/>
      <c r="EQ896" s="30"/>
      <c r="ER896" s="30"/>
      <c r="ES896" s="30"/>
      <c r="ET896" s="30"/>
      <c r="EU896" s="30"/>
      <c r="EV896" s="30"/>
      <c r="EW896" s="30"/>
      <c r="EX896" s="30"/>
      <c r="EY896" s="30"/>
      <c r="EZ896" s="30"/>
      <c r="FA896" s="30"/>
      <c r="FB896" s="30"/>
      <c r="FC896" s="30"/>
      <c r="FD896" s="30"/>
      <c r="FE896" s="30"/>
      <c r="FF896" s="30"/>
      <c r="FG896" s="30"/>
      <c r="FH896" s="30"/>
      <c r="FI896" s="30"/>
      <c r="FJ896" s="30"/>
      <c r="FK896" s="30"/>
      <c r="FL896" s="30"/>
      <c r="FM896" s="30"/>
      <c r="FN896" s="30"/>
      <c r="FO896" s="30"/>
      <c r="FP896" s="30"/>
      <c r="FQ896" s="30"/>
      <c r="FR896" s="30"/>
      <c r="FS896" s="30"/>
      <c r="FT896" s="30"/>
      <c r="FU896" s="30"/>
      <c r="FV896" s="30"/>
      <c r="FW896" s="30"/>
      <c r="FX896" s="30"/>
      <c r="FY896" s="30"/>
      <c r="FZ896" s="30"/>
      <c r="GA896" s="30"/>
      <c r="GB896" s="30"/>
      <c r="GC896" s="30"/>
      <c r="GD896" s="30"/>
      <c r="GE896" s="30"/>
      <c r="GF896" s="30"/>
      <c r="GG896" s="30"/>
      <c r="GH896" s="30"/>
      <c r="GI896" s="30"/>
      <c r="GJ896" s="30"/>
      <c r="GK896" s="30"/>
      <c r="GL896" s="30"/>
      <c r="GM896" s="30"/>
    </row>
    <row r="897" spans="1:195" ht="12.7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c r="BE897" s="30"/>
      <c r="BF897" s="30"/>
      <c r="BG897" s="30"/>
      <c r="BH897" s="30"/>
      <c r="BI897" s="30"/>
      <c r="BJ897" s="30"/>
      <c r="BK897" s="30"/>
      <c r="BL897" s="30"/>
      <c r="BM897" s="30"/>
      <c r="BN897" s="30"/>
      <c r="BO897" s="30"/>
      <c r="BP897" s="30"/>
      <c r="BQ897" s="30"/>
      <c r="BR897" s="30"/>
      <c r="BS897" s="30"/>
      <c r="BT897" s="30"/>
      <c r="BU897" s="30"/>
      <c r="BV897" s="30"/>
      <c r="BW897" s="30"/>
      <c r="BX897" s="30"/>
      <c r="BY897" s="30"/>
      <c r="BZ897" s="30"/>
      <c r="CA897" s="30"/>
      <c r="CB897" s="30"/>
      <c r="CC897" s="30"/>
      <c r="CD897" s="30"/>
      <c r="CE897" s="30"/>
      <c r="CF897" s="30"/>
      <c r="CG897" s="30"/>
      <c r="CH897" s="30"/>
      <c r="CI897" s="30"/>
      <c r="CJ897" s="30"/>
      <c r="CK897" s="30"/>
      <c r="CL897" s="30"/>
      <c r="CM897" s="30"/>
      <c r="CN897" s="30"/>
      <c r="CO897" s="30"/>
      <c r="CP897" s="30"/>
      <c r="CQ897" s="30"/>
      <c r="CR897" s="30"/>
      <c r="CS897" s="30"/>
      <c r="CT897" s="30"/>
      <c r="CU897" s="30"/>
      <c r="CV897" s="30"/>
      <c r="CW897" s="30"/>
      <c r="CX897" s="30"/>
      <c r="CY897" s="30"/>
      <c r="CZ897" s="30"/>
      <c r="DA897" s="30"/>
      <c r="DB897" s="30"/>
      <c r="DC897" s="30"/>
      <c r="DD897" s="30"/>
      <c r="DE897" s="30"/>
      <c r="DF897" s="30"/>
      <c r="DG897" s="30"/>
      <c r="DH897" s="30"/>
      <c r="DI897" s="30"/>
      <c r="DJ897" s="30"/>
      <c r="DK897" s="30"/>
      <c r="DL897" s="30"/>
      <c r="DM897" s="30"/>
      <c r="DN897" s="30"/>
      <c r="DO897" s="30"/>
      <c r="DP897" s="30"/>
      <c r="DQ897" s="30"/>
      <c r="DR897" s="30"/>
      <c r="DS897" s="30"/>
      <c r="DT897" s="30"/>
      <c r="DU897" s="30"/>
      <c r="DV897" s="30"/>
      <c r="DW897" s="30"/>
      <c r="DX897" s="30"/>
      <c r="DY897" s="30"/>
      <c r="DZ897" s="30"/>
      <c r="EA897" s="30"/>
      <c r="EB897" s="30"/>
      <c r="EC897" s="30"/>
      <c r="ED897" s="30"/>
      <c r="EE897" s="30"/>
      <c r="EF897" s="30"/>
      <c r="EG897" s="30"/>
      <c r="EH897" s="30"/>
      <c r="EI897" s="30"/>
      <c r="EJ897" s="30"/>
      <c r="EK897" s="30"/>
      <c r="EL897" s="30"/>
      <c r="EM897" s="30"/>
      <c r="EN897" s="30"/>
      <c r="EO897" s="30"/>
      <c r="EP897" s="30"/>
      <c r="EQ897" s="30"/>
      <c r="ER897" s="30"/>
      <c r="ES897" s="30"/>
      <c r="ET897" s="30"/>
      <c r="EU897" s="30"/>
      <c r="EV897" s="30"/>
      <c r="EW897" s="30"/>
      <c r="EX897" s="30"/>
      <c r="EY897" s="30"/>
      <c r="EZ897" s="30"/>
      <c r="FA897" s="30"/>
      <c r="FB897" s="30"/>
      <c r="FC897" s="30"/>
      <c r="FD897" s="30"/>
      <c r="FE897" s="30"/>
      <c r="FF897" s="30"/>
      <c r="FG897" s="30"/>
      <c r="FH897" s="30"/>
      <c r="FI897" s="30"/>
      <c r="FJ897" s="30"/>
      <c r="FK897" s="30"/>
      <c r="FL897" s="30"/>
      <c r="FM897" s="30"/>
      <c r="FN897" s="30"/>
      <c r="FO897" s="30"/>
      <c r="FP897" s="30"/>
      <c r="FQ897" s="30"/>
      <c r="FR897" s="30"/>
      <c r="FS897" s="30"/>
      <c r="FT897" s="30"/>
      <c r="FU897" s="30"/>
      <c r="FV897" s="30"/>
      <c r="FW897" s="30"/>
      <c r="FX897" s="30"/>
      <c r="FY897" s="30"/>
      <c r="FZ897" s="30"/>
      <c r="GA897" s="30"/>
      <c r="GB897" s="30"/>
      <c r="GC897" s="30"/>
      <c r="GD897" s="30"/>
      <c r="GE897" s="30"/>
      <c r="GF897" s="30"/>
      <c r="GG897" s="30"/>
      <c r="GH897" s="30"/>
      <c r="GI897" s="30"/>
      <c r="GJ897" s="30"/>
      <c r="GK897" s="30"/>
      <c r="GL897" s="30"/>
      <c r="GM897" s="30"/>
    </row>
    <row r="898" spans="1:195" ht="12.7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c r="BE898" s="30"/>
      <c r="BF898" s="30"/>
      <c r="BG898" s="30"/>
      <c r="BH898" s="30"/>
      <c r="BI898" s="30"/>
      <c r="BJ898" s="30"/>
      <c r="BK898" s="30"/>
      <c r="BL898" s="30"/>
      <c r="BM898" s="30"/>
      <c r="BN898" s="30"/>
      <c r="BO898" s="30"/>
      <c r="BP898" s="30"/>
      <c r="BQ898" s="30"/>
      <c r="BR898" s="30"/>
      <c r="BS898" s="30"/>
      <c r="BT898" s="30"/>
      <c r="BU898" s="30"/>
      <c r="BV898" s="30"/>
      <c r="BW898" s="30"/>
      <c r="BX898" s="30"/>
      <c r="BY898" s="30"/>
      <c r="BZ898" s="30"/>
      <c r="CA898" s="30"/>
      <c r="CB898" s="30"/>
      <c r="CC898" s="30"/>
      <c r="CD898" s="30"/>
      <c r="CE898" s="30"/>
      <c r="CF898" s="30"/>
      <c r="CG898" s="30"/>
      <c r="CH898" s="30"/>
      <c r="CI898" s="30"/>
      <c r="CJ898" s="30"/>
      <c r="CK898" s="30"/>
      <c r="CL898" s="30"/>
      <c r="CM898" s="30"/>
      <c r="CN898" s="30"/>
      <c r="CO898" s="30"/>
      <c r="CP898" s="30"/>
      <c r="CQ898" s="30"/>
      <c r="CR898" s="30"/>
      <c r="CS898" s="30"/>
      <c r="CT898" s="30"/>
      <c r="CU898" s="30"/>
      <c r="CV898" s="30"/>
      <c r="CW898" s="30"/>
      <c r="CX898" s="30"/>
      <c r="CY898" s="30"/>
      <c r="CZ898" s="30"/>
      <c r="DA898" s="30"/>
      <c r="DB898" s="30"/>
      <c r="DC898" s="30"/>
      <c r="DD898" s="30"/>
      <c r="DE898" s="30"/>
      <c r="DF898" s="30"/>
      <c r="DG898" s="30"/>
      <c r="DH898" s="30"/>
      <c r="DI898" s="30"/>
      <c r="DJ898" s="30"/>
      <c r="DK898" s="30"/>
      <c r="DL898" s="30"/>
      <c r="DM898" s="30"/>
      <c r="DN898" s="30"/>
      <c r="DO898" s="30"/>
      <c r="DP898" s="30"/>
      <c r="DQ898" s="30"/>
      <c r="DR898" s="30"/>
      <c r="DS898" s="30"/>
      <c r="DT898" s="30"/>
      <c r="DU898" s="30"/>
      <c r="DV898" s="30"/>
      <c r="DW898" s="30"/>
      <c r="DX898" s="30"/>
      <c r="DY898" s="30"/>
      <c r="DZ898" s="30"/>
      <c r="EA898" s="30"/>
      <c r="EB898" s="30"/>
      <c r="EC898" s="30"/>
      <c r="ED898" s="30"/>
      <c r="EE898" s="30"/>
      <c r="EF898" s="30"/>
      <c r="EG898" s="30"/>
      <c r="EH898" s="30"/>
      <c r="EI898" s="30"/>
      <c r="EJ898" s="30"/>
      <c r="EK898" s="30"/>
      <c r="EL898" s="30"/>
      <c r="EM898" s="30"/>
      <c r="EN898" s="30"/>
      <c r="EO898" s="30"/>
      <c r="EP898" s="30"/>
      <c r="EQ898" s="30"/>
      <c r="ER898" s="30"/>
      <c r="ES898" s="30"/>
      <c r="ET898" s="30"/>
      <c r="EU898" s="30"/>
      <c r="EV898" s="30"/>
      <c r="EW898" s="30"/>
      <c r="EX898" s="30"/>
      <c r="EY898" s="30"/>
      <c r="EZ898" s="30"/>
      <c r="FA898" s="30"/>
      <c r="FB898" s="30"/>
      <c r="FC898" s="30"/>
      <c r="FD898" s="30"/>
      <c r="FE898" s="30"/>
      <c r="FF898" s="30"/>
      <c r="FG898" s="30"/>
      <c r="FH898" s="30"/>
      <c r="FI898" s="30"/>
      <c r="FJ898" s="30"/>
      <c r="FK898" s="30"/>
      <c r="FL898" s="30"/>
      <c r="FM898" s="30"/>
      <c r="FN898" s="30"/>
      <c r="FO898" s="30"/>
      <c r="FP898" s="30"/>
      <c r="FQ898" s="30"/>
      <c r="FR898" s="30"/>
      <c r="FS898" s="30"/>
      <c r="FT898" s="30"/>
      <c r="FU898" s="30"/>
      <c r="FV898" s="30"/>
      <c r="FW898" s="30"/>
      <c r="FX898" s="30"/>
      <c r="FY898" s="30"/>
      <c r="FZ898" s="30"/>
      <c r="GA898" s="30"/>
      <c r="GB898" s="30"/>
      <c r="GC898" s="30"/>
      <c r="GD898" s="30"/>
      <c r="GE898" s="30"/>
      <c r="GF898" s="30"/>
      <c r="GG898" s="30"/>
      <c r="GH898" s="30"/>
      <c r="GI898" s="30"/>
      <c r="GJ898" s="30"/>
      <c r="GK898" s="30"/>
      <c r="GL898" s="30"/>
      <c r="GM898" s="30"/>
    </row>
    <row r="899" spans="1:195" ht="12.7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c r="BE899" s="30"/>
      <c r="BF899" s="30"/>
      <c r="BG899" s="30"/>
      <c r="BH899" s="30"/>
      <c r="BI899" s="30"/>
      <c r="BJ899" s="30"/>
      <c r="BK899" s="30"/>
      <c r="BL899" s="30"/>
      <c r="BM899" s="30"/>
      <c r="BN899" s="30"/>
      <c r="BO899" s="30"/>
      <c r="BP899" s="30"/>
      <c r="BQ899" s="30"/>
      <c r="BR899" s="30"/>
      <c r="BS899" s="30"/>
      <c r="BT899" s="30"/>
      <c r="BU899" s="30"/>
      <c r="BV899" s="30"/>
      <c r="BW899" s="30"/>
      <c r="BX899" s="30"/>
      <c r="BY899" s="30"/>
      <c r="BZ899" s="30"/>
      <c r="CA899" s="30"/>
      <c r="CB899" s="30"/>
      <c r="CC899" s="30"/>
      <c r="CD899" s="30"/>
      <c r="CE899" s="30"/>
      <c r="CF899" s="30"/>
      <c r="CG899" s="30"/>
      <c r="CH899" s="30"/>
      <c r="CI899" s="30"/>
      <c r="CJ899" s="30"/>
      <c r="CK899" s="30"/>
      <c r="CL899" s="30"/>
      <c r="CM899" s="30"/>
      <c r="CN899" s="30"/>
      <c r="CO899" s="30"/>
      <c r="CP899" s="30"/>
      <c r="CQ899" s="30"/>
      <c r="CR899" s="30"/>
      <c r="CS899" s="30"/>
      <c r="CT899" s="30"/>
      <c r="CU899" s="30"/>
      <c r="CV899" s="30"/>
      <c r="CW899" s="30"/>
      <c r="CX899" s="30"/>
      <c r="CY899" s="30"/>
      <c r="CZ899" s="30"/>
      <c r="DA899" s="30"/>
      <c r="DB899" s="30"/>
      <c r="DC899" s="30"/>
      <c r="DD899" s="30"/>
      <c r="DE899" s="30"/>
      <c r="DF899" s="30"/>
      <c r="DG899" s="30"/>
      <c r="DH899" s="30"/>
      <c r="DI899" s="30"/>
      <c r="DJ899" s="30"/>
      <c r="DK899" s="30"/>
      <c r="DL899" s="30"/>
      <c r="DM899" s="30"/>
      <c r="DN899" s="30"/>
      <c r="DO899" s="30"/>
      <c r="DP899" s="30"/>
      <c r="DQ899" s="30"/>
      <c r="DR899" s="30"/>
      <c r="DS899" s="30"/>
      <c r="DT899" s="30"/>
      <c r="DU899" s="30"/>
      <c r="DV899" s="30"/>
      <c r="DW899" s="30"/>
      <c r="DX899" s="30"/>
      <c r="DY899" s="30"/>
      <c r="DZ899" s="30"/>
      <c r="EA899" s="30"/>
      <c r="EB899" s="30"/>
      <c r="EC899" s="30"/>
      <c r="ED899" s="30"/>
      <c r="EE899" s="30"/>
      <c r="EF899" s="30"/>
      <c r="EG899" s="30"/>
      <c r="EH899" s="30"/>
      <c r="EI899" s="30"/>
      <c r="EJ899" s="30"/>
      <c r="EK899" s="30"/>
      <c r="EL899" s="30"/>
      <c r="EM899" s="30"/>
      <c r="EN899" s="30"/>
      <c r="EO899" s="30"/>
      <c r="EP899" s="30"/>
      <c r="EQ899" s="30"/>
      <c r="ER899" s="30"/>
      <c r="ES899" s="30"/>
      <c r="ET899" s="30"/>
      <c r="EU899" s="30"/>
      <c r="EV899" s="30"/>
      <c r="EW899" s="30"/>
      <c r="EX899" s="30"/>
      <c r="EY899" s="30"/>
      <c r="EZ899" s="30"/>
      <c r="FA899" s="30"/>
      <c r="FB899" s="30"/>
      <c r="FC899" s="30"/>
      <c r="FD899" s="30"/>
      <c r="FE899" s="30"/>
      <c r="FF899" s="30"/>
      <c r="FG899" s="30"/>
      <c r="FH899" s="30"/>
      <c r="FI899" s="30"/>
      <c r="FJ899" s="30"/>
      <c r="FK899" s="30"/>
      <c r="FL899" s="30"/>
      <c r="FM899" s="30"/>
      <c r="FN899" s="30"/>
      <c r="FO899" s="30"/>
      <c r="FP899" s="30"/>
      <c r="FQ899" s="30"/>
      <c r="FR899" s="30"/>
      <c r="FS899" s="30"/>
      <c r="FT899" s="30"/>
      <c r="FU899" s="30"/>
      <c r="FV899" s="30"/>
      <c r="FW899" s="30"/>
      <c r="FX899" s="30"/>
      <c r="FY899" s="30"/>
      <c r="FZ899" s="30"/>
      <c r="GA899" s="30"/>
      <c r="GB899" s="30"/>
      <c r="GC899" s="30"/>
      <c r="GD899" s="30"/>
      <c r="GE899" s="30"/>
      <c r="GF899" s="30"/>
      <c r="GG899" s="30"/>
      <c r="GH899" s="30"/>
      <c r="GI899" s="30"/>
      <c r="GJ899" s="30"/>
      <c r="GK899" s="30"/>
      <c r="GL899" s="30"/>
      <c r="GM899" s="30"/>
    </row>
    <row r="900" spans="1:195" ht="12.7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c r="BA900" s="30"/>
      <c r="BB900" s="30"/>
      <c r="BC900" s="30"/>
      <c r="BD900" s="30"/>
      <c r="BE900" s="30"/>
      <c r="BF900" s="30"/>
      <c r="BG900" s="30"/>
      <c r="BH900" s="30"/>
      <c r="BI900" s="30"/>
      <c r="BJ900" s="30"/>
      <c r="BK900" s="30"/>
      <c r="BL900" s="30"/>
      <c r="BM900" s="30"/>
      <c r="BN900" s="30"/>
      <c r="BO900" s="30"/>
      <c r="BP900" s="30"/>
      <c r="BQ900" s="30"/>
      <c r="BR900" s="30"/>
      <c r="BS900" s="30"/>
      <c r="BT900" s="30"/>
      <c r="BU900" s="30"/>
      <c r="BV900" s="30"/>
      <c r="BW900" s="30"/>
      <c r="BX900" s="30"/>
      <c r="BY900" s="30"/>
      <c r="BZ900" s="30"/>
      <c r="CA900" s="30"/>
      <c r="CB900" s="30"/>
      <c r="CC900" s="30"/>
      <c r="CD900" s="30"/>
      <c r="CE900" s="30"/>
      <c r="CF900" s="30"/>
      <c r="CG900" s="30"/>
      <c r="CH900" s="30"/>
      <c r="CI900" s="30"/>
      <c r="CJ900" s="30"/>
      <c r="CK900" s="30"/>
      <c r="CL900" s="30"/>
      <c r="CM900" s="30"/>
      <c r="CN900" s="30"/>
      <c r="CO900" s="30"/>
      <c r="CP900" s="30"/>
      <c r="CQ900" s="30"/>
      <c r="CR900" s="30"/>
      <c r="CS900" s="30"/>
      <c r="CT900" s="30"/>
      <c r="CU900" s="30"/>
      <c r="CV900" s="30"/>
      <c r="CW900" s="30"/>
      <c r="CX900" s="30"/>
      <c r="CY900" s="30"/>
      <c r="CZ900" s="30"/>
      <c r="DA900" s="30"/>
      <c r="DB900" s="30"/>
      <c r="DC900" s="30"/>
      <c r="DD900" s="30"/>
      <c r="DE900" s="30"/>
      <c r="DF900" s="30"/>
      <c r="DG900" s="30"/>
      <c r="DH900" s="30"/>
      <c r="DI900" s="30"/>
      <c r="DJ900" s="30"/>
      <c r="DK900" s="30"/>
      <c r="DL900" s="30"/>
      <c r="DM900" s="30"/>
      <c r="DN900" s="30"/>
      <c r="DO900" s="30"/>
      <c r="DP900" s="30"/>
      <c r="DQ900" s="30"/>
      <c r="DR900" s="30"/>
      <c r="DS900" s="30"/>
      <c r="DT900" s="30"/>
      <c r="DU900" s="30"/>
      <c r="DV900" s="30"/>
      <c r="DW900" s="30"/>
      <c r="DX900" s="30"/>
      <c r="DY900" s="30"/>
      <c r="DZ900" s="30"/>
      <c r="EA900" s="30"/>
      <c r="EB900" s="30"/>
      <c r="EC900" s="30"/>
      <c r="ED900" s="30"/>
      <c r="EE900" s="30"/>
      <c r="EF900" s="30"/>
      <c r="EG900" s="30"/>
      <c r="EH900" s="30"/>
      <c r="EI900" s="30"/>
      <c r="EJ900" s="30"/>
      <c r="EK900" s="30"/>
      <c r="EL900" s="30"/>
      <c r="EM900" s="30"/>
      <c r="EN900" s="30"/>
      <c r="EO900" s="30"/>
      <c r="EP900" s="30"/>
      <c r="EQ900" s="30"/>
      <c r="ER900" s="30"/>
      <c r="ES900" s="30"/>
      <c r="ET900" s="30"/>
      <c r="EU900" s="30"/>
      <c r="EV900" s="30"/>
      <c r="EW900" s="30"/>
      <c r="EX900" s="30"/>
      <c r="EY900" s="30"/>
      <c r="EZ900" s="30"/>
      <c r="FA900" s="30"/>
      <c r="FB900" s="30"/>
      <c r="FC900" s="30"/>
      <c r="FD900" s="30"/>
      <c r="FE900" s="30"/>
      <c r="FF900" s="30"/>
      <c r="FG900" s="30"/>
      <c r="FH900" s="30"/>
      <c r="FI900" s="30"/>
      <c r="FJ900" s="30"/>
      <c r="FK900" s="30"/>
      <c r="FL900" s="30"/>
      <c r="FM900" s="30"/>
      <c r="FN900" s="30"/>
      <c r="FO900" s="30"/>
      <c r="FP900" s="30"/>
      <c r="FQ900" s="30"/>
      <c r="FR900" s="30"/>
      <c r="FS900" s="30"/>
      <c r="FT900" s="30"/>
      <c r="FU900" s="30"/>
      <c r="FV900" s="30"/>
      <c r="FW900" s="30"/>
      <c r="FX900" s="30"/>
      <c r="FY900" s="30"/>
      <c r="FZ900" s="30"/>
      <c r="GA900" s="30"/>
      <c r="GB900" s="30"/>
      <c r="GC900" s="30"/>
      <c r="GD900" s="30"/>
      <c r="GE900" s="30"/>
      <c r="GF900" s="30"/>
      <c r="GG900" s="30"/>
      <c r="GH900" s="30"/>
      <c r="GI900" s="30"/>
      <c r="GJ900" s="30"/>
      <c r="GK900" s="30"/>
      <c r="GL900" s="30"/>
      <c r="GM900" s="30"/>
    </row>
    <row r="901" spans="1:195" ht="12.7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c r="BL901" s="30"/>
      <c r="BM901" s="30"/>
      <c r="BN901" s="30"/>
      <c r="BO901" s="30"/>
      <c r="BP901" s="30"/>
      <c r="BQ901" s="30"/>
      <c r="BR901" s="30"/>
      <c r="BS901" s="30"/>
      <c r="BT901" s="30"/>
      <c r="BU901" s="30"/>
      <c r="BV901" s="30"/>
      <c r="BW901" s="30"/>
      <c r="BX901" s="30"/>
      <c r="BY901" s="30"/>
      <c r="BZ901" s="30"/>
      <c r="CA901" s="30"/>
      <c r="CB901" s="30"/>
      <c r="CC901" s="30"/>
      <c r="CD901" s="30"/>
      <c r="CE901" s="30"/>
      <c r="CF901" s="30"/>
      <c r="CG901" s="30"/>
      <c r="CH901" s="30"/>
      <c r="CI901" s="30"/>
      <c r="CJ901" s="30"/>
      <c r="CK901" s="30"/>
      <c r="CL901" s="30"/>
      <c r="CM901" s="30"/>
      <c r="CN901" s="30"/>
      <c r="CO901" s="30"/>
      <c r="CP901" s="30"/>
      <c r="CQ901" s="30"/>
      <c r="CR901" s="30"/>
      <c r="CS901" s="30"/>
      <c r="CT901" s="30"/>
      <c r="CU901" s="30"/>
      <c r="CV901" s="30"/>
      <c r="CW901" s="30"/>
      <c r="CX901" s="30"/>
      <c r="CY901" s="30"/>
      <c r="CZ901" s="30"/>
      <c r="DA901" s="30"/>
      <c r="DB901" s="30"/>
      <c r="DC901" s="30"/>
      <c r="DD901" s="30"/>
      <c r="DE901" s="30"/>
      <c r="DF901" s="30"/>
      <c r="DG901" s="30"/>
      <c r="DH901" s="30"/>
      <c r="DI901" s="30"/>
      <c r="DJ901" s="30"/>
      <c r="DK901" s="30"/>
      <c r="DL901" s="30"/>
      <c r="DM901" s="30"/>
      <c r="DN901" s="30"/>
      <c r="DO901" s="30"/>
      <c r="DP901" s="30"/>
      <c r="DQ901" s="30"/>
      <c r="DR901" s="30"/>
      <c r="DS901" s="30"/>
      <c r="DT901" s="30"/>
      <c r="DU901" s="30"/>
      <c r="DV901" s="30"/>
      <c r="DW901" s="30"/>
      <c r="DX901" s="30"/>
      <c r="DY901" s="30"/>
      <c r="DZ901" s="30"/>
      <c r="EA901" s="30"/>
      <c r="EB901" s="30"/>
      <c r="EC901" s="30"/>
      <c r="ED901" s="30"/>
      <c r="EE901" s="30"/>
      <c r="EF901" s="30"/>
      <c r="EG901" s="30"/>
      <c r="EH901" s="30"/>
      <c r="EI901" s="30"/>
      <c r="EJ901" s="30"/>
      <c r="EK901" s="30"/>
      <c r="EL901" s="30"/>
      <c r="EM901" s="30"/>
      <c r="EN901" s="30"/>
      <c r="EO901" s="30"/>
      <c r="EP901" s="30"/>
      <c r="EQ901" s="30"/>
      <c r="ER901" s="30"/>
      <c r="ES901" s="30"/>
      <c r="ET901" s="30"/>
      <c r="EU901" s="30"/>
      <c r="EV901" s="30"/>
      <c r="EW901" s="30"/>
      <c r="EX901" s="30"/>
      <c r="EY901" s="30"/>
      <c r="EZ901" s="30"/>
      <c r="FA901" s="30"/>
      <c r="FB901" s="30"/>
      <c r="FC901" s="30"/>
      <c r="FD901" s="30"/>
      <c r="FE901" s="30"/>
      <c r="FF901" s="30"/>
      <c r="FG901" s="30"/>
      <c r="FH901" s="30"/>
      <c r="FI901" s="30"/>
      <c r="FJ901" s="30"/>
      <c r="FK901" s="30"/>
      <c r="FL901" s="30"/>
      <c r="FM901" s="30"/>
      <c r="FN901" s="30"/>
      <c r="FO901" s="30"/>
      <c r="FP901" s="30"/>
      <c r="FQ901" s="30"/>
      <c r="FR901" s="30"/>
      <c r="FS901" s="30"/>
      <c r="FT901" s="30"/>
      <c r="FU901" s="30"/>
      <c r="FV901" s="30"/>
      <c r="FW901" s="30"/>
      <c r="FX901" s="30"/>
      <c r="FY901" s="30"/>
      <c r="FZ901" s="30"/>
      <c r="GA901" s="30"/>
      <c r="GB901" s="30"/>
      <c r="GC901" s="30"/>
      <c r="GD901" s="30"/>
      <c r="GE901" s="30"/>
      <c r="GF901" s="30"/>
      <c r="GG901" s="30"/>
      <c r="GH901" s="30"/>
      <c r="GI901" s="30"/>
      <c r="GJ901" s="30"/>
      <c r="GK901" s="30"/>
      <c r="GL901" s="30"/>
      <c r="GM901" s="30"/>
    </row>
    <row r="902" spans="1:195" ht="12.7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c r="BA902" s="30"/>
      <c r="BB902" s="30"/>
      <c r="BC902" s="30"/>
      <c r="BD902" s="30"/>
      <c r="BE902" s="30"/>
      <c r="BF902" s="30"/>
      <c r="BG902" s="30"/>
      <c r="BH902" s="30"/>
      <c r="BI902" s="30"/>
      <c r="BJ902" s="30"/>
      <c r="BK902" s="30"/>
      <c r="BL902" s="30"/>
      <c r="BM902" s="30"/>
      <c r="BN902" s="30"/>
      <c r="BO902" s="30"/>
      <c r="BP902" s="30"/>
      <c r="BQ902" s="30"/>
      <c r="BR902" s="30"/>
      <c r="BS902" s="30"/>
      <c r="BT902" s="30"/>
      <c r="BU902" s="30"/>
      <c r="BV902" s="30"/>
      <c r="BW902" s="30"/>
      <c r="BX902" s="30"/>
      <c r="BY902" s="30"/>
      <c r="BZ902" s="30"/>
      <c r="CA902" s="30"/>
      <c r="CB902" s="30"/>
      <c r="CC902" s="30"/>
      <c r="CD902" s="30"/>
      <c r="CE902" s="30"/>
      <c r="CF902" s="30"/>
      <c r="CG902" s="30"/>
      <c r="CH902" s="30"/>
      <c r="CI902" s="30"/>
      <c r="CJ902" s="30"/>
      <c r="CK902" s="30"/>
      <c r="CL902" s="30"/>
      <c r="CM902" s="30"/>
      <c r="CN902" s="30"/>
      <c r="CO902" s="30"/>
      <c r="CP902" s="30"/>
      <c r="CQ902" s="30"/>
      <c r="CR902" s="30"/>
      <c r="CS902" s="30"/>
      <c r="CT902" s="30"/>
      <c r="CU902" s="30"/>
      <c r="CV902" s="30"/>
      <c r="CW902" s="30"/>
      <c r="CX902" s="30"/>
      <c r="CY902" s="30"/>
      <c r="CZ902" s="30"/>
      <c r="DA902" s="30"/>
      <c r="DB902" s="30"/>
      <c r="DC902" s="30"/>
      <c r="DD902" s="30"/>
      <c r="DE902" s="30"/>
      <c r="DF902" s="30"/>
      <c r="DG902" s="30"/>
      <c r="DH902" s="30"/>
      <c r="DI902" s="30"/>
      <c r="DJ902" s="30"/>
      <c r="DK902" s="30"/>
      <c r="DL902" s="30"/>
      <c r="DM902" s="30"/>
      <c r="DN902" s="30"/>
      <c r="DO902" s="30"/>
      <c r="DP902" s="30"/>
      <c r="DQ902" s="30"/>
      <c r="DR902" s="30"/>
      <c r="DS902" s="30"/>
      <c r="DT902" s="30"/>
      <c r="DU902" s="30"/>
      <c r="DV902" s="30"/>
      <c r="DW902" s="30"/>
      <c r="DX902" s="30"/>
      <c r="DY902" s="30"/>
      <c r="DZ902" s="30"/>
      <c r="EA902" s="30"/>
      <c r="EB902" s="30"/>
      <c r="EC902" s="30"/>
      <c r="ED902" s="30"/>
      <c r="EE902" s="30"/>
      <c r="EF902" s="30"/>
      <c r="EG902" s="30"/>
      <c r="EH902" s="30"/>
      <c r="EI902" s="30"/>
      <c r="EJ902" s="30"/>
      <c r="EK902" s="30"/>
      <c r="EL902" s="30"/>
      <c r="EM902" s="30"/>
      <c r="EN902" s="30"/>
      <c r="EO902" s="30"/>
      <c r="EP902" s="30"/>
      <c r="EQ902" s="30"/>
      <c r="ER902" s="30"/>
      <c r="ES902" s="30"/>
      <c r="ET902" s="30"/>
      <c r="EU902" s="30"/>
      <c r="EV902" s="30"/>
      <c r="EW902" s="30"/>
      <c r="EX902" s="30"/>
      <c r="EY902" s="30"/>
      <c r="EZ902" s="30"/>
      <c r="FA902" s="30"/>
      <c r="FB902" s="30"/>
      <c r="FC902" s="30"/>
      <c r="FD902" s="30"/>
      <c r="FE902" s="30"/>
      <c r="FF902" s="30"/>
      <c r="FG902" s="30"/>
      <c r="FH902" s="30"/>
      <c r="FI902" s="30"/>
      <c r="FJ902" s="30"/>
      <c r="FK902" s="30"/>
      <c r="FL902" s="30"/>
      <c r="FM902" s="30"/>
      <c r="FN902" s="30"/>
      <c r="FO902" s="30"/>
      <c r="FP902" s="30"/>
      <c r="FQ902" s="30"/>
      <c r="FR902" s="30"/>
      <c r="FS902" s="30"/>
      <c r="FT902" s="30"/>
      <c r="FU902" s="30"/>
      <c r="FV902" s="30"/>
      <c r="FW902" s="30"/>
      <c r="FX902" s="30"/>
      <c r="FY902" s="30"/>
      <c r="FZ902" s="30"/>
      <c r="GA902" s="30"/>
      <c r="GB902" s="30"/>
      <c r="GC902" s="30"/>
      <c r="GD902" s="30"/>
      <c r="GE902" s="30"/>
      <c r="GF902" s="30"/>
      <c r="GG902" s="30"/>
      <c r="GH902" s="30"/>
      <c r="GI902" s="30"/>
      <c r="GJ902" s="30"/>
      <c r="GK902" s="30"/>
      <c r="GL902" s="30"/>
      <c r="GM902" s="30"/>
    </row>
    <row r="903" spans="1:195" ht="12.7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c r="BE903" s="30"/>
      <c r="BF903" s="30"/>
      <c r="BG903" s="30"/>
      <c r="BH903" s="30"/>
      <c r="BI903" s="30"/>
      <c r="BJ903" s="30"/>
      <c r="BK903" s="30"/>
      <c r="BL903" s="30"/>
      <c r="BM903" s="30"/>
      <c r="BN903" s="30"/>
      <c r="BO903" s="30"/>
      <c r="BP903" s="30"/>
      <c r="BQ903" s="30"/>
      <c r="BR903" s="30"/>
      <c r="BS903" s="30"/>
      <c r="BT903" s="30"/>
      <c r="BU903" s="30"/>
      <c r="BV903" s="30"/>
      <c r="BW903" s="30"/>
      <c r="BX903" s="30"/>
      <c r="BY903" s="30"/>
      <c r="BZ903" s="30"/>
      <c r="CA903" s="30"/>
      <c r="CB903" s="30"/>
      <c r="CC903" s="30"/>
      <c r="CD903" s="30"/>
      <c r="CE903" s="30"/>
      <c r="CF903" s="30"/>
      <c r="CG903" s="30"/>
      <c r="CH903" s="30"/>
      <c r="CI903" s="30"/>
      <c r="CJ903" s="30"/>
      <c r="CK903" s="30"/>
      <c r="CL903" s="30"/>
      <c r="CM903" s="30"/>
      <c r="CN903" s="30"/>
      <c r="CO903" s="30"/>
      <c r="CP903" s="30"/>
      <c r="CQ903" s="30"/>
      <c r="CR903" s="30"/>
      <c r="CS903" s="30"/>
      <c r="CT903" s="30"/>
      <c r="CU903" s="30"/>
      <c r="CV903" s="30"/>
      <c r="CW903" s="30"/>
      <c r="CX903" s="30"/>
      <c r="CY903" s="30"/>
      <c r="CZ903" s="30"/>
      <c r="DA903" s="30"/>
      <c r="DB903" s="30"/>
      <c r="DC903" s="30"/>
      <c r="DD903" s="30"/>
      <c r="DE903" s="30"/>
      <c r="DF903" s="30"/>
      <c r="DG903" s="30"/>
      <c r="DH903" s="30"/>
      <c r="DI903" s="30"/>
      <c r="DJ903" s="30"/>
      <c r="DK903" s="30"/>
      <c r="DL903" s="30"/>
      <c r="DM903" s="30"/>
      <c r="DN903" s="30"/>
      <c r="DO903" s="30"/>
      <c r="DP903" s="30"/>
      <c r="DQ903" s="30"/>
      <c r="DR903" s="30"/>
      <c r="DS903" s="30"/>
      <c r="DT903" s="30"/>
      <c r="DU903" s="30"/>
      <c r="DV903" s="30"/>
      <c r="DW903" s="30"/>
      <c r="DX903" s="30"/>
      <c r="DY903" s="30"/>
      <c r="DZ903" s="30"/>
      <c r="EA903" s="30"/>
      <c r="EB903" s="30"/>
      <c r="EC903" s="30"/>
      <c r="ED903" s="30"/>
      <c r="EE903" s="30"/>
      <c r="EF903" s="30"/>
      <c r="EG903" s="30"/>
      <c r="EH903" s="30"/>
      <c r="EI903" s="30"/>
      <c r="EJ903" s="30"/>
      <c r="EK903" s="30"/>
      <c r="EL903" s="30"/>
      <c r="EM903" s="30"/>
      <c r="EN903" s="30"/>
      <c r="EO903" s="30"/>
      <c r="EP903" s="30"/>
      <c r="EQ903" s="30"/>
      <c r="ER903" s="30"/>
      <c r="ES903" s="30"/>
      <c r="ET903" s="30"/>
      <c r="EU903" s="30"/>
      <c r="EV903" s="30"/>
      <c r="EW903" s="30"/>
      <c r="EX903" s="30"/>
      <c r="EY903" s="30"/>
      <c r="EZ903" s="30"/>
      <c r="FA903" s="30"/>
      <c r="FB903" s="30"/>
      <c r="FC903" s="30"/>
      <c r="FD903" s="30"/>
      <c r="FE903" s="30"/>
      <c r="FF903" s="30"/>
      <c r="FG903" s="30"/>
      <c r="FH903" s="30"/>
      <c r="FI903" s="30"/>
      <c r="FJ903" s="30"/>
      <c r="FK903" s="30"/>
      <c r="FL903" s="30"/>
      <c r="FM903" s="30"/>
      <c r="FN903" s="30"/>
      <c r="FO903" s="30"/>
      <c r="FP903" s="30"/>
      <c r="FQ903" s="30"/>
      <c r="FR903" s="30"/>
      <c r="FS903" s="30"/>
      <c r="FT903" s="30"/>
      <c r="FU903" s="30"/>
      <c r="FV903" s="30"/>
      <c r="FW903" s="30"/>
      <c r="FX903" s="30"/>
      <c r="FY903" s="30"/>
      <c r="FZ903" s="30"/>
      <c r="GA903" s="30"/>
      <c r="GB903" s="30"/>
      <c r="GC903" s="30"/>
      <c r="GD903" s="30"/>
      <c r="GE903" s="30"/>
      <c r="GF903" s="30"/>
      <c r="GG903" s="30"/>
      <c r="GH903" s="30"/>
      <c r="GI903" s="30"/>
      <c r="GJ903" s="30"/>
      <c r="GK903" s="30"/>
      <c r="GL903" s="30"/>
      <c r="GM903" s="30"/>
    </row>
    <row r="904" spans="1:195" ht="12.7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c r="BK904" s="30"/>
      <c r="BL904" s="30"/>
      <c r="BM904" s="30"/>
      <c r="BN904" s="30"/>
      <c r="BO904" s="30"/>
      <c r="BP904" s="30"/>
      <c r="BQ904" s="30"/>
      <c r="BR904" s="30"/>
      <c r="BS904" s="30"/>
      <c r="BT904" s="30"/>
      <c r="BU904" s="30"/>
      <c r="BV904" s="30"/>
      <c r="BW904" s="30"/>
      <c r="BX904" s="30"/>
      <c r="BY904" s="30"/>
      <c r="BZ904" s="30"/>
      <c r="CA904" s="30"/>
      <c r="CB904" s="30"/>
      <c r="CC904" s="30"/>
      <c r="CD904" s="30"/>
      <c r="CE904" s="30"/>
      <c r="CF904" s="30"/>
      <c r="CG904" s="30"/>
      <c r="CH904" s="30"/>
      <c r="CI904" s="30"/>
      <c r="CJ904" s="30"/>
      <c r="CK904" s="30"/>
      <c r="CL904" s="30"/>
      <c r="CM904" s="30"/>
      <c r="CN904" s="30"/>
      <c r="CO904" s="30"/>
      <c r="CP904" s="30"/>
      <c r="CQ904" s="30"/>
      <c r="CR904" s="30"/>
      <c r="CS904" s="30"/>
      <c r="CT904" s="30"/>
      <c r="CU904" s="30"/>
      <c r="CV904" s="30"/>
      <c r="CW904" s="30"/>
      <c r="CX904" s="30"/>
      <c r="CY904" s="30"/>
      <c r="CZ904" s="30"/>
      <c r="DA904" s="30"/>
      <c r="DB904" s="30"/>
      <c r="DC904" s="30"/>
      <c r="DD904" s="30"/>
      <c r="DE904" s="30"/>
      <c r="DF904" s="30"/>
      <c r="DG904" s="30"/>
      <c r="DH904" s="30"/>
      <c r="DI904" s="30"/>
      <c r="DJ904" s="30"/>
      <c r="DK904" s="30"/>
      <c r="DL904" s="30"/>
      <c r="DM904" s="30"/>
      <c r="DN904" s="30"/>
      <c r="DO904" s="30"/>
      <c r="DP904" s="30"/>
      <c r="DQ904" s="30"/>
      <c r="DR904" s="30"/>
      <c r="DS904" s="30"/>
      <c r="DT904" s="30"/>
      <c r="DU904" s="30"/>
      <c r="DV904" s="30"/>
      <c r="DW904" s="30"/>
      <c r="DX904" s="30"/>
      <c r="DY904" s="30"/>
      <c r="DZ904" s="30"/>
      <c r="EA904" s="30"/>
      <c r="EB904" s="30"/>
      <c r="EC904" s="30"/>
      <c r="ED904" s="30"/>
      <c r="EE904" s="30"/>
      <c r="EF904" s="30"/>
      <c r="EG904" s="30"/>
      <c r="EH904" s="30"/>
      <c r="EI904" s="30"/>
      <c r="EJ904" s="30"/>
      <c r="EK904" s="30"/>
      <c r="EL904" s="30"/>
      <c r="EM904" s="30"/>
      <c r="EN904" s="30"/>
      <c r="EO904" s="30"/>
      <c r="EP904" s="30"/>
      <c r="EQ904" s="30"/>
      <c r="ER904" s="30"/>
      <c r="ES904" s="30"/>
      <c r="ET904" s="30"/>
      <c r="EU904" s="30"/>
      <c r="EV904" s="30"/>
      <c r="EW904" s="30"/>
      <c r="EX904" s="30"/>
      <c r="EY904" s="30"/>
      <c r="EZ904" s="30"/>
      <c r="FA904" s="30"/>
      <c r="FB904" s="30"/>
      <c r="FC904" s="30"/>
      <c r="FD904" s="30"/>
      <c r="FE904" s="30"/>
      <c r="FF904" s="30"/>
      <c r="FG904" s="30"/>
      <c r="FH904" s="30"/>
      <c r="FI904" s="30"/>
      <c r="FJ904" s="30"/>
      <c r="FK904" s="30"/>
      <c r="FL904" s="30"/>
      <c r="FM904" s="30"/>
      <c r="FN904" s="30"/>
      <c r="FO904" s="30"/>
      <c r="FP904" s="30"/>
      <c r="FQ904" s="30"/>
      <c r="FR904" s="30"/>
      <c r="FS904" s="30"/>
      <c r="FT904" s="30"/>
      <c r="FU904" s="30"/>
      <c r="FV904" s="30"/>
      <c r="FW904" s="30"/>
      <c r="FX904" s="30"/>
      <c r="FY904" s="30"/>
      <c r="FZ904" s="30"/>
      <c r="GA904" s="30"/>
      <c r="GB904" s="30"/>
      <c r="GC904" s="30"/>
      <c r="GD904" s="30"/>
      <c r="GE904" s="30"/>
      <c r="GF904" s="30"/>
      <c r="GG904" s="30"/>
      <c r="GH904" s="30"/>
      <c r="GI904" s="30"/>
      <c r="GJ904" s="30"/>
      <c r="GK904" s="30"/>
      <c r="GL904" s="30"/>
      <c r="GM904" s="30"/>
    </row>
    <row r="905" spans="1:195" ht="12.7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c r="BE905" s="30"/>
      <c r="BF905" s="30"/>
      <c r="BG905" s="30"/>
      <c r="BH905" s="30"/>
      <c r="BI905" s="30"/>
      <c r="BJ905" s="30"/>
      <c r="BK905" s="30"/>
      <c r="BL905" s="30"/>
      <c r="BM905" s="30"/>
      <c r="BN905" s="30"/>
      <c r="BO905" s="30"/>
      <c r="BP905" s="30"/>
      <c r="BQ905" s="30"/>
      <c r="BR905" s="30"/>
      <c r="BS905" s="30"/>
      <c r="BT905" s="30"/>
      <c r="BU905" s="30"/>
      <c r="BV905" s="30"/>
      <c r="BW905" s="30"/>
      <c r="BX905" s="30"/>
      <c r="BY905" s="30"/>
      <c r="BZ905" s="30"/>
      <c r="CA905" s="30"/>
      <c r="CB905" s="30"/>
      <c r="CC905" s="30"/>
      <c r="CD905" s="30"/>
      <c r="CE905" s="30"/>
      <c r="CF905" s="30"/>
      <c r="CG905" s="30"/>
      <c r="CH905" s="30"/>
      <c r="CI905" s="30"/>
      <c r="CJ905" s="30"/>
      <c r="CK905" s="30"/>
      <c r="CL905" s="30"/>
      <c r="CM905" s="30"/>
      <c r="CN905" s="30"/>
      <c r="CO905" s="30"/>
      <c r="CP905" s="30"/>
      <c r="CQ905" s="30"/>
      <c r="CR905" s="30"/>
      <c r="CS905" s="30"/>
      <c r="CT905" s="30"/>
      <c r="CU905" s="30"/>
      <c r="CV905" s="30"/>
      <c r="CW905" s="30"/>
      <c r="CX905" s="30"/>
      <c r="CY905" s="30"/>
      <c r="CZ905" s="30"/>
      <c r="DA905" s="30"/>
      <c r="DB905" s="30"/>
      <c r="DC905" s="30"/>
      <c r="DD905" s="30"/>
      <c r="DE905" s="30"/>
      <c r="DF905" s="30"/>
      <c r="DG905" s="30"/>
      <c r="DH905" s="30"/>
      <c r="DI905" s="30"/>
      <c r="DJ905" s="30"/>
      <c r="DK905" s="30"/>
      <c r="DL905" s="30"/>
      <c r="DM905" s="30"/>
      <c r="DN905" s="30"/>
      <c r="DO905" s="30"/>
      <c r="DP905" s="30"/>
      <c r="DQ905" s="30"/>
      <c r="DR905" s="30"/>
      <c r="DS905" s="30"/>
      <c r="DT905" s="30"/>
      <c r="DU905" s="30"/>
      <c r="DV905" s="30"/>
      <c r="DW905" s="30"/>
      <c r="DX905" s="30"/>
      <c r="DY905" s="30"/>
      <c r="DZ905" s="30"/>
      <c r="EA905" s="30"/>
      <c r="EB905" s="30"/>
      <c r="EC905" s="30"/>
      <c r="ED905" s="30"/>
      <c r="EE905" s="30"/>
      <c r="EF905" s="30"/>
      <c r="EG905" s="30"/>
      <c r="EH905" s="30"/>
      <c r="EI905" s="30"/>
      <c r="EJ905" s="30"/>
      <c r="EK905" s="30"/>
      <c r="EL905" s="30"/>
      <c r="EM905" s="30"/>
      <c r="EN905" s="30"/>
      <c r="EO905" s="30"/>
      <c r="EP905" s="30"/>
      <c r="EQ905" s="30"/>
      <c r="ER905" s="30"/>
      <c r="ES905" s="30"/>
      <c r="ET905" s="30"/>
      <c r="EU905" s="30"/>
      <c r="EV905" s="30"/>
      <c r="EW905" s="30"/>
      <c r="EX905" s="30"/>
      <c r="EY905" s="30"/>
      <c r="EZ905" s="30"/>
      <c r="FA905" s="30"/>
      <c r="FB905" s="30"/>
      <c r="FC905" s="30"/>
      <c r="FD905" s="30"/>
      <c r="FE905" s="30"/>
      <c r="FF905" s="30"/>
      <c r="FG905" s="30"/>
      <c r="FH905" s="30"/>
      <c r="FI905" s="30"/>
      <c r="FJ905" s="30"/>
      <c r="FK905" s="30"/>
      <c r="FL905" s="30"/>
      <c r="FM905" s="30"/>
      <c r="FN905" s="30"/>
      <c r="FO905" s="30"/>
      <c r="FP905" s="30"/>
      <c r="FQ905" s="30"/>
      <c r="FR905" s="30"/>
      <c r="FS905" s="30"/>
      <c r="FT905" s="30"/>
      <c r="FU905" s="30"/>
      <c r="FV905" s="30"/>
      <c r="FW905" s="30"/>
      <c r="FX905" s="30"/>
      <c r="FY905" s="30"/>
      <c r="FZ905" s="30"/>
      <c r="GA905" s="30"/>
      <c r="GB905" s="30"/>
      <c r="GC905" s="30"/>
      <c r="GD905" s="30"/>
      <c r="GE905" s="30"/>
      <c r="GF905" s="30"/>
      <c r="GG905" s="30"/>
      <c r="GH905" s="30"/>
      <c r="GI905" s="30"/>
      <c r="GJ905" s="30"/>
      <c r="GK905" s="30"/>
      <c r="GL905" s="30"/>
      <c r="GM905" s="30"/>
    </row>
    <row r="906" spans="1:195" ht="12.7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c r="BE906" s="30"/>
      <c r="BF906" s="30"/>
      <c r="BG906" s="30"/>
      <c r="BH906" s="30"/>
      <c r="BI906" s="30"/>
      <c r="BJ906" s="30"/>
      <c r="BK906" s="30"/>
      <c r="BL906" s="30"/>
      <c r="BM906" s="30"/>
      <c r="BN906" s="30"/>
      <c r="BO906" s="30"/>
      <c r="BP906" s="30"/>
      <c r="BQ906" s="30"/>
      <c r="BR906" s="30"/>
      <c r="BS906" s="30"/>
      <c r="BT906" s="30"/>
      <c r="BU906" s="30"/>
      <c r="BV906" s="30"/>
      <c r="BW906" s="30"/>
      <c r="BX906" s="30"/>
      <c r="BY906" s="30"/>
      <c r="BZ906" s="30"/>
      <c r="CA906" s="30"/>
      <c r="CB906" s="30"/>
      <c r="CC906" s="30"/>
      <c r="CD906" s="30"/>
      <c r="CE906" s="30"/>
      <c r="CF906" s="30"/>
      <c r="CG906" s="30"/>
      <c r="CH906" s="30"/>
      <c r="CI906" s="30"/>
      <c r="CJ906" s="30"/>
      <c r="CK906" s="30"/>
      <c r="CL906" s="30"/>
      <c r="CM906" s="30"/>
      <c r="CN906" s="30"/>
      <c r="CO906" s="30"/>
      <c r="CP906" s="30"/>
      <c r="CQ906" s="30"/>
      <c r="CR906" s="30"/>
      <c r="CS906" s="30"/>
      <c r="CT906" s="30"/>
      <c r="CU906" s="30"/>
      <c r="CV906" s="30"/>
      <c r="CW906" s="30"/>
      <c r="CX906" s="30"/>
      <c r="CY906" s="30"/>
      <c r="CZ906" s="30"/>
      <c r="DA906" s="30"/>
      <c r="DB906" s="30"/>
      <c r="DC906" s="30"/>
      <c r="DD906" s="30"/>
      <c r="DE906" s="30"/>
      <c r="DF906" s="30"/>
      <c r="DG906" s="30"/>
      <c r="DH906" s="30"/>
      <c r="DI906" s="30"/>
      <c r="DJ906" s="30"/>
      <c r="DK906" s="30"/>
      <c r="DL906" s="30"/>
      <c r="DM906" s="30"/>
      <c r="DN906" s="30"/>
      <c r="DO906" s="30"/>
      <c r="DP906" s="30"/>
      <c r="DQ906" s="30"/>
      <c r="DR906" s="30"/>
      <c r="DS906" s="30"/>
      <c r="DT906" s="30"/>
      <c r="DU906" s="30"/>
      <c r="DV906" s="30"/>
      <c r="DW906" s="30"/>
      <c r="DX906" s="30"/>
      <c r="DY906" s="30"/>
      <c r="DZ906" s="30"/>
      <c r="EA906" s="30"/>
      <c r="EB906" s="30"/>
      <c r="EC906" s="30"/>
      <c r="ED906" s="30"/>
      <c r="EE906" s="30"/>
      <c r="EF906" s="30"/>
      <c r="EG906" s="30"/>
      <c r="EH906" s="30"/>
      <c r="EI906" s="30"/>
      <c r="EJ906" s="30"/>
      <c r="EK906" s="30"/>
      <c r="EL906" s="30"/>
      <c r="EM906" s="30"/>
      <c r="EN906" s="30"/>
      <c r="EO906" s="30"/>
      <c r="EP906" s="30"/>
      <c r="EQ906" s="30"/>
      <c r="ER906" s="30"/>
      <c r="ES906" s="30"/>
      <c r="ET906" s="30"/>
      <c r="EU906" s="30"/>
      <c r="EV906" s="30"/>
      <c r="EW906" s="30"/>
      <c r="EX906" s="30"/>
      <c r="EY906" s="30"/>
      <c r="EZ906" s="30"/>
      <c r="FA906" s="30"/>
      <c r="FB906" s="30"/>
      <c r="FC906" s="30"/>
      <c r="FD906" s="30"/>
      <c r="FE906" s="30"/>
      <c r="FF906" s="30"/>
      <c r="FG906" s="30"/>
      <c r="FH906" s="30"/>
      <c r="FI906" s="30"/>
      <c r="FJ906" s="30"/>
      <c r="FK906" s="30"/>
      <c r="FL906" s="30"/>
      <c r="FM906" s="30"/>
      <c r="FN906" s="30"/>
      <c r="FO906" s="30"/>
      <c r="FP906" s="30"/>
      <c r="FQ906" s="30"/>
      <c r="FR906" s="30"/>
      <c r="FS906" s="30"/>
      <c r="FT906" s="30"/>
      <c r="FU906" s="30"/>
      <c r="FV906" s="30"/>
      <c r="FW906" s="30"/>
      <c r="FX906" s="30"/>
      <c r="FY906" s="30"/>
      <c r="FZ906" s="30"/>
      <c r="GA906" s="30"/>
      <c r="GB906" s="30"/>
      <c r="GC906" s="30"/>
      <c r="GD906" s="30"/>
      <c r="GE906" s="30"/>
      <c r="GF906" s="30"/>
      <c r="GG906" s="30"/>
      <c r="GH906" s="30"/>
      <c r="GI906" s="30"/>
      <c r="GJ906" s="30"/>
      <c r="GK906" s="30"/>
      <c r="GL906" s="30"/>
      <c r="GM906" s="30"/>
    </row>
    <row r="907" spans="1:195" ht="12.7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c r="BE907" s="30"/>
      <c r="BF907" s="30"/>
      <c r="BG907" s="30"/>
      <c r="BH907" s="30"/>
      <c r="BI907" s="30"/>
      <c r="BJ907" s="30"/>
      <c r="BK907" s="30"/>
      <c r="BL907" s="30"/>
      <c r="BM907" s="30"/>
      <c r="BN907" s="30"/>
      <c r="BO907" s="30"/>
      <c r="BP907" s="30"/>
      <c r="BQ907" s="30"/>
      <c r="BR907" s="30"/>
      <c r="BS907" s="30"/>
      <c r="BT907" s="30"/>
      <c r="BU907" s="30"/>
      <c r="BV907" s="30"/>
      <c r="BW907" s="30"/>
      <c r="BX907" s="30"/>
      <c r="BY907" s="30"/>
      <c r="BZ907" s="30"/>
      <c r="CA907" s="30"/>
      <c r="CB907" s="30"/>
      <c r="CC907" s="30"/>
      <c r="CD907" s="30"/>
      <c r="CE907" s="30"/>
      <c r="CF907" s="30"/>
      <c r="CG907" s="30"/>
      <c r="CH907" s="30"/>
      <c r="CI907" s="30"/>
      <c r="CJ907" s="30"/>
      <c r="CK907" s="30"/>
      <c r="CL907" s="30"/>
      <c r="CM907" s="30"/>
      <c r="CN907" s="30"/>
      <c r="CO907" s="30"/>
      <c r="CP907" s="30"/>
      <c r="CQ907" s="30"/>
      <c r="CR907" s="30"/>
      <c r="CS907" s="30"/>
      <c r="CT907" s="30"/>
      <c r="CU907" s="30"/>
      <c r="CV907" s="30"/>
      <c r="CW907" s="30"/>
      <c r="CX907" s="30"/>
      <c r="CY907" s="30"/>
      <c r="CZ907" s="30"/>
      <c r="DA907" s="30"/>
      <c r="DB907" s="30"/>
      <c r="DC907" s="30"/>
      <c r="DD907" s="30"/>
      <c r="DE907" s="30"/>
      <c r="DF907" s="30"/>
      <c r="DG907" s="30"/>
      <c r="DH907" s="30"/>
      <c r="DI907" s="30"/>
      <c r="DJ907" s="30"/>
      <c r="DK907" s="30"/>
      <c r="DL907" s="30"/>
      <c r="DM907" s="30"/>
      <c r="DN907" s="30"/>
      <c r="DO907" s="30"/>
      <c r="DP907" s="30"/>
      <c r="DQ907" s="30"/>
      <c r="DR907" s="30"/>
      <c r="DS907" s="30"/>
      <c r="DT907" s="30"/>
      <c r="DU907" s="30"/>
      <c r="DV907" s="30"/>
      <c r="DW907" s="30"/>
      <c r="DX907" s="30"/>
      <c r="DY907" s="30"/>
      <c r="DZ907" s="30"/>
      <c r="EA907" s="30"/>
      <c r="EB907" s="30"/>
      <c r="EC907" s="30"/>
      <c r="ED907" s="30"/>
      <c r="EE907" s="30"/>
      <c r="EF907" s="30"/>
      <c r="EG907" s="30"/>
      <c r="EH907" s="30"/>
      <c r="EI907" s="30"/>
      <c r="EJ907" s="30"/>
      <c r="EK907" s="30"/>
      <c r="EL907" s="30"/>
      <c r="EM907" s="30"/>
      <c r="EN907" s="30"/>
      <c r="EO907" s="30"/>
      <c r="EP907" s="30"/>
      <c r="EQ907" s="30"/>
      <c r="ER907" s="30"/>
      <c r="ES907" s="30"/>
      <c r="ET907" s="30"/>
      <c r="EU907" s="30"/>
      <c r="EV907" s="30"/>
      <c r="EW907" s="30"/>
      <c r="EX907" s="30"/>
      <c r="EY907" s="30"/>
      <c r="EZ907" s="30"/>
      <c r="FA907" s="30"/>
      <c r="FB907" s="30"/>
      <c r="FC907" s="30"/>
      <c r="FD907" s="30"/>
      <c r="FE907" s="30"/>
      <c r="FF907" s="30"/>
      <c r="FG907" s="30"/>
      <c r="FH907" s="30"/>
      <c r="FI907" s="30"/>
      <c r="FJ907" s="30"/>
      <c r="FK907" s="30"/>
      <c r="FL907" s="30"/>
      <c r="FM907" s="30"/>
      <c r="FN907" s="30"/>
      <c r="FO907" s="30"/>
      <c r="FP907" s="30"/>
      <c r="FQ907" s="30"/>
      <c r="FR907" s="30"/>
      <c r="FS907" s="30"/>
      <c r="FT907" s="30"/>
      <c r="FU907" s="30"/>
      <c r="FV907" s="30"/>
      <c r="FW907" s="30"/>
      <c r="FX907" s="30"/>
      <c r="FY907" s="30"/>
      <c r="FZ907" s="30"/>
      <c r="GA907" s="30"/>
      <c r="GB907" s="30"/>
      <c r="GC907" s="30"/>
      <c r="GD907" s="30"/>
      <c r="GE907" s="30"/>
      <c r="GF907" s="30"/>
      <c r="GG907" s="30"/>
      <c r="GH907" s="30"/>
      <c r="GI907" s="30"/>
      <c r="GJ907" s="30"/>
      <c r="GK907" s="30"/>
      <c r="GL907" s="30"/>
      <c r="GM907" s="30"/>
    </row>
    <row r="908" spans="1:195" ht="12.7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c r="BL908" s="30"/>
      <c r="BM908" s="30"/>
      <c r="BN908" s="30"/>
      <c r="BO908" s="30"/>
      <c r="BP908" s="30"/>
      <c r="BQ908" s="30"/>
      <c r="BR908" s="30"/>
      <c r="BS908" s="30"/>
      <c r="BT908" s="30"/>
      <c r="BU908" s="30"/>
      <c r="BV908" s="30"/>
      <c r="BW908" s="30"/>
      <c r="BX908" s="30"/>
      <c r="BY908" s="30"/>
      <c r="BZ908" s="30"/>
      <c r="CA908" s="30"/>
      <c r="CB908" s="30"/>
      <c r="CC908" s="30"/>
      <c r="CD908" s="30"/>
      <c r="CE908" s="30"/>
      <c r="CF908" s="30"/>
      <c r="CG908" s="30"/>
      <c r="CH908" s="30"/>
      <c r="CI908" s="30"/>
      <c r="CJ908" s="30"/>
      <c r="CK908" s="30"/>
      <c r="CL908" s="30"/>
      <c r="CM908" s="30"/>
      <c r="CN908" s="30"/>
      <c r="CO908" s="30"/>
      <c r="CP908" s="30"/>
      <c r="CQ908" s="30"/>
      <c r="CR908" s="30"/>
      <c r="CS908" s="30"/>
      <c r="CT908" s="30"/>
      <c r="CU908" s="30"/>
      <c r="CV908" s="30"/>
      <c r="CW908" s="30"/>
      <c r="CX908" s="30"/>
      <c r="CY908" s="30"/>
      <c r="CZ908" s="30"/>
      <c r="DA908" s="30"/>
      <c r="DB908" s="30"/>
      <c r="DC908" s="30"/>
      <c r="DD908" s="30"/>
      <c r="DE908" s="30"/>
      <c r="DF908" s="30"/>
      <c r="DG908" s="30"/>
      <c r="DH908" s="30"/>
      <c r="DI908" s="30"/>
      <c r="DJ908" s="30"/>
      <c r="DK908" s="30"/>
      <c r="DL908" s="30"/>
      <c r="DM908" s="30"/>
      <c r="DN908" s="30"/>
      <c r="DO908" s="30"/>
      <c r="DP908" s="30"/>
      <c r="DQ908" s="30"/>
      <c r="DR908" s="30"/>
      <c r="DS908" s="30"/>
      <c r="DT908" s="30"/>
      <c r="DU908" s="30"/>
      <c r="DV908" s="30"/>
      <c r="DW908" s="30"/>
      <c r="DX908" s="30"/>
      <c r="DY908" s="30"/>
      <c r="DZ908" s="30"/>
      <c r="EA908" s="30"/>
      <c r="EB908" s="30"/>
      <c r="EC908" s="30"/>
      <c r="ED908" s="30"/>
      <c r="EE908" s="30"/>
      <c r="EF908" s="30"/>
      <c r="EG908" s="30"/>
      <c r="EH908" s="30"/>
      <c r="EI908" s="30"/>
      <c r="EJ908" s="30"/>
      <c r="EK908" s="30"/>
      <c r="EL908" s="30"/>
      <c r="EM908" s="30"/>
      <c r="EN908" s="30"/>
      <c r="EO908" s="30"/>
      <c r="EP908" s="30"/>
      <c r="EQ908" s="30"/>
      <c r="ER908" s="30"/>
      <c r="ES908" s="30"/>
      <c r="ET908" s="30"/>
      <c r="EU908" s="30"/>
      <c r="EV908" s="30"/>
      <c r="EW908" s="30"/>
      <c r="EX908" s="30"/>
      <c r="EY908" s="30"/>
      <c r="EZ908" s="30"/>
      <c r="FA908" s="30"/>
      <c r="FB908" s="30"/>
      <c r="FC908" s="30"/>
      <c r="FD908" s="30"/>
      <c r="FE908" s="30"/>
      <c r="FF908" s="30"/>
      <c r="FG908" s="30"/>
      <c r="FH908" s="30"/>
      <c r="FI908" s="30"/>
      <c r="FJ908" s="30"/>
      <c r="FK908" s="30"/>
      <c r="FL908" s="30"/>
      <c r="FM908" s="30"/>
      <c r="FN908" s="30"/>
      <c r="FO908" s="30"/>
      <c r="FP908" s="30"/>
      <c r="FQ908" s="30"/>
      <c r="FR908" s="30"/>
      <c r="FS908" s="30"/>
      <c r="FT908" s="30"/>
      <c r="FU908" s="30"/>
      <c r="FV908" s="30"/>
      <c r="FW908" s="30"/>
      <c r="FX908" s="30"/>
      <c r="FY908" s="30"/>
      <c r="FZ908" s="30"/>
      <c r="GA908" s="30"/>
      <c r="GB908" s="30"/>
      <c r="GC908" s="30"/>
      <c r="GD908" s="30"/>
      <c r="GE908" s="30"/>
      <c r="GF908" s="30"/>
      <c r="GG908" s="30"/>
      <c r="GH908" s="30"/>
      <c r="GI908" s="30"/>
      <c r="GJ908" s="30"/>
      <c r="GK908" s="30"/>
      <c r="GL908" s="30"/>
      <c r="GM908" s="30"/>
    </row>
    <row r="909" spans="1:195" ht="12.7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c r="BA909" s="30"/>
      <c r="BB909" s="30"/>
      <c r="BC909" s="30"/>
      <c r="BD909" s="30"/>
      <c r="BE909" s="30"/>
      <c r="BF909" s="30"/>
      <c r="BG909" s="30"/>
      <c r="BH909" s="30"/>
      <c r="BI909" s="30"/>
      <c r="BJ909" s="30"/>
      <c r="BK909" s="30"/>
      <c r="BL909" s="30"/>
      <c r="BM909" s="30"/>
      <c r="BN909" s="30"/>
      <c r="BO909" s="30"/>
      <c r="BP909" s="30"/>
      <c r="BQ909" s="30"/>
      <c r="BR909" s="30"/>
      <c r="BS909" s="30"/>
      <c r="BT909" s="30"/>
      <c r="BU909" s="30"/>
      <c r="BV909" s="30"/>
      <c r="BW909" s="30"/>
      <c r="BX909" s="30"/>
      <c r="BY909" s="30"/>
      <c r="BZ909" s="30"/>
      <c r="CA909" s="30"/>
      <c r="CB909" s="30"/>
      <c r="CC909" s="30"/>
      <c r="CD909" s="30"/>
      <c r="CE909" s="30"/>
      <c r="CF909" s="30"/>
      <c r="CG909" s="30"/>
      <c r="CH909" s="30"/>
      <c r="CI909" s="30"/>
      <c r="CJ909" s="30"/>
      <c r="CK909" s="30"/>
      <c r="CL909" s="30"/>
      <c r="CM909" s="30"/>
      <c r="CN909" s="30"/>
      <c r="CO909" s="30"/>
      <c r="CP909" s="30"/>
      <c r="CQ909" s="30"/>
      <c r="CR909" s="30"/>
      <c r="CS909" s="30"/>
      <c r="CT909" s="30"/>
      <c r="CU909" s="30"/>
      <c r="CV909" s="30"/>
      <c r="CW909" s="30"/>
      <c r="CX909" s="30"/>
      <c r="CY909" s="30"/>
      <c r="CZ909" s="30"/>
      <c r="DA909" s="30"/>
      <c r="DB909" s="30"/>
      <c r="DC909" s="30"/>
      <c r="DD909" s="30"/>
      <c r="DE909" s="30"/>
      <c r="DF909" s="30"/>
      <c r="DG909" s="30"/>
      <c r="DH909" s="30"/>
      <c r="DI909" s="30"/>
      <c r="DJ909" s="30"/>
      <c r="DK909" s="30"/>
      <c r="DL909" s="30"/>
      <c r="DM909" s="30"/>
      <c r="DN909" s="30"/>
      <c r="DO909" s="30"/>
      <c r="DP909" s="30"/>
      <c r="DQ909" s="30"/>
      <c r="DR909" s="30"/>
      <c r="DS909" s="30"/>
      <c r="DT909" s="30"/>
      <c r="DU909" s="30"/>
      <c r="DV909" s="30"/>
      <c r="DW909" s="30"/>
      <c r="DX909" s="30"/>
      <c r="DY909" s="30"/>
      <c r="DZ909" s="30"/>
      <c r="EA909" s="30"/>
      <c r="EB909" s="30"/>
      <c r="EC909" s="30"/>
      <c r="ED909" s="30"/>
      <c r="EE909" s="30"/>
      <c r="EF909" s="30"/>
      <c r="EG909" s="30"/>
      <c r="EH909" s="30"/>
      <c r="EI909" s="30"/>
      <c r="EJ909" s="30"/>
      <c r="EK909" s="30"/>
      <c r="EL909" s="30"/>
      <c r="EM909" s="30"/>
      <c r="EN909" s="30"/>
      <c r="EO909" s="30"/>
      <c r="EP909" s="30"/>
      <c r="EQ909" s="30"/>
      <c r="ER909" s="30"/>
      <c r="ES909" s="30"/>
      <c r="ET909" s="30"/>
      <c r="EU909" s="30"/>
      <c r="EV909" s="30"/>
      <c r="EW909" s="30"/>
      <c r="EX909" s="30"/>
      <c r="EY909" s="30"/>
      <c r="EZ909" s="30"/>
      <c r="FA909" s="30"/>
      <c r="FB909" s="30"/>
      <c r="FC909" s="30"/>
      <c r="FD909" s="30"/>
      <c r="FE909" s="30"/>
      <c r="FF909" s="30"/>
      <c r="FG909" s="30"/>
      <c r="FH909" s="30"/>
      <c r="FI909" s="30"/>
      <c r="FJ909" s="30"/>
      <c r="FK909" s="30"/>
      <c r="FL909" s="30"/>
      <c r="FM909" s="30"/>
      <c r="FN909" s="30"/>
      <c r="FO909" s="30"/>
      <c r="FP909" s="30"/>
      <c r="FQ909" s="30"/>
      <c r="FR909" s="30"/>
      <c r="FS909" s="30"/>
      <c r="FT909" s="30"/>
      <c r="FU909" s="30"/>
      <c r="FV909" s="30"/>
      <c r="FW909" s="30"/>
      <c r="FX909" s="30"/>
      <c r="FY909" s="30"/>
      <c r="FZ909" s="30"/>
      <c r="GA909" s="30"/>
      <c r="GB909" s="30"/>
      <c r="GC909" s="30"/>
      <c r="GD909" s="30"/>
      <c r="GE909" s="30"/>
      <c r="GF909" s="30"/>
      <c r="GG909" s="30"/>
      <c r="GH909" s="30"/>
      <c r="GI909" s="30"/>
      <c r="GJ909" s="30"/>
      <c r="GK909" s="30"/>
      <c r="GL909" s="30"/>
      <c r="GM909" s="30"/>
    </row>
    <row r="910" spans="1:195" ht="12.7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c r="BA910" s="30"/>
      <c r="BB910" s="30"/>
      <c r="BC910" s="30"/>
      <c r="BD910" s="30"/>
      <c r="BE910" s="30"/>
      <c r="BF910" s="30"/>
      <c r="BG910" s="30"/>
      <c r="BH910" s="30"/>
      <c r="BI910" s="30"/>
      <c r="BJ910" s="30"/>
      <c r="BK910" s="30"/>
      <c r="BL910" s="30"/>
      <c r="BM910" s="30"/>
      <c r="BN910" s="30"/>
      <c r="BO910" s="30"/>
      <c r="BP910" s="30"/>
      <c r="BQ910" s="30"/>
      <c r="BR910" s="30"/>
      <c r="BS910" s="30"/>
      <c r="BT910" s="30"/>
      <c r="BU910" s="30"/>
      <c r="BV910" s="30"/>
      <c r="BW910" s="30"/>
      <c r="BX910" s="30"/>
      <c r="BY910" s="30"/>
      <c r="BZ910" s="30"/>
      <c r="CA910" s="30"/>
      <c r="CB910" s="30"/>
      <c r="CC910" s="30"/>
      <c r="CD910" s="30"/>
      <c r="CE910" s="30"/>
      <c r="CF910" s="30"/>
      <c r="CG910" s="30"/>
      <c r="CH910" s="30"/>
      <c r="CI910" s="30"/>
      <c r="CJ910" s="30"/>
      <c r="CK910" s="30"/>
      <c r="CL910" s="30"/>
      <c r="CM910" s="30"/>
      <c r="CN910" s="30"/>
      <c r="CO910" s="30"/>
      <c r="CP910" s="30"/>
      <c r="CQ910" s="30"/>
      <c r="CR910" s="30"/>
      <c r="CS910" s="30"/>
      <c r="CT910" s="30"/>
      <c r="CU910" s="30"/>
      <c r="CV910" s="30"/>
      <c r="CW910" s="30"/>
      <c r="CX910" s="30"/>
      <c r="CY910" s="30"/>
      <c r="CZ910" s="30"/>
      <c r="DA910" s="30"/>
      <c r="DB910" s="30"/>
      <c r="DC910" s="30"/>
      <c r="DD910" s="30"/>
      <c r="DE910" s="30"/>
      <c r="DF910" s="30"/>
      <c r="DG910" s="30"/>
      <c r="DH910" s="30"/>
      <c r="DI910" s="30"/>
      <c r="DJ910" s="30"/>
      <c r="DK910" s="30"/>
      <c r="DL910" s="30"/>
      <c r="DM910" s="30"/>
      <c r="DN910" s="30"/>
      <c r="DO910" s="30"/>
      <c r="DP910" s="30"/>
      <c r="DQ910" s="30"/>
      <c r="DR910" s="30"/>
      <c r="DS910" s="30"/>
      <c r="DT910" s="30"/>
      <c r="DU910" s="30"/>
      <c r="DV910" s="30"/>
      <c r="DW910" s="30"/>
      <c r="DX910" s="30"/>
      <c r="DY910" s="30"/>
      <c r="DZ910" s="30"/>
      <c r="EA910" s="30"/>
      <c r="EB910" s="30"/>
      <c r="EC910" s="30"/>
      <c r="ED910" s="30"/>
      <c r="EE910" s="30"/>
      <c r="EF910" s="30"/>
      <c r="EG910" s="30"/>
      <c r="EH910" s="30"/>
      <c r="EI910" s="30"/>
      <c r="EJ910" s="30"/>
      <c r="EK910" s="30"/>
      <c r="EL910" s="30"/>
      <c r="EM910" s="30"/>
      <c r="EN910" s="30"/>
      <c r="EO910" s="30"/>
      <c r="EP910" s="30"/>
      <c r="EQ910" s="30"/>
      <c r="ER910" s="30"/>
      <c r="ES910" s="30"/>
      <c r="ET910" s="30"/>
      <c r="EU910" s="30"/>
      <c r="EV910" s="30"/>
      <c r="EW910" s="30"/>
      <c r="EX910" s="30"/>
      <c r="EY910" s="30"/>
      <c r="EZ910" s="30"/>
      <c r="FA910" s="30"/>
      <c r="FB910" s="30"/>
      <c r="FC910" s="30"/>
      <c r="FD910" s="30"/>
      <c r="FE910" s="30"/>
      <c r="FF910" s="30"/>
      <c r="FG910" s="30"/>
      <c r="FH910" s="30"/>
      <c r="FI910" s="30"/>
      <c r="FJ910" s="30"/>
      <c r="FK910" s="30"/>
      <c r="FL910" s="30"/>
      <c r="FM910" s="30"/>
      <c r="FN910" s="30"/>
      <c r="FO910" s="30"/>
      <c r="FP910" s="30"/>
      <c r="FQ910" s="30"/>
      <c r="FR910" s="30"/>
      <c r="FS910" s="30"/>
      <c r="FT910" s="30"/>
      <c r="FU910" s="30"/>
      <c r="FV910" s="30"/>
      <c r="FW910" s="30"/>
      <c r="FX910" s="30"/>
      <c r="FY910" s="30"/>
      <c r="FZ910" s="30"/>
      <c r="GA910" s="30"/>
      <c r="GB910" s="30"/>
      <c r="GC910" s="30"/>
      <c r="GD910" s="30"/>
      <c r="GE910" s="30"/>
      <c r="GF910" s="30"/>
      <c r="GG910" s="30"/>
      <c r="GH910" s="30"/>
      <c r="GI910" s="30"/>
      <c r="GJ910" s="30"/>
      <c r="GK910" s="30"/>
      <c r="GL910" s="30"/>
      <c r="GM910" s="30"/>
    </row>
    <row r="911" spans="1:195" ht="12.7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c r="BM911" s="30"/>
      <c r="BN911" s="30"/>
      <c r="BO911" s="30"/>
      <c r="BP911" s="30"/>
      <c r="BQ911" s="30"/>
      <c r="BR911" s="30"/>
      <c r="BS911" s="30"/>
      <c r="BT911" s="30"/>
      <c r="BU911" s="30"/>
      <c r="BV911" s="30"/>
      <c r="BW911" s="30"/>
      <c r="BX911" s="30"/>
      <c r="BY911" s="30"/>
      <c r="BZ911" s="30"/>
      <c r="CA911" s="30"/>
      <c r="CB911" s="30"/>
      <c r="CC911" s="30"/>
      <c r="CD911" s="30"/>
      <c r="CE911" s="30"/>
      <c r="CF911" s="30"/>
      <c r="CG911" s="30"/>
      <c r="CH911" s="30"/>
      <c r="CI911" s="30"/>
      <c r="CJ911" s="30"/>
      <c r="CK911" s="30"/>
      <c r="CL911" s="30"/>
      <c r="CM911" s="30"/>
      <c r="CN911" s="30"/>
      <c r="CO911" s="30"/>
      <c r="CP911" s="30"/>
      <c r="CQ911" s="30"/>
      <c r="CR911" s="30"/>
      <c r="CS911" s="30"/>
      <c r="CT911" s="30"/>
      <c r="CU911" s="30"/>
      <c r="CV911" s="30"/>
      <c r="CW911" s="30"/>
      <c r="CX911" s="30"/>
      <c r="CY911" s="30"/>
      <c r="CZ911" s="30"/>
      <c r="DA911" s="30"/>
      <c r="DB911" s="30"/>
      <c r="DC911" s="30"/>
      <c r="DD911" s="30"/>
      <c r="DE911" s="30"/>
      <c r="DF911" s="30"/>
      <c r="DG911" s="30"/>
      <c r="DH911" s="30"/>
      <c r="DI911" s="30"/>
      <c r="DJ911" s="30"/>
      <c r="DK911" s="30"/>
      <c r="DL911" s="30"/>
      <c r="DM911" s="30"/>
      <c r="DN911" s="30"/>
      <c r="DO911" s="30"/>
      <c r="DP911" s="30"/>
      <c r="DQ911" s="30"/>
      <c r="DR911" s="30"/>
      <c r="DS911" s="30"/>
      <c r="DT911" s="30"/>
      <c r="DU911" s="30"/>
      <c r="DV911" s="30"/>
      <c r="DW911" s="30"/>
      <c r="DX911" s="30"/>
      <c r="DY911" s="30"/>
      <c r="DZ911" s="30"/>
      <c r="EA911" s="30"/>
      <c r="EB911" s="30"/>
      <c r="EC911" s="30"/>
      <c r="ED911" s="30"/>
      <c r="EE911" s="30"/>
      <c r="EF911" s="30"/>
      <c r="EG911" s="30"/>
      <c r="EH911" s="30"/>
      <c r="EI911" s="30"/>
      <c r="EJ911" s="30"/>
      <c r="EK911" s="30"/>
      <c r="EL911" s="30"/>
      <c r="EM911" s="30"/>
      <c r="EN911" s="30"/>
      <c r="EO911" s="30"/>
      <c r="EP911" s="30"/>
      <c r="EQ911" s="30"/>
      <c r="ER911" s="30"/>
      <c r="ES911" s="30"/>
      <c r="ET911" s="30"/>
      <c r="EU911" s="30"/>
      <c r="EV911" s="30"/>
      <c r="EW911" s="30"/>
      <c r="EX911" s="30"/>
      <c r="EY911" s="30"/>
      <c r="EZ911" s="30"/>
      <c r="FA911" s="30"/>
      <c r="FB911" s="30"/>
      <c r="FC911" s="30"/>
      <c r="FD911" s="30"/>
      <c r="FE911" s="30"/>
      <c r="FF911" s="30"/>
      <c r="FG911" s="30"/>
      <c r="FH911" s="30"/>
      <c r="FI911" s="30"/>
      <c r="FJ911" s="30"/>
      <c r="FK911" s="30"/>
      <c r="FL911" s="30"/>
      <c r="FM911" s="30"/>
      <c r="FN911" s="30"/>
      <c r="FO911" s="30"/>
      <c r="FP911" s="30"/>
      <c r="FQ911" s="30"/>
      <c r="FR911" s="30"/>
      <c r="FS911" s="30"/>
      <c r="FT911" s="30"/>
      <c r="FU911" s="30"/>
      <c r="FV911" s="30"/>
      <c r="FW911" s="30"/>
      <c r="FX911" s="30"/>
      <c r="FY911" s="30"/>
      <c r="FZ911" s="30"/>
      <c r="GA911" s="30"/>
      <c r="GB911" s="30"/>
      <c r="GC911" s="30"/>
      <c r="GD911" s="30"/>
      <c r="GE911" s="30"/>
      <c r="GF911" s="30"/>
      <c r="GG911" s="30"/>
      <c r="GH911" s="30"/>
      <c r="GI911" s="30"/>
      <c r="GJ911" s="30"/>
      <c r="GK911" s="30"/>
      <c r="GL911" s="30"/>
      <c r="GM911" s="30"/>
    </row>
    <row r="912" spans="1:195" ht="12.7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c r="BM912" s="30"/>
      <c r="BN912" s="30"/>
      <c r="BO912" s="30"/>
      <c r="BP912" s="30"/>
      <c r="BQ912" s="30"/>
      <c r="BR912" s="30"/>
      <c r="BS912" s="30"/>
      <c r="BT912" s="30"/>
      <c r="BU912" s="30"/>
      <c r="BV912" s="30"/>
      <c r="BW912" s="30"/>
      <c r="BX912" s="30"/>
      <c r="BY912" s="30"/>
      <c r="BZ912" s="30"/>
      <c r="CA912" s="30"/>
      <c r="CB912" s="30"/>
      <c r="CC912" s="30"/>
      <c r="CD912" s="30"/>
      <c r="CE912" s="30"/>
      <c r="CF912" s="30"/>
      <c r="CG912" s="30"/>
      <c r="CH912" s="30"/>
      <c r="CI912" s="30"/>
      <c r="CJ912" s="30"/>
      <c r="CK912" s="30"/>
      <c r="CL912" s="30"/>
      <c r="CM912" s="30"/>
      <c r="CN912" s="30"/>
      <c r="CO912" s="30"/>
      <c r="CP912" s="30"/>
      <c r="CQ912" s="30"/>
      <c r="CR912" s="30"/>
      <c r="CS912" s="30"/>
      <c r="CT912" s="30"/>
      <c r="CU912" s="30"/>
      <c r="CV912" s="30"/>
      <c r="CW912" s="30"/>
      <c r="CX912" s="30"/>
      <c r="CY912" s="30"/>
      <c r="CZ912" s="30"/>
      <c r="DA912" s="30"/>
      <c r="DB912" s="30"/>
      <c r="DC912" s="30"/>
      <c r="DD912" s="30"/>
      <c r="DE912" s="30"/>
      <c r="DF912" s="30"/>
      <c r="DG912" s="30"/>
      <c r="DH912" s="30"/>
      <c r="DI912" s="30"/>
      <c r="DJ912" s="30"/>
      <c r="DK912" s="30"/>
      <c r="DL912" s="30"/>
      <c r="DM912" s="30"/>
      <c r="DN912" s="30"/>
      <c r="DO912" s="30"/>
      <c r="DP912" s="30"/>
      <c r="DQ912" s="30"/>
      <c r="DR912" s="30"/>
      <c r="DS912" s="30"/>
      <c r="DT912" s="30"/>
      <c r="DU912" s="30"/>
      <c r="DV912" s="30"/>
      <c r="DW912" s="30"/>
      <c r="DX912" s="30"/>
      <c r="DY912" s="30"/>
      <c r="DZ912" s="30"/>
      <c r="EA912" s="30"/>
      <c r="EB912" s="30"/>
      <c r="EC912" s="30"/>
      <c r="ED912" s="30"/>
      <c r="EE912" s="30"/>
      <c r="EF912" s="30"/>
      <c r="EG912" s="30"/>
      <c r="EH912" s="30"/>
      <c r="EI912" s="30"/>
      <c r="EJ912" s="30"/>
      <c r="EK912" s="30"/>
      <c r="EL912" s="30"/>
      <c r="EM912" s="30"/>
      <c r="EN912" s="30"/>
      <c r="EO912" s="30"/>
      <c r="EP912" s="30"/>
      <c r="EQ912" s="30"/>
      <c r="ER912" s="30"/>
      <c r="ES912" s="30"/>
      <c r="ET912" s="30"/>
      <c r="EU912" s="30"/>
      <c r="EV912" s="30"/>
      <c r="EW912" s="30"/>
      <c r="EX912" s="30"/>
      <c r="EY912" s="30"/>
      <c r="EZ912" s="30"/>
      <c r="FA912" s="30"/>
      <c r="FB912" s="30"/>
      <c r="FC912" s="30"/>
      <c r="FD912" s="30"/>
      <c r="FE912" s="30"/>
      <c r="FF912" s="30"/>
      <c r="FG912" s="30"/>
      <c r="FH912" s="30"/>
      <c r="FI912" s="30"/>
      <c r="FJ912" s="30"/>
      <c r="FK912" s="30"/>
      <c r="FL912" s="30"/>
      <c r="FM912" s="30"/>
      <c r="FN912" s="30"/>
      <c r="FO912" s="30"/>
      <c r="FP912" s="30"/>
      <c r="FQ912" s="30"/>
      <c r="FR912" s="30"/>
      <c r="FS912" s="30"/>
      <c r="FT912" s="30"/>
      <c r="FU912" s="30"/>
      <c r="FV912" s="30"/>
      <c r="FW912" s="30"/>
      <c r="FX912" s="30"/>
      <c r="FY912" s="30"/>
      <c r="FZ912" s="30"/>
      <c r="GA912" s="30"/>
      <c r="GB912" s="30"/>
      <c r="GC912" s="30"/>
      <c r="GD912" s="30"/>
      <c r="GE912" s="30"/>
      <c r="GF912" s="30"/>
      <c r="GG912" s="30"/>
      <c r="GH912" s="30"/>
      <c r="GI912" s="30"/>
      <c r="GJ912" s="30"/>
      <c r="GK912" s="30"/>
      <c r="GL912" s="30"/>
      <c r="GM912" s="30"/>
    </row>
    <row r="913" spans="1:195" ht="12.7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c r="BM913" s="30"/>
      <c r="BN913" s="30"/>
      <c r="BO913" s="30"/>
      <c r="BP913" s="30"/>
      <c r="BQ913" s="30"/>
      <c r="BR913" s="30"/>
      <c r="BS913" s="30"/>
      <c r="BT913" s="30"/>
      <c r="BU913" s="30"/>
      <c r="BV913" s="30"/>
      <c r="BW913" s="30"/>
      <c r="BX913" s="30"/>
      <c r="BY913" s="30"/>
      <c r="BZ913" s="30"/>
      <c r="CA913" s="30"/>
      <c r="CB913" s="30"/>
      <c r="CC913" s="30"/>
      <c r="CD913" s="30"/>
      <c r="CE913" s="30"/>
      <c r="CF913" s="30"/>
      <c r="CG913" s="30"/>
      <c r="CH913" s="30"/>
      <c r="CI913" s="30"/>
      <c r="CJ913" s="30"/>
      <c r="CK913" s="30"/>
      <c r="CL913" s="30"/>
      <c r="CM913" s="30"/>
      <c r="CN913" s="30"/>
      <c r="CO913" s="30"/>
      <c r="CP913" s="30"/>
      <c r="CQ913" s="30"/>
      <c r="CR913" s="30"/>
      <c r="CS913" s="30"/>
      <c r="CT913" s="30"/>
      <c r="CU913" s="30"/>
      <c r="CV913" s="30"/>
      <c r="CW913" s="30"/>
      <c r="CX913" s="30"/>
      <c r="CY913" s="30"/>
      <c r="CZ913" s="30"/>
      <c r="DA913" s="30"/>
      <c r="DB913" s="30"/>
      <c r="DC913" s="30"/>
      <c r="DD913" s="30"/>
      <c r="DE913" s="30"/>
      <c r="DF913" s="30"/>
      <c r="DG913" s="30"/>
      <c r="DH913" s="30"/>
      <c r="DI913" s="30"/>
      <c r="DJ913" s="30"/>
      <c r="DK913" s="30"/>
      <c r="DL913" s="30"/>
      <c r="DM913" s="30"/>
      <c r="DN913" s="30"/>
      <c r="DO913" s="30"/>
      <c r="DP913" s="30"/>
      <c r="DQ913" s="30"/>
      <c r="DR913" s="30"/>
      <c r="DS913" s="30"/>
      <c r="DT913" s="30"/>
      <c r="DU913" s="30"/>
      <c r="DV913" s="30"/>
      <c r="DW913" s="30"/>
      <c r="DX913" s="30"/>
      <c r="DY913" s="30"/>
      <c r="DZ913" s="30"/>
      <c r="EA913" s="30"/>
      <c r="EB913" s="30"/>
      <c r="EC913" s="30"/>
      <c r="ED913" s="30"/>
      <c r="EE913" s="30"/>
      <c r="EF913" s="30"/>
      <c r="EG913" s="30"/>
      <c r="EH913" s="30"/>
      <c r="EI913" s="30"/>
      <c r="EJ913" s="30"/>
      <c r="EK913" s="30"/>
      <c r="EL913" s="30"/>
      <c r="EM913" s="30"/>
      <c r="EN913" s="30"/>
      <c r="EO913" s="30"/>
      <c r="EP913" s="30"/>
      <c r="EQ913" s="30"/>
      <c r="ER913" s="30"/>
      <c r="ES913" s="30"/>
      <c r="ET913" s="30"/>
      <c r="EU913" s="30"/>
      <c r="EV913" s="30"/>
      <c r="EW913" s="30"/>
      <c r="EX913" s="30"/>
      <c r="EY913" s="30"/>
      <c r="EZ913" s="30"/>
      <c r="FA913" s="30"/>
      <c r="FB913" s="30"/>
      <c r="FC913" s="30"/>
      <c r="FD913" s="30"/>
      <c r="FE913" s="30"/>
      <c r="FF913" s="30"/>
      <c r="FG913" s="30"/>
      <c r="FH913" s="30"/>
      <c r="FI913" s="30"/>
      <c r="FJ913" s="30"/>
      <c r="FK913" s="30"/>
      <c r="FL913" s="30"/>
      <c r="FM913" s="30"/>
      <c r="FN913" s="30"/>
      <c r="FO913" s="30"/>
      <c r="FP913" s="30"/>
      <c r="FQ913" s="30"/>
      <c r="FR913" s="30"/>
      <c r="FS913" s="30"/>
      <c r="FT913" s="30"/>
      <c r="FU913" s="30"/>
      <c r="FV913" s="30"/>
      <c r="FW913" s="30"/>
      <c r="FX913" s="30"/>
      <c r="FY913" s="30"/>
      <c r="FZ913" s="30"/>
      <c r="GA913" s="30"/>
      <c r="GB913" s="30"/>
      <c r="GC913" s="30"/>
      <c r="GD913" s="30"/>
      <c r="GE913" s="30"/>
      <c r="GF913" s="30"/>
      <c r="GG913" s="30"/>
      <c r="GH913" s="30"/>
      <c r="GI913" s="30"/>
      <c r="GJ913" s="30"/>
      <c r="GK913" s="30"/>
      <c r="GL913" s="30"/>
      <c r="GM913" s="30"/>
    </row>
    <row r="914" spans="1:195" ht="12.7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c r="BM914" s="30"/>
      <c r="BN914" s="30"/>
      <c r="BO914" s="30"/>
      <c r="BP914" s="30"/>
      <c r="BQ914" s="30"/>
      <c r="BR914" s="30"/>
      <c r="BS914" s="30"/>
      <c r="BT914" s="30"/>
      <c r="BU914" s="30"/>
      <c r="BV914" s="30"/>
      <c r="BW914" s="30"/>
      <c r="BX914" s="30"/>
      <c r="BY914" s="30"/>
      <c r="BZ914" s="30"/>
      <c r="CA914" s="30"/>
      <c r="CB914" s="30"/>
      <c r="CC914" s="30"/>
      <c r="CD914" s="30"/>
      <c r="CE914" s="30"/>
      <c r="CF914" s="30"/>
      <c r="CG914" s="30"/>
      <c r="CH914" s="30"/>
      <c r="CI914" s="30"/>
      <c r="CJ914" s="30"/>
      <c r="CK914" s="30"/>
      <c r="CL914" s="30"/>
      <c r="CM914" s="30"/>
      <c r="CN914" s="30"/>
      <c r="CO914" s="30"/>
      <c r="CP914" s="30"/>
      <c r="CQ914" s="30"/>
      <c r="CR914" s="30"/>
      <c r="CS914" s="30"/>
      <c r="CT914" s="30"/>
      <c r="CU914" s="30"/>
      <c r="CV914" s="30"/>
      <c r="CW914" s="30"/>
      <c r="CX914" s="30"/>
      <c r="CY914" s="30"/>
      <c r="CZ914" s="30"/>
      <c r="DA914" s="30"/>
      <c r="DB914" s="30"/>
      <c r="DC914" s="30"/>
      <c r="DD914" s="30"/>
      <c r="DE914" s="30"/>
      <c r="DF914" s="30"/>
      <c r="DG914" s="30"/>
      <c r="DH914" s="30"/>
      <c r="DI914" s="30"/>
      <c r="DJ914" s="30"/>
      <c r="DK914" s="30"/>
      <c r="DL914" s="30"/>
      <c r="DM914" s="30"/>
      <c r="DN914" s="30"/>
      <c r="DO914" s="30"/>
      <c r="DP914" s="30"/>
      <c r="DQ914" s="30"/>
      <c r="DR914" s="30"/>
      <c r="DS914" s="30"/>
      <c r="DT914" s="30"/>
      <c r="DU914" s="30"/>
      <c r="DV914" s="30"/>
      <c r="DW914" s="30"/>
      <c r="DX914" s="30"/>
      <c r="DY914" s="30"/>
      <c r="DZ914" s="30"/>
      <c r="EA914" s="30"/>
      <c r="EB914" s="30"/>
      <c r="EC914" s="30"/>
      <c r="ED914" s="30"/>
      <c r="EE914" s="30"/>
      <c r="EF914" s="30"/>
      <c r="EG914" s="30"/>
      <c r="EH914" s="30"/>
      <c r="EI914" s="30"/>
      <c r="EJ914" s="30"/>
      <c r="EK914" s="30"/>
      <c r="EL914" s="30"/>
      <c r="EM914" s="30"/>
      <c r="EN914" s="30"/>
      <c r="EO914" s="30"/>
      <c r="EP914" s="30"/>
      <c r="EQ914" s="30"/>
      <c r="ER914" s="30"/>
      <c r="ES914" s="30"/>
      <c r="ET914" s="30"/>
      <c r="EU914" s="30"/>
      <c r="EV914" s="30"/>
      <c r="EW914" s="30"/>
      <c r="EX914" s="30"/>
      <c r="EY914" s="30"/>
      <c r="EZ914" s="30"/>
      <c r="FA914" s="30"/>
      <c r="FB914" s="30"/>
      <c r="FC914" s="30"/>
      <c r="FD914" s="30"/>
      <c r="FE914" s="30"/>
      <c r="FF914" s="30"/>
      <c r="FG914" s="30"/>
      <c r="FH914" s="30"/>
      <c r="FI914" s="30"/>
      <c r="FJ914" s="30"/>
      <c r="FK914" s="30"/>
      <c r="FL914" s="30"/>
      <c r="FM914" s="30"/>
      <c r="FN914" s="30"/>
      <c r="FO914" s="30"/>
      <c r="FP914" s="30"/>
      <c r="FQ914" s="30"/>
      <c r="FR914" s="30"/>
      <c r="FS914" s="30"/>
      <c r="FT914" s="30"/>
      <c r="FU914" s="30"/>
      <c r="FV914" s="30"/>
      <c r="FW914" s="30"/>
      <c r="FX914" s="30"/>
      <c r="FY914" s="30"/>
      <c r="FZ914" s="30"/>
      <c r="GA914" s="30"/>
      <c r="GB914" s="30"/>
      <c r="GC914" s="30"/>
      <c r="GD914" s="30"/>
      <c r="GE914" s="30"/>
      <c r="GF914" s="30"/>
      <c r="GG914" s="30"/>
      <c r="GH914" s="30"/>
      <c r="GI914" s="30"/>
      <c r="GJ914" s="30"/>
      <c r="GK914" s="30"/>
      <c r="GL914" s="30"/>
      <c r="GM914" s="30"/>
    </row>
    <row r="915" spans="1:195" ht="12.7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c r="BK915" s="30"/>
      <c r="BL915" s="30"/>
      <c r="BM915" s="30"/>
      <c r="BN915" s="30"/>
      <c r="BO915" s="30"/>
      <c r="BP915" s="30"/>
      <c r="BQ915" s="30"/>
      <c r="BR915" s="30"/>
      <c r="BS915" s="30"/>
      <c r="BT915" s="30"/>
      <c r="BU915" s="30"/>
      <c r="BV915" s="30"/>
      <c r="BW915" s="30"/>
      <c r="BX915" s="30"/>
      <c r="BY915" s="30"/>
      <c r="BZ915" s="30"/>
      <c r="CA915" s="30"/>
      <c r="CB915" s="30"/>
      <c r="CC915" s="30"/>
      <c r="CD915" s="30"/>
      <c r="CE915" s="30"/>
      <c r="CF915" s="30"/>
      <c r="CG915" s="30"/>
      <c r="CH915" s="30"/>
      <c r="CI915" s="30"/>
      <c r="CJ915" s="30"/>
      <c r="CK915" s="30"/>
      <c r="CL915" s="30"/>
      <c r="CM915" s="30"/>
      <c r="CN915" s="30"/>
      <c r="CO915" s="30"/>
      <c r="CP915" s="30"/>
      <c r="CQ915" s="30"/>
      <c r="CR915" s="30"/>
      <c r="CS915" s="30"/>
      <c r="CT915" s="30"/>
      <c r="CU915" s="30"/>
      <c r="CV915" s="30"/>
      <c r="CW915" s="30"/>
      <c r="CX915" s="30"/>
      <c r="CY915" s="30"/>
      <c r="CZ915" s="30"/>
      <c r="DA915" s="30"/>
      <c r="DB915" s="30"/>
      <c r="DC915" s="30"/>
      <c r="DD915" s="30"/>
      <c r="DE915" s="30"/>
      <c r="DF915" s="30"/>
      <c r="DG915" s="30"/>
      <c r="DH915" s="30"/>
      <c r="DI915" s="30"/>
      <c r="DJ915" s="30"/>
      <c r="DK915" s="30"/>
      <c r="DL915" s="30"/>
      <c r="DM915" s="30"/>
      <c r="DN915" s="30"/>
      <c r="DO915" s="30"/>
      <c r="DP915" s="30"/>
      <c r="DQ915" s="30"/>
      <c r="DR915" s="30"/>
      <c r="DS915" s="30"/>
      <c r="DT915" s="30"/>
      <c r="DU915" s="30"/>
      <c r="DV915" s="30"/>
      <c r="DW915" s="30"/>
      <c r="DX915" s="30"/>
      <c r="DY915" s="30"/>
      <c r="DZ915" s="30"/>
      <c r="EA915" s="30"/>
      <c r="EB915" s="30"/>
      <c r="EC915" s="30"/>
      <c r="ED915" s="30"/>
      <c r="EE915" s="30"/>
      <c r="EF915" s="30"/>
      <c r="EG915" s="30"/>
      <c r="EH915" s="30"/>
      <c r="EI915" s="30"/>
      <c r="EJ915" s="30"/>
      <c r="EK915" s="30"/>
      <c r="EL915" s="30"/>
      <c r="EM915" s="30"/>
      <c r="EN915" s="30"/>
      <c r="EO915" s="30"/>
      <c r="EP915" s="30"/>
      <c r="EQ915" s="30"/>
      <c r="ER915" s="30"/>
      <c r="ES915" s="30"/>
      <c r="ET915" s="30"/>
      <c r="EU915" s="30"/>
      <c r="EV915" s="30"/>
      <c r="EW915" s="30"/>
      <c r="EX915" s="30"/>
      <c r="EY915" s="30"/>
      <c r="EZ915" s="30"/>
      <c r="FA915" s="30"/>
      <c r="FB915" s="30"/>
      <c r="FC915" s="30"/>
      <c r="FD915" s="30"/>
      <c r="FE915" s="30"/>
      <c r="FF915" s="30"/>
      <c r="FG915" s="30"/>
      <c r="FH915" s="30"/>
      <c r="FI915" s="30"/>
      <c r="FJ915" s="30"/>
      <c r="FK915" s="30"/>
      <c r="FL915" s="30"/>
      <c r="FM915" s="30"/>
      <c r="FN915" s="30"/>
      <c r="FO915" s="30"/>
      <c r="FP915" s="30"/>
      <c r="FQ915" s="30"/>
      <c r="FR915" s="30"/>
      <c r="FS915" s="30"/>
      <c r="FT915" s="30"/>
      <c r="FU915" s="30"/>
      <c r="FV915" s="30"/>
      <c r="FW915" s="30"/>
      <c r="FX915" s="30"/>
      <c r="FY915" s="30"/>
      <c r="FZ915" s="30"/>
      <c r="GA915" s="30"/>
      <c r="GB915" s="30"/>
      <c r="GC915" s="30"/>
      <c r="GD915" s="30"/>
      <c r="GE915" s="30"/>
      <c r="GF915" s="30"/>
      <c r="GG915" s="30"/>
      <c r="GH915" s="30"/>
      <c r="GI915" s="30"/>
      <c r="GJ915" s="30"/>
      <c r="GK915" s="30"/>
      <c r="GL915" s="30"/>
      <c r="GM915" s="30"/>
    </row>
    <row r="916" spans="1:195" ht="12.7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c r="BM916" s="30"/>
      <c r="BN916" s="30"/>
      <c r="BO916" s="30"/>
      <c r="BP916" s="30"/>
      <c r="BQ916" s="30"/>
      <c r="BR916" s="30"/>
      <c r="BS916" s="30"/>
      <c r="BT916" s="30"/>
      <c r="BU916" s="30"/>
      <c r="BV916" s="30"/>
      <c r="BW916" s="30"/>
      <c r="BX916" s="30"/>
      <c r="BY916" s="30"/>
      <c r="BZ916" s="30"/>
      <c r="CA916" s="30"/>
      <c r="CB916" s="30"/>
      <c r="CC916" s="30"/>
      <c r="CD916" s="30"/>
      <c r="CE916" s="30"/>
      <c r="CF916" s="30"/>
      <c r="CG916" s="30"/>
      <c r="CH916" s="30"/>
      <c r="CI916" s="30"/>
      <c r="CJ916" s="30"/>
      <c r="CK916" s="30"/>
      <c r="CL916" s="30"/>
      <c r="CM916" s="30"/>
      <c r="CN916" s="30"/>
      <c r="CO916" s="30"/>
      <c r="CP916" s="30"/>
      <c r="CQ916" s="30"/>
      <c r="CR916" s="30"/>
      <c r="CS916" s="30"/>
      <c r="CT916" s="30"/>
      <c r="CU916" s="30"/>
      <c r="CV916" s="30"/>
      <c r="CW916" s="30"/>
      <c r="CX916" s="30"/>
      <c r="CY916" s="30"/>
      <c r="CZ916" s="30"/>
      <c r="DA916" s="30"/>
      <c r="DB916" s="30"/>
      <c r="DC916" s="30"/>
      <c r="DD916" s="30"/>
      <c r="DE916" s="30"/>
      <c r="DF916" s="30"/>
      <c r="DG916" s="30"/>
      <c r="DH916" s="30"/>
      <c r="DI916" s="30"/>
      <c r="DJ916" s="30"/>
      <c r="DK916" s="30"/>
      <c r="DL916" s="30"/>
      <c r="DM916" s="30"/>
      <c r="DN916" s="30"/>
      <c r="DO916" s="30"/>
      <c r="DP916" s="30"/>
      <c r="DQ916" s="30"/>
      <c r="DR916" s="30"/>
      <c r="DS916" s="30"/>
      <c r="DT916" s="30"/>
      <c r="DU916" s="30"/>
      <c r="DV916" s="30"/>
      <c r="DW916" s="30"/>
      <c r="DX916" s="30"/>
      <c r="DY916" s="30"/>
      <c r="DZ916" s="30"/>
      <c r="EA916" s="30"/>
      <c r="EB916" s="30"/>
      <c r="EC916" s="30"/>
      <c r="ED916" s="30"/>
      <c r="EE916" s="30"/>
      <c r="EF916" s="30"/>
      <c r="EG916" s="30"/>
      <c r="EH916" s="30"/>
      <c r="EI916" s="30"/>
      <c r="EJ916" s="30"/>
      <c r="EK916" s="30"/>
      <c r="EL916" s="30"/>
      <c r="EM916" s="30"/>
      <c r="EN916" s="30"/>
      <c r="EO916" s="30"/>
      <c r="EP916" s="30"/>
      <c r="EQ916" s="30"/>
      <c r="ER916" s="30"/>
      <c r="ES916" s="30"/>
      <c r="ET916" s="30"/>
      <c r="EU916" s="30"/>
      <c r="EV916" s="30"/>
      <c r="EW916" s="30"/>
      <c r="EX916" s="30"/>
      <c r="EY916" s="30"/>
      <c r="EZ916" s="30"/>
      <c r="FA916" s="30"/>
      <c r="FB916" s="30"/>
      <c r="FC916" s="30"/>
      <c r="FD916" s="30"/>
      <c r="FE916" s="30"/>
      <c r="FF916" s="30"/>
      <c r="FG916" s="30"/>
      <c r="FH916" s="30"/>
      <c r="FI916" s="30"/>
      <c r="FJ916" s="30"/>
      <c r="FK916" s="30"/>
      <c r="FL916" s="30"/>
      <c r="FM916" s="30"/>
      <c r="FN916" s="30"/>
      <c r="FO916" s="30"/>
      <c r="FP916" s="30"/>
      <c r="FQ916" s="30"/>
      <c r="FR916" s="30"/>
      <c r="FS916" s="30"/>
      <c r="FT916" s="30"/>
      <c r="FU916" s="30"/>
      <c r="FV916" s="30"/>
      <c r="FW916" s="30"/>
      <c r="FX916" s="30"/>
      <c r="FY916" s="30"/>
      <c r="FZ916" s="30"/>
      <c r="GA916" s="30"/>
      <c r="GB916" s="30"/>
      <c r="GC916" s="30"/>
      <c r="GD916" s="30"/>
      <c r="GE916" s="30"/>
      <c r="GF916" s="30"/>
      <c r="GG916" s="30"/>
      <c r="GH916" s="30"/>
      <c r="GI916" s="30"/>
      <c r="GJ916" s="30"/>
      <c r="GK916" s="30"/>
      <c r="GL916" s="30"/>
      <c r="GM916" s="30"/>
    </row>
    <row r="917" spans="1:195" ht="12.7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c r="BE917" s="30"/>
      <c r="BF917" s="30"/>
      <c r="BG917" s="30"/>
      <c r="BH917" s="30"/>
      <c r="BI917" s="30"/>
      <c r="BJ917" s="30"/>
      <c r="BK917" s="30"/>
      <c r="BL917" s="30"/>
      <c r="BM917" s="30"/>
      <c r="BN917" s="30"/>
      <c r="BO917" s="30"/>
      <c r="BP917" s="30"/>
      <c r="BQ917" s="30"/>
      <c r="BR917" s="30"/>
      <c r="BS917" s="30"/>
      <c r="BT917" s="30"/>
      <c r="BU917" s="30"/>
      <c r="BV917" s="30"/>
      <c r="BW917" s="30"/>
      <c r="BX917" s="30"/>
      <c r="BY917" s="30"/>
      <c r="BZ917" s="30"/>
      <c r="CA917" s="30"/>
      <c r="CB917" s="30"/>
      <c r="CC917" s="30"/>
      <c r="CD917" s="30"/>
      <c r="CE917" s="30"/>
      <c r="CF917" s="30"/>
      <c r="CG917" s="30"/>
      <c r="CH917" s="30"/>
      <c r="CI917" s="30"/>
      <c r="CJ917" s="30"/>
      <c r="CK917" s="30"/>
      <c r="CL917" s="30"/>
      <c r="CM917" s="30"/>
      <c r="CN917" s="30"/>
      <c r="CO917" s="30"/>
      <c r="CP917" s="30"/>
      <c r="CQ917" s="30"/>
      <c r="CR917" s="30"/>
      <c r="CS917" s="30"/>
      <c r="CT917" s="30"/>
      <c r="CU917" s="30"/>
      <c r="CV917" s="30"/>
      <c r="CW917" s="30"/>
      <c r="CX917" s="30"/>
      <c r="CY917" s="30"/>
      <c r="CZ917" s="30"/>
      <c r="DA917" s="30"/>
      <c r="DB917" s="30"/>
      <c r="DC917" s="30"/>
      <c r="DD917" s="30"/>
      <c r="DE917" s="30"/>
      <c r="DF917" s="30"/>
      <c r="DG917" s="30"/>
      <c r="DH917" s="30"/>
      <c r="DI917" s="30"/>
      <c r="DJ917" s="30"/>
      <c r="DK917" s="30"/>
      <c r="DL917" s="30"/>
      <c r="DM917" s="30"/>
      <c r="DN917" s="30"/>
      <c r="DO917" s="30"/>
      <c r="DP917" s="30"/>
      <c r="DQ917" s="30"/>
      <c r="DR917" s="30"/>
      <c r="DS917" s="30"/>
      <c r="DT917" s="30"/>
      <c r="DU917" s="30"/>
      <c r="DV917" s="30"/>
      <c r="DW917" s="30"/>
      <c r="DX917" s="30"/>
      <c r="DY917" s="30"/>
      <c r="DZ917" s="30"/>
      <c r="EA917" s="30"/>
      <c r="EB917" s="30"/>
      <c r="EC917" s="30"/>
      <c r="ED917" s="30"/>
      <c r="EE917" s="30"/>
      <c r="EF917" s="30"/>
      <c r="EG917" s="30"/>
      <c r="EH917" s="30"/>
      <c r="EI917" s="30"/>
      <c r="EJ917" s="30"/>
      <c r="EK917" s="30"/>
      <c r="EL917" s="30"/>
      <c r="EM917" s="30"/>
      <c r="EN917" s="30"/>
      <c r="EO917" s="30"/>
      <c r="EP917" s="30"/>
      <c r="EQ917" s="30"/>
      <c r="ER917" s="30"/>
      <c r="ES917" s="30"/>
      <c r="ET917" s="30"/>
      <c r="EU917" s="30"/>
      <c r="EV917" s="30"/>
      <c r="EW917" s="30"/>
      <c r="EX917" s="30"/>
      <c r="EY917" s="30"/>
      <c r="EZ917" s="30"/>
      <c r="FA917" s="30"/>
      <c r="FB917" s="30"/>
      <c r="FC917" s="30"/>
      <c r="FD917" s="30"/>
      <c r="FE917" s="30"/>
      <c r="FF917" s="30"/>
      <c r="FG917" s="30"/>
      <c r="FH917" s="30"/>
      <c r="FI917" s="30"/>
      <c r="FJ917" s="30"/>
      <c r="FK917" s="30"/>
      <c r="FL917" s="30"/>
      <c r="FM917" s="30"/>
      <c r="FN917" s="30"/>
      <c r="FO917" s="30"/>
      <c r="FP917" s="30"/>
      <c r="FQ917" s="30"/>
      <c r="FR917" s="30"/>
      <c r="FS917" s="30"/>
      <c r="FT917" s="30"/>
      <c r="FU917" s="30"/>
      <c r="FV917" s="30"/>
      <c r="FW917" s="30"/>
      <c r="FX917" s="30"/>
      <c r="FY917" s="30"/>
      <c r="FZ917" s="30"/>
      <c r="GA917" s="30"/>
      <c r="GB917" s="30"/>
      <c r="GC917" s="30"/>
      <c r="GD917" s="30"/>
      <c r="GE917" s="30"/>
      <c r="GF917" s="30"/>
      <c r="GG917" s="30"/>
      <c r="GH917" s="30"/>
      <c r="GI917" s="30"/>
      <c r="GJ917" s="30"/>
      <c r="GK917" s="30"/>
      <c r="GL917" s="30"/>
      <c r="GM917" s="30"/>
    </row>
    <row r="918" spans="1:195" ht="12.7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c r="BM918" s="30"/>
      <c r="BN918" s="30"/>
      <c r="BO918" s="30"/>
      <c r="BP918" s="30"/>
      <c r="BQ918" s="30"/>
      <c r="BR918" s="30"/>
      <c r="BS918" s="30"/>
      <c r="BT918" s="30"/>
      <c r="BU918" s="30"/>
      <c r="BV918" s="30"/>
      <c r="BW918" s="30"/>
      <c r="BX918" s="30"/>
      <c r="BY918" s="30"/>
      <c r="BZ918" s="30"/>
      <c r="CA918" s="30"/>
      <c r="CB918" s="30"/>
      <c r="CC918" s="30"/>
      <c r="CD918" s="30"/>
      <c r="CE918" s="30"/>
      <c r="CF918" s="30"/>
      <c r="CG918" s="30"/>
      <c r="CH918" s="30"/>
      <c r="CI918" s="30"/>
      <c r="CJ918" s="30"/>
      <c r="CK918" s="30"/>
      <c r="CL918" s="30"/>
      <c r="CM918" s="30"/>
      <c r="CN918" s="30"/>
      <c r="CO918" s="30"/>
      <c r="CP918" s="30"/>
      <c r="CQ918" s="30"/>
      <c r="CR918" s="30"/>
      <c r="CS918" s="30"/>
      <c r="CT918" s="30"/>
      <c r="CU918" s="30"/>
      <c r="CV918" s="30"/>
      <c r="CW918" s="30"/>
      <c r="CX918" s="30"/>
      <c r="CY918" s="30"/>
      <c r="CZ918" s="30"/>
      <c r="DA918" s="30"/>
      <c r="DB918" s="30"/>
      <c r="DC918" s="30"/>
      <c r="DD918" s="30"/>
      <c r="DE918" s="30"/>
      <c r="DF918" s="30"/>
      <c r="DG918" s="30"/>
      <c r="DH918" s="30"/>
      <c r="DI918" s="30"/>
      <c r="DJ918" s="30"/>
      <c r="DK918" s="30"/>
      <c r="DL918" s="30"/>
      <c r="DM918" s="30"/>
      <c r="DN918" s="30"/>
      <c r="DO918" s="30"/>
      <c r="DP918" s="30"/>
      <c r="DQ918" s="30"/>
      <c r="DR918" s="30"/>
      <c r="DS918" s="30"/>
      <c r="DT918" s="30"/>
      <c r="DU918" s="30"/>
      <c r="DV918" s="30"/>
      <c r="DW918" s="30"/>
      <c r="DX918" s="30"/>
      <c r="DY918" s="30"/>
      <c r="DZ918" s="30"/>
      <c r="EA918" s="30"/>
      <c r="EB918" s="30"/>
      <c r="EC918" s="30"/>
      <c r="ED918" s="30"/>
      <c r="EE918" s="30"/>
      <c r="EF918" s="30"/>
      <c r="EG918" s="30"/>
      <c r="EH918" s="30"/>
      <c r="EI918" s="30"/>
      <c r="EJ918" s="30"/>
      <c r="EK918" s="30"/>
      <c r="EL918" s="30"/>
      <c r="EM918" s="30"/>
      <c r="EN918" s="30"/>
      <c r="EO918" s="30"/>
      <c r="EP918" s="30"/>
      <c r="EQ918" s="30"/>
      <c r="ER918" s="30"/>
      <c r="ES918" s="30"/>
      <c r="ET918" s="30"/>
      <c r="EU918" s="30"/>
      <c r="EV918" s="30"/>
      <c r="EW918" s="30"/>
      <c r="EX918" s="30"/>
      <c r="EY918" s="30"/>
      <c r="EZ918" s="30"/>
      <c r="FA918" s="30"/>
      <c r="FB918" s="30"/>
      <c r="FC918" s="30"/>
      <c r="FD918" s="30"/>
      <c r="FE918" s="30"/>
      <c r="FF918" s="30"/>
      <c r="FG918" s="30"/>
      <c r="FH918" s="30"/>
      <c r="FI918" s="30"/>
      <c r="FJ918" s="30"/>
      <c r="FK918" s="30"/>
      <c r="FL918" s="30"/>
      <c r="FM918" s="30"/>
      <c r="FN918" s="30"/>
      <c r="FO918" s="30"/>
      <c r="FP918" s="30"/>
      <c r="FQ918" s="30"/>
      <c r="FR918" s="30"/>
      <c r="FS918" s="30"/>
      <c r="FT918" s="30"/>
      <c r="FU918" s="30"/>
      <c r="FV918" s="30"/>
      <c r="FW918" s="30"/>
      <c r="FX918" s="30"/>
      <c r="FY918" s="30"/>
      <c r="FZ918" s="30"/>
      <c r="GA918" s="30"/>
      <c r="GB918" s="30"/>
      <c r="GC918" s="30"/>
      <c r="GD918" s="30"/>
      <c r="GE918" s="30"/>
      <c r="GF918" s="30"/>
      <c r="GG918" s="30"/>
      <c r="GH918" s="30"/>
      <c r="GI918" s="30"/>
      <c r="GJ918" s="30"/>
      <c r="GK918" s="30"/>
      <c r="GL918" s="30"/>
      <c r="GM918" s="30"/>
    </row>
    <row r="919" spans="1:195" ht="12.7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c r="BM919" s="30"/>
      <c r="BN919" s="30"/>
      <c r="BO919" s="30"/>
      <c r="BP919" s="30"/>
      <c r="BQ919" s="30"/>
      <c r="BR919" s="30"/>
      <c r="BS919" s="30"/>
      <c r="BT919" s="30"/>
      <c r="BU919" s="30"/>
      <c r="BV919" s="30"/>
      <c r="BW919" s="30"/>
      <c r="BX919" s="30"/>
      <c r="BY919" s="30"/>
      <c r="BZ919" s="30"/>
      <c r="CA919" s="30"/>
      <c r="CB919" s="30"/>
      <c r="CC919" s="30"/>
      <c r="CD919" s="30"/>
      <c r="CE919" s="30"/>
      <c r="CF919" s="30"/>
      <c r="CG919" s="30"/>
      <c r="CH919" s="30"/>
      <c r="CI919" s="30"/>
      <c r="CJ919" s="30"/>
      <c r="CK919" s="30"/>
      <c r="CL919" s="30"/>
      <c r="CM919" s="30"/>
      <c r="CN919" s="30"/>
      <c r="CO919" s="30"/>
      <c r="CP919" s="30"/>
      <c r="CQ919" s="30"/>
      <c r="CR919" s="30"/>
      <c r="CS919" s="30"/>
      <c r="CT919" s="30"/>
      <c r="CU919" s="30"/>
      <c r="CV919" s="30"/>
      <c r="CW919" s="30"/>
      <c r="CX919" s="30"/>
      <c r="CY919" s="30"/>
      <c r="CZ919" s="30"/>
      <c r="DA919" s="30"/>
      <c r="DB919" s="30"/>
      <c r="DC919" s="30"/>
      <c r="DD919" s="30"/>
      <c r="DE919" s="30"/>
      <c r="DF919" s="30"/>
      <c r="DG919" s="30"/>
      <c r="DH919" s="30"/>
      <c r="DI919" s="30"/>
      <c r="DJ919" s="30"/>
      <c r="DK919" s="30"/>
      <c r="DL919" s="30"/>
      <c r="DM919" s="30"/>
      <c r="DN919" s="30"/>
      <c r="DO919" s="30"/>
      <c r="DP919" s="30"/>
      <c r="DQ919" s="30"/>
      <c r="DR919" s="30"/>
      <c r="DS919" s="30"/>
      <c r="DT919" s="30"/>
      <c r="DU919" s="30"/>
      <c r="DV919" s="30"/>
      <c r="DW919" s="30"/>
      <c r="DX919" s="30"/>
      <c r="DY919" s="30"/>
      <c r="DZ919" s="30"/>
      <c r="EA919" s="30"/>
      <c r="EB919" s="30"/>
      <c r="EC919" s="30"/>
      <c r="ED919" s="30"/>
      <c r="EE919" s="30"/>
      <c r="EF919" s="30"/>
      <c r="EG919" s="30"/>
      <c r="EH919" s="30"/>
      <c r="EI919" s="30"/>
      <c r="EJ919" s="30"/>
      <c r="EK919" s="30"/>
      <c r="EL919" s="30"/>
      <c r="EM919" s="30"/>
      <c r="EN919" s="30"/>
      <c r="EO919" s="30"/>
      <c r="EP919" s="30"/>
      <c r="EQ919" s="30"/>
      <c r="ER919" s="30"/>
      <c r="ES919" s="30"/>
      <c r="ET919" s="30"/>
      <c r="EU919" s="30"/>
      <c r="EV919" s="30"/>
      <c r="EW919" s="30"/>
      <c r="EX919" s="30"/>
      <c r="EY919" s="30"/>
      <c r="EZ919" s="30"/>
      <c r="FA919" s="30"/>
      <c r="FB919" s="30"/>
      <c r="FC919" s="30"/>
      <c r="FD919" s="30"/>
      <c r="FE919" s="30"/>
      <c r="FF919" s="30"/>
      <c r="FG919" s="30"/>
      <c r="FH919" s="30"/>
      <c r="FI919" s="30"/>
      <c r="FJ919" s="30"/>
      <c r="FK919" s="30"/>
      <c r="FL919" s="30"/>
      <c r="FM919" s="30"/>
      <c r="FN919" s="30"/>
      <c r="FO919" s="30"/>
      <c r="FP919" s="30"/>
      <c r="FQ919" s="30"/>
      <c r="FR919" s="30"/>
      <c r="FS919" s="30"/>
      <c r="FT919" s="30"/>
      <c r="FU919" s="30"/>
      <c r="FV919" s="30"/>
      <c r="FW919" s="30"/>
      <c r="FX919" s="30"/>
      <c r="FY919" s="30"/>
      <c r="FZ919" s="30"/>
      <c r="GA919" s="30"/>
      <c r="GB919" s="30"/>
      <c r="GC919" s="30"/>
      <c r="GD919" s="30"/>
      <c r="GE919" s="30"/>
      <c r="GF919" s="30"/>
      <c r="GG919" s="30"/>
      <c r="GH919" s="30"/>
      <c r="GI919" s="30"/>
      <c r="GJ919" s="30"/>
      <c r="GK919" s="30"/>
      <c r="GL919" s="30"/>
      <c r="GM919" s="30"/>
    </row>
    <row r="920" spans="1:195" ht="12.7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c r="BH920" s="30"/>
      <c r="BI920" s="30"/>
      <c r="BJ920" s="30"/>
      <c r="BK920" s="30"/>
      <c r="BL920" s="30"/>
      <c r="BM920" s="30"/>
      <c r="BN920" s="30"/>
      <c r="BO920" s="30"/>
      <c r="BP920" s="30"/>
      <c r="BQ920" s="30"/>
      <c r="BR920" s="30"/>
      <c r="BS920" s="30"/>
      <c r="BT920" s="30"/>
      <c r="BU920" s="30"/>
      <c r="BV920" s="30"/>
      <c r="BW920" s="30"/>
      <c r="BX920" s="30"/>
      <c r="BY920" s="30"/>
      <c r="BZ920" s="30"/>
      <c r="CA920" s="30"/>
      <c r="CB920" s="30"/>
      <c r="CC920" s="30"/>
      <c r="CD920" s="30"/>
      <c r="CE920" s="30"/>
      <c r="CF920" s="30"/>
      <c r="CG920" s="30"/>
      <c r="CH920" s="30"/>
      <c r="CI920" s="30"/>
      <c r="CJ920" s="30"/>
      <c r="CK920" s="30"/>
      <c r="CL920" s="30"/>
      <c r="CM920" s="30"/>
      <c r="CN920" s="30"/>
      <c r="CO920" s="30"/>
      <c r="CP920" s="30"/>
      <c r="CQ920" s="30"/>
      <c r="CR920" s="30"/>
      <c r="CS920" s="30"/>
      <c r="CT920" s="30"/>
      <c r="CU920" s="30"/>
      <c r="CV920" s="30"/>
      <c r="CW920" s="30"/>
      <c r="CX920" s="30"/>
      <c r="CY920" s="30"/>
      <c r="CZ920" s="30"/>
      <c r="DA920" s="30"/>
      <c r="DB920" s="30"/>
      <c r="DC920" s="30"/>
      <c r="DD920" s="30"/>
      <c r="DE920" s="30"/>
      <c r="DF920" s="30"/>
      <c r="DG920" s="30"/>
      <c r="DH920" s="30"/>
      <c r="DI920" s="30"/>
      <c r="DJ920" s="30"/>
      <c r="DK920" s="30"/>
      <c r="DL920" s="30"/>
      <c r="DM920" s="30"/>
      <c r="DN920" s="30"/>
      <c r="DO920" s="30"/>
      <c r="DP920" s="30"/>
      <c r="DQ920" s="30"/>
      <c r="DR920" s="30"/>
      <c r="DS920" s="30"/>
      <c r="DT920" s="30"/>
      <c r="DU920" s="30"/>
      <c r="DV920" s="30"/>
      <c r="DW920" s="30"/>
      <c r="DX920" s="30"/>
      <c r="DY920" s="30"/>
      <c r="DZ920" s="30"/>
      <c r="EA920" s="30"/>
      <c r="EB920" s="30"/>
      <c r="EC920" s="30"/>
      <c r="ED920" s="30"/>
      <c r="EE920" s="30"/>
      <c r="EF920" s="30"/>
      <c r="EG920" s="30"/>
      <c r="EH920" s="30"/>
      <c r="EI920" s="30"/>
      <c r="EJ920" s="30"/>
      <c r="EK920" s="30"/>
      <c r="EL920" s="30"/>
      <c r="EM920" s="30"/>
      <c r="EN920" s="30"/>
      <c r="EO920" s="30"/>
      <c r="EP920" s="30"/>
      <c r="EQ920" s="30"/>
      <c r="ER920" s="30"/>
      <c r="ES920" s="30"/>
      <c r="ET920" s="30"/>
      <c r="EU920" s="30"/>
      <c r="EV920" s="30"/>
      <c r="EW920" s="30"/>
      <c r="EX920" s="30"/>
      <c r="EY920" s="30"/>
      <c r="EZ920" s="30"/>
      <c r="FA920" s="30"/>
      <c r="FB920" s="30"/>
      <c r="FC920" s="30"/>
      <c r="FD920" s="30"/>
      <c r="FE920" s="30"/>
      <c r="FF920" s="30"/>
      <c r="FG920" s="30"/>
      <c r="FH920" s="30"/>
      <c r="FI920" s="30"/>
      <c r="FJ920" s="30"/>
      <c r="FK920" s="30"/>
      <c r="FL920" s="30"/>
      <c r="FM920" s="30"/>
      <c r="FN920" s="30"/>
      <c r="FO920" s="30"/>
      <c r="FP920" s="30"/>
      <c r="FQ920" s="30"/>
      <c r="FR920" s="30"/>
      <c r="FS920" s="30"/>
      <c r="FT920" s="30"/>
      <c r="FU920" s="30"/>
      <c r="FV920" s="30"/>
      <c r="FW920" s="30"/>
      <c r="FX920" s="30"/>
      <c r="FY920" s="30"/>
      <c r="FZ920" s="30"/>
      <c r="GA920" s="30"/>
      <c r="GB920" s="30"/>
      <c r="GC920" s="30"/>
      <c r="GD920" s="30"/>
      <c r="GE920" s="30"/>
      <c r="GF920" s="30"/>
      <c r="GG920" s="30"/>
      <c r="GH920" s="30"/>
      <c r="GI920" s="30"/>
      <c r="GJ920" s="30"/>
      <c r="GK920" s="30"/>
      <c r="GL920" s="30"/>
      <c r="GM920" s="30"/>
    </row>
    <row r="921" spans="1:195" ht="12.7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30"/>
      <c r="BL921" s="30"/>
      <c r="BM921" s="30"/>
      <c r="BN921" s="30"/>
      <c r="BO921" s="30"/>
      <c r="BP921" s="30"/>
      <c r="BQ921" s="30"/>
      <c r="BR921" s="30"/>
      <c r="BS921" s="30"/>
      <c r="BT921" s="30"/>
      <c r="BU921" s="30"/>
      <c r="BV921" s="30"/>
      <c r="BW921" s="30"/>
      <c r="BX921" s="30"/>
      <c r="BY921" s="30"/>
      <c r="BZ921" s="30"/>
      <c r="CA921" s="30"/>
      <c r="CB921" s="30"/>
      <c r="CC921" s="30"/>
      <c r="CD921" s="30"/>
      <c r="CE921" s="30"/>
      <c r="CF921" s="30"/>
      <c r="CG921" s="30"/>
      <c r="CH921" s="30"/>
      <c r="CI921" s="30"/>
      <c r="CJ921" s="30"/>
      <c r="CK921" s="30"/>
      <c r="CL921" s="30"/>
      <c r="CM921" s="30"/>
      <c r="CN921" s="30"/>
      <c r="CO921" s="30"/>
      <c r="CP921" s="30"/>
      <c r="CQ921" s="30"/>
      <c r="CR921" s="30"/>
      <c r="CS921" s="30"/>
      <c r="CT921" s="30"/>
      <c r="CU921" s="30"/>
      <c r="CV921" s="30"/>
      <c r="CW921" s="30"/>
      <c r="CX921" s="30"/>
      <c r="CY921" s="30"/>
      <c r="CZ921" s="30"/>
      <c r="DA921" s="30"/>
      <c r="DB921" s="30"/>
      <c r="DC921" s="30"/>
      <c r="DD921" s="30"/>
      <c r="DE921" s="30"/>
      <c r="DF921" s="30"/>
      <c r="DG921" s="30"/>
      <c r="DH921" s="30"/>
      <c r="DI921" s="30"/>
      <c r="DJ921" s="30"/>
      <c r="DK921" s="30"/>
      <c r="DL921" s="30"/>
      <c r="DM921" s="30"/>
      <c r="DN921" s="30"/>
      <c r="DO921" s="30"/>
      <c r="DP921" s="30"/>
      <c r="DQ921" s="30"/>
      <c r="DR921" s="30"/>
      <c r="DS921" s="30"/>
      <c r="DT921" s="30"/>
      <c r="DU921" s="30"/>
      <c r="DV921" s="30"/>
      <c r="DW921" s="30"/>
      <c r="DX921" s="30"/>
      <c r="DY921" s="30"/>
      <c r="DZ921" s="30"/>
      <c r="EA921" s="30"/>
      <c r="EB921" s="30"/>
      <c r="EC921" s="30"/>
      <c r="ED921" s="30"/>
      <c r="EE921" s="30"/>
      <c r="EF921" s="30"/>
      <c r="EG921" s="30"/>
      <c r="EH921" s="30"/>
      <c r="EI921" s="30"/>
      <c r="EJ921" s="30"/>
      <c r="EK921" s="30"/>
      <c r="EL921" s="30"/>
      <c r="EM921" s="30"/>
      <c r="EN921" s="30"/>
      <c r="EO921" s="30"/>
      <c r="EP921" s="30"/>
      <c r="EQ921" s="30"/>
      <c r="ER921" s="30"/>
      <c r="ES921" s="30"/>
      <c r="ET921" s="30"/>
      <c r="EU921" s="30"/>
      <c r="EV921" s="30"/>
      <c r="EW921" s="30"/>
      <c r="EX921" s="30"/>
      <c r="EY921" s="30"/>
      <c r="EZ921" s="30"/>
      <c r="FA921" s="30"/>
      <c r="FB921" s="30"/>
      <c r="FC921" s="30"/>
      <c r="FD921" s="30"/>
      <c r="FE921" s="30"/>
      <c r="FF921" s="30"/>
      <c r="FG921" s="30"/>
      <c r="FH921" s="30"/>
      <c r="FI921" s="30"/>
      <c r="FJ921" s="30"/>
      <c r="FK921" s="30"/>
      <c r="FL921" s="30"/>
      <c r="FM921" s="30"/>
      <c r="FN921" s="30"/>
      <c r="FO921" s="30"/>
      <c r="FP921" s="30"/>
      <c r="FQ921" s="30"/>
      <c r="FR921" s="30"/>
      <c r="FS921" s="30"/>
      <c r="FT921" s="30"/>
      <c r="FU921" s="30"/>
      <c r="FV921" s="30"/>
      <c r="FW921" s="30"/>
      <c r="FX921" s="30"/>
      <c r="FY921" s="30"/>
      <c r="FZ921" s="30"/>
      <c r="GA921" s="30"/>
      <c r="GB921" s="30"/>
      <c r="GC921" s="30"/>
      <c r="GD921" s="30"/>
      <c r="GE921" s="30"/>
      <c r="GF921" s="30"/>
      <c r="GG921" s="30"/>
      <c r="GH921" s="30"/>
      <c r="GI921" s="30"/>
      <c r="GJ921" s="30"/>
      <c r="GK921" s="30"/>
      <c r="GL921" s="30"/>
      <c r="GM921" s="30"/>
    </row>
    <row r="922" spans="1:195" ht="12.7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c r="BE922" s="30"/>
      <c r="BF922" s="30"/>
      <c r="BG922" s="30"/>
      <c r="BH922" s="30"/>
      <c r="BI922" s="30"/>
      <c r="BJ922" s="30"/>
      <c r="BK922" s="30"/>
      <c r="BL922" s="30"/>
      <c r="BM922" s="30"/>
      <c r="BN922" s="30"/>
      <c r="BO922" s="30"/>
      <c r="BP922" s="30"/>
      <c r="BQ922" s="30"/>
      <c r="BR922" s="30"/>
      <c r="BS922" s="30"/>
      <c r="BT922" s="30"/>
      <c r="BU922" s="30"/>
      <c r="BV922" s="30"/>
      <c r="BW922" s="30"/>
      <c r="BX922" s="30"/>
      <c r="BY922" s="30"/>
      <c r="BZ922" s="30"/>
      <c r="CA922" s="30"/>
      <c r="CB922" s="30"/>
      <c r="CC922" s="30"/>
      <c r="CD922" s="30"/>
      <c r="CE922" s="30"/>
      <c r="CF922" s="30"/>
      <c r="CG922" s="30"/>
      <c r="CH922" s="30"/>
      <c r="CI922" s="30"/>
      <c r="CJ922" s="30"/>
      <c r="CK922" s="30"/>
      <c r="CL922" s="30"/>
      <c r="CM922" s="30"/>
      <c r="CN922" s="30"/>
      <c r="CO922" s="30"/>
      <c r="CP922" s="30"/>
      <c r="CQ922" s="30"/>
      <c r="CR922" s="30"/>
      <c r="CS922" s="30"/>
      <c r="CT922" s="30"/>
      <c r="CU922" s="30"/>
      <c r="CV922" s="30"/>
      <c r="CW922" s="30"/>
      <c r="CX922" s="30"/>
      <c r="CY922" s="30"/>
      <c r="CZ922" s="30"/>
      <c r="DA922" s="30"/>
      <c r="DB922" s="30"/>
      <c r="DC922" s="30"/>
      <c r="DD922" s="30"/>
      <c r="DE922" s="30"/>
      <c r="DF922" s="30"/>
      <c r="DG922" s="30"/>
      <c r="DH922" s="30"/>
      <c r="DI922" s="30"/>
      <c r="DJ922" s="30"/>
      <c r="DK922" s="30"/>
      <c r="DL922" s="30"/>
      <c r="DM922" s="30"/>
      <c r="DN922" s="30"/>
      <c r="DO922" s="30"/>
      <c r="DP922" s="30"/>
      <c r="DQ922" s="30"/>
      <c r="DR922" s="30"/>
      <c r="DS922" s="30"/>
      <c r="DT922" s="30"/>
      <c r="DU922" s="30"/>
      <c r="DV922" s="30"/>
      <c r="DW922" s="30"/>
      <c r="DX922" s="30"/>
      <c r="DY922" s="30"/>
      <c r="DZ922" s="30"/>
      <c r="EA922" s="30"/>
      <c r="EB922" s="30"/>
      <c r="EC922" s="30"/>
      <c r="ED922" s="30"/>
      <c r="EE922" s="30"/>
      <c r="EF922" s="30"/>
      <c r="EG922" s="30"/>
      <c r="EH922" s="30"/>
      <c r="EI922" s="30"/>
      <c r="EJ922" s="30"/>
      <c r="EK922" s="30"/>
      <c r="EL922" s="30"/>
      <c r="EM922" s="30"/>
      <c r="EN922" s="30"/>
      <c r="EO922" s="30"/>
      <c r="EP922" s="30"/>
      <c r="EQ922" s="30"/>
      <c r="ER922" s="30"/>
      <c r="ES922" s="30"/>
      <c r="ET922" s="30"/>
      <c r="EU922" s="30"/>
      <c r="EV922" s="30"/>
      <c r="EW922" s="30"/>
      <c r="EX922" s="30"/>
      <c r="EY922" s="30"/>
      <c r="EZ922" s="30"/>
      <c r="FA922" s="30"/>
      <c r="FB922" s="30"/>
      <c r="FC922" s="30"/>
      <c r="FD922" s="30"/>
      <c r="FE922" s="30"/>
      <c r="FF922" s="30"/>
      <c r="FG922" s="30"/>
      <c r="FH922" s="30"/>
      <c r="FI922" s="30"/>
      <c r="FJ922" s="30"/>
      <c r="FK922" s="30"/>
      <c r="FL922" s="30"/>
      <c r="FM922" s="30"/>
      <c r="FN922" s="30"/>
      <c r="FO922" s="30"/>
      <c r="FP922" s="30"/>
      <c r="FQ922" s="30"/>
      <c r="FR922" s="30"/>
      <c r="FS922" s="30"/>
      <c r="FT922" s="30"/>
      <c r="FU922" s="30"/>
      <c r="FV922" s="30"/>
      <c r="FW922" s="30"/>
      <c r="FX922" s="30"/>
      <c r="FY922" s="30"/>
      <c r="FZ922" s="30"/>
      <c r="GA922" s="30"/>
      <c r="GB922" s="30"/>
      <c r="GC922" s="30"/>
      <c r="GD922" s="30"/>
      <c r="GE922" s="30"/>
      <c r="GF922" s="30"/>
      <c r="GG922" s="30"/>
      <c r="GH922" s="30"/>
      <c r="GI922" s="30"/>
      <c r="GJ922" s="30"/>
      <c r="GK922" s="30"/>
      <c r="GL922" s="30"/>
      <c r="GM922" s="30"/>
    </row>
    <row r="923" spans="1:195" ht="12.7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30"/>
      <c r="BL923" s="30"/>
      <c r="BM923" s="30"/>
      <c r="BN923" s="30"/>
      <c r="BO923" s="30"/>
      <c r="BP923" s="30"/>
      <c r="BQ923" s="30"/>
      <c r="BR923" s="30"/>
      <c r="BS923" s="30"/>
      <c r="BT923" s="30"/>
      <c r="BU923" s="30"/>
      <c r="BV923" s="30"/>
      <c r="BW923" s="30"/>
      <c r="BX923" s="30"/>
      <c r="BY923" s="30"/>
      <c r="BZ923" s="30"/>
      <c r="CA923" s="30"/>
      <c r="CB923" s="30"/>
      <c r="CC923" s="30"/>
      <c r="CD923" s="30"/>
      <c r="CE923" s="30"/>
      <c r="CF923" s="30"/>
      <c r="CG923" s="30"/>
      <c r="CH923" s="30"/>
      <c r="CI923" s="30"/>
      <c r="CJ923" s="30"/>
      <c r="CK923" s="30"/>
      <c r="CL923" s="30"/>
      <c r="CM923" s="30"/>
      <c r="CN923" s="30"/>
      <c r="CO923" s="30"/>
      <c r="CP923" s="30"/>
      <c r="CQ923" s="30"/>
      <c r="CR923" s="30"/>
      <c r="CS923" s="30"/>
      <c r="CT923" s="30"/>
      <c r="CU923" s="30"/>
      <c r="CV923" s="30"/>
      <c r="CW923" s="30"/>
      <c r="CX923" s="30"/>
      <c r="CY923" s="30"/>
      <c r="CZ923" s="30"/>
      <c r="DA923" s="30"/>
      <c r="DB923" s="30"/>
      <c r="DC923" s="30"/>
      <c r="DD923" s="30"/>
      <c r="DE923" s="30"/>
      <c r="DF923" s="30"/>
      <c r="DG923" s="30"/>
      <c r="DH923" s="30"/>
      <c r="DI923" s="30"/>
      <c r="DJ923" s="30"/>
      <c r="DK923" s="30"/>
      <c r="DL923" s="30"/>
      <c r="DM923" s="30"/>
      <c r="DN923" s="30"/>
      <c r="DO923" s="30"/>
      <c r="DP923" s="30"/>
      <c r="DQ923" s="30"/>
      <c r="DR923" s="30"/>
      <c r="DS923" s="30"/>
      <c r="DT923" s="30"/>
      <c r="DU923" s="30"/>
      <c r="DV923" s="30"/>
      <c r="DW923" s="30"/>
      <c r="DX923" s="30"/>
      <c r="DY923" s="30"/>
      <c r="DZ923" s="30"/>
      <c r="EA923" s="30"/>
      <c r="EB923" s="30"/>
      <c r="EC923" s="30"/>
      <c r="ED923" s="30"/>
      <c r="EE923" s="30"/>
      <c r="EF923" s="30"/>
      <c r="EG923" s="30"/>
      <c r="EH923" s="30"/>
      <c r="EI923" s="30"/>
      <c r="EJ923" s="30"/>
      <c r="EK923" s="30"/>
      <c r="EL923" s="30"/>
      <c r="EM923" s="30"/>
      <c r="EN923" s="30"/>
      <c r="EO923" s="30"/>
      <c r="EP923" s="30"/>
      <c r="EQ923" s="30"/>
      <c r="ER923" s="30"/>
      <c r="ES923" s="30"/>
      <c r="ET923" s="30"/>
      <c r="EU923" s="30"/>
      <c r="EV923" s="30"/>
      <c r="EW923" s="30"/>
      <c r="EX923" s="30"/>
      <c r="EY923" s="30"/>
      <c r="EZ923" s="30"/>
      <c r="FA923" s="30"/>
      <c r="FB923" s="30"/>
      <c r="FC923" s="30"/>
      <c r="FD923" s="30"/>
      <c r="FE923" s="30"/>
      <c r="FF923" s="30"/>
      <c r="FG923" s="30"/>
      <c r="FH923" s="30"/>
      <c r="FI923" s="30"/>
      <c r="FJ923" s="30"/>
      <c r="FK923" s="30"/>
      <c r="FL923" s="30"/>
      <c r="FM923" s="30"/>
      <c r="FN923" s="30"/>
      <c r="FO923" s="30"/>
      <c r="FP923" s="30"/>
      <c r="FQ923" s="30"/>
      <c r="FR923" s="30"/>
      <c r="FS923" s="30"/>
      <c r="FT923" s="30"/>
      <c r="FU923" s="30"/>
      <c r="FV923" s="30"/>
      <c r="FW923" s="30"/>
      <c r="FX923" s="30"/>
      <c r="FY923" s="30"/>
      <c r="FZ923" s="30"/>
      <c r="GA923" s="30"/>
      <c r="GB923" s="30"/>
      <c r="GC923" s="30"/>
      <c r="GD923" s="30"/>
      <c r="GE923" s="30"/>
      <c r="GF923" s="30"/>
      <c r="GG923" s="30"/>
      <c r="GH923" s="30"/>
      <c r="GI923" s="30"/>
      <c r="GJ923" s="30"/>
      <c r="GK923" s="30"/>
      <c r="GL923" s="30"/>
      <c r="GM923" s="30"/>
    </row>
    <row r="924" spans="1:195" ht="12.7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c r="BH924" s="30"/>
      <c r="BI924" s="30"/>
      <c r="BJ924" s="30"/>
      <c r="BK924" s="30"/>
      <c r="BL924" s="30"/>
      <c r="BM924" s="30"/>
      <c r="BN924" s="30"/>
      <c r="BO924" s="30"/>
      <c r="BP924" s="30"/>
      <c r="BQ924" s="30"/>
      <c r="BR924" s="30"/>
      <c r="BS924" s="30"/>
      <c r="BT924" s="30"/>
      <c r="BU924" s="30"/>
      <c r="BV924" s="30"/>
      <c r="BW924" s="30"/>
      <c r="BX924" s="30"/>
      <c r="BY924" s="30"/>
      <c r="BZ924" s="30"/>
      <c r="CA924" s="30"/>
      <c r="CB924" s="30"/>
      <c r="CC924" s="30"/>
      <c r="CD924" s="30"/>
      <c r="CE924" s="30"/>
      <c r="CF924" s="30"/>
      <c r="CG924" s="30"/>
      <c r="CH924" s="30"/>
      <c r="CI924" s="30"/>
      <c r="CJ924" s="30"/>
      <c r="CK924" s="30"/>
      <c r="CL924" s="30"/>
      <c r="CM924" s="30"/>
      <c r="CN924" s="30"/>
      <c r="CO924" s="30"/>
      <c r="CP924" s="30"/>
      <c r="CQ924" s="30"/>
      <c r="CR924" s="30"/>
      <c r="CS924" s="30"/>
      <c r="CT924" s="30"/>
      <c r="CU924" s="30"/>
      <c r="CV924" s="30"/>
      <c r="CW924" s="30"/>
      <c r="CX924" s="30"/>
      <c r="CY924" s="30"/>
      <c r="CZ924" s="30"/>
      <c r="DA924" s="30"/>
      <c r="DB924" s="30"/>
      <c r="DC924" s="30"/>
      <c r="DD924" s="30"/>
      <c r="DE924" s="30"/>
      <c r="DF924" s="30"/>
      <c r="DG924" s="30"/>
      <c r="DH924" s="30"/>
      <c r="DI924" s="30"/>
      <c r="DJ924" s="30"/>
      <c r="DK924" s="30"/>
      <c r="DL924" s="30"/>
      <c r="DM924" s="30"/>
      <c r="DN924" s="30"/>
      <c r="DO924" s="30"/>
      <c r="DP924" s="30"/>
      <c r="DQ924" s="30"/>
      <c r="DR924" s="30"/>
      <c r="DS924" s="30"/>
      <c r="DT924" s="30"/>
      <c r="DU924" s="30"/>
      <c r="DV924" s="30"/>
      <c r="DW924" s="30"/>
      <c r="DX924" s="30"/>
      <c r="DY924" s="30"/>
      <c r="DZ924" s="30"/>
      <c r="EA924" s="30"/>
      <c r="EB924" s="30"/>
      <c r="EC924" s="30"/>
      <c r="ED924" s="30"/>
      <c r="EE924" s="30"/>
      <c r="EF924" s="30"/>
      <c r="EG924" s="30"/>
      <c r="EH924" s="30"/>
      <c r="EI924" s="30"/>
      <c r="EJ924" s="30"/>
      <c r="EK924" s="30"/>
      <c r="EL924" s="30"/>
      <c r="EM924" s="30"/>
      <c r="EN924" s="30"/>
      <c r="EO924" s="30"/>
      <c r="EP924" s="30"/>
      <c r="EQ924" s="30"/>
      <c r="ER924" s="30"/>
      <c r="ES924" s="30"/>
      <c r="ET924" s="30"/>
      <c r="EU924" s="30"/>
      <c r="EV924" s="30"/>
      <c r="EW924" s="30"/>
      <c r="EX924" s="30"/>
      <c r="EY924" s="30"/>
      <c r="EZ924" s="30"/>
      <c r="FA924" s="30"/>
      <c r="FB924" s="30"/>
      <c r="FC924" s="30"/>
      <c r="FD924" s="30"/>
      <c r="FE924" s="30"/>
      <c r="FF924" s="30"/>
      <c r="FG924" s="30"/>
      <c r="FH924" s="30"/>
      <c r="FI924" s="30"/>
      <c r="FJ924" s="30"/>
      <c r="FK924" s="30"/>
      <c r="FL924" s="30"/>
      <c r="FM924" s="30"/>
      <c r="FN924" s="30"/>
      <c r="FO924" s="30"/>
      <c r="FP924" s="30"/>
      <c r="FQ924" s="30"/>
      <c r="FR924" s="30"/>
      <c r="FS924" s="30"/>
      <c r="FT924" s="30"/>
      <c r="FU924" s="30"/>
      <c r="FV924" s="30"/>
      <c r="FW924" s="30"/>
      <c r="FX924" s="30"/>
      <c r="FY924" s="30"/>
      <c r="FZ924" s="30"/>
      <c r="GA924" s="30"/>
      <c r="GB924" s="30"/>
      <c r="GC924" s="30"/>
      <c r="GD924" s="30"/>
      <c r="GE924" s="30"/>
      <c r="GF924" s="30"/>
      <c r="GG924" s="30"/>
      <c r="GH924" s="30"/>
      <c r="GI924" s="30"/>
      <c r="GJ924" s="30"/>
      <c r="GK924" s="30"/>
      <c r="GL924" s="30"/>
      <c r="GM924" s="30"/>
    </row>
    <row r="925" spans="1:195" ht="12.7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c r="BA925" s="30"/>
      <c r="BB925" s="30"/>
      <c r="BC925" s="30"/>
      <c r="BD925" s="30"/>
      <c r="BE925" s="30"/>
      <c r="BF925" s="30"/>
      <c r="BG925" s="30"/>
      <c r="BH925" s="30"/>
      <c r="BI925" s="30"/>
      <c r="BJ925" s="30"/>
      <c r="BK925" s="30"/>
      <c r="BL925" s="30"/>
      <c r="BM925" s="30"/>
      <c r="BN925" s="30"/>
      <c r="BO925" s="30"/>
      <c r="BP925" s="30"/>
      <c r="BQ925" s="30"/>
      <c r="BR925" s="30"/>
      <c r="BS925" s="30"/>
      <c r="BT925" s="30"/>
      <c r="BU925" s="30"/>
      <c r="BV925" s="30"/>
      <c r="BW925" s="30"/>
      <c r="BX925" s="30"/>
      <c r="BY925" s="30"/>
      <c r="BZ925" s="30"/>
      <c r="CA925" s="30"/>
      <c r="CB925" s="30"/>
      <c r="CC925" s="30"/>
      <c r="CD925" s="30"/>
      <c r="CE925" s="30"/>
      <c r="CF925" s="30"/>
      <c r="CG925" s="30"/>
      <c r="CH925" s="30"/>
      <c r="CI925" s="30"/>
      <c r="CJ925" s="30"/>
      <c r="CK925" s="30"/>
      <c r="CL925" s="30"/>
      <c r="CM925" s="30"/>
      <c r="CN925" s="30"/>
      <c r="CO925" s="30"/>
      <c r="CP925" s="30"/>
      <c r="CQ925" s="30"/>
      <c r="CR925" s="30"/>
      <c r="CS925" s="30"/>
      <c r="CT925" s="30"/>
      <c r="CU925" s="30"/>
      <c r="CV925" s="30"/>
      <c r="CW925" s="30"/>
      <c r="CX925" s="30"/>
      <c r="CY925" s="30"/>
      <c r="CZ925" s="30"/>
      <c r="DA925" s="30"/>
      <c r="DB925" s="30"/>
      <c r="DC925" s="30"/>
      <c r="DD925" s="30"/>
      <c r="DE925" s="30"/>
      <c r="DF925" s="30"/>
      <c r="DG925" s="30"/>
      <c r="DH925" s="30"/>
      <c r="DI925" s="30"/>
      <c r="DJ925" s="30"/>
      <c r="DK925" s="30"/>
      <c r="DL925" s="30"/>
      <c r="DM925" s="30"/>
      <c r="DN925" s="30"/>
      <c r="DO925" s="30"/>
      <c r="DP925" s="30"/>
      <c r="DQ925" s="30"/>
      <c r="DR925" s="30"/>
      <c r="DS925" s="30"/>
      <c r="DT925" s="30"/>
      <c r="DU925" s="30"/>
      <c r="DV925" s="30"/>
      <c r="DW925" s="30"/>
      <c r="DX925" s="30"/>
      <c r="DY925" s="30"/>
      <c r="DZ925" s="30"/>
      <c r="EA925" s="30"/>
      <c r="EB925" s="30"/>
      <c r="EC925" s="30"/>
      <c r="ED925" s="30"/>
      <c r="EE925" s="30"/>
      <c r="EF925" s="30"/>
      <c r="EG925" s="30"/>
      <c r="EH925" s="30"/>
      <c r="EI925" s="30"/>
      <c r="EJ925" s="30"/>
      <c r="EK925" s="30"/>
      <c r="EL925" s="30"/>
      <c r="EM925" s="30"/>
      <c r="EN925" s="30"/>
      <c r="EO925" s="30"/>
      <c r="EP925" s="30"/>
      <c r="EQ925" s="30"/>
      <c r="ER925" s="30"/>
      <c r="ES925" s="30"/>
      <c r="ET925" s="30"/>
      <c r="EU925" s="30"/>
      <c r="EV925" s="30"/>
      <c r="EW925" s="30"/>
      <c r="EX925" s="30"/>
      <c r="EY925" s="30"/>
      <c r="EZ925" s="30"/>
      <c r="FA925" s="30"/>
      <c r="FB925" s="30"/>
      <c r="FC925" s="30"/>
      <c r="FD925" s="30"/>
      <c r="FE925" s="30"/>
      <c r="FF925" s="30"/>
      <c r="FG925" s="30"/>
      <c r="FH925" s="30"/>
      <c r="FI925" s="30"/>
      <c r="FJ925" s="30"/>
      <c r="FK925" s="30"/>
      <c r="FL925" s="30"/>
      <c r="FM925" s="30"/>
      <c r="FN925" s="30"/>
      <c r="FO925" s="30"/>
      <c r="FP925" s="30"/>
      <c r="FQ925" s="30"/>
      <c r="FR925" s="30"/>
      <c r="FS925" s="30"/>
      <c r="FT925" s="30"/>
      <c r="FU925" s="30"/>
      <c r="FV925" s="30"/>
      <c r="FW925" s="30"/>
      <c r="FX925" s="30"/>
      <c r="FY925" s="30"/>
      <c r="FZ925" s="30"/>
      <c r="GA925" s="30"/>
      <c r="GB925" s="30"/>
      <c r="GC925" s="30"/>
      <c r="GD925" s="30"/>
      <c r="GE925" s="30"/>
      <c r="GF925" s="30"/>
      <c r="GG925" s="30"/>
      <c r="GH925" s="30"/>
      <c r="GI925" s="30"/>
      <c r="GJ925" s="30"/>
      <c r="GK925" s="30"/>
      <c r="GL925" s="30"/>
      <c r="GM925" s="30"/>
    </row>
    <row r="926" spans="1:195" ht="12.7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c r="BM926" s="30"/>
      <c r="BN926" s="30"/>
      <c r="BO926" s="30"/>
      <c r="BP926" s="30"/>
      <c r="BQ926" s="30"/>
      <c r="BR926" s="30"/>
      <c r="BS926" s="30"/>
      <c r="BT926" s="30"/>
      <c r="BU926" s="30"/>
      <c r="BV926" s="30"/>
      <c r="BW926" s="30"/>
      <c r="BX926" s="30"/>
      <c r="BY926" s="30"/>
      <c r="BZ926" s="30"/>
      <c r="CA926" s="30"/>
      <c r="CB926" s="30"/>
      <c r="CC926" s="30"/>
      <c r="CD926" s="30"/>
      <c r="CE926" s="30"/>
      <c r="CF926" s="30"/>
      <c r="CG926" s="30"/>
      <c r="CH926" s="30"/>
      <c r="CI926" s="30"/>
      <c r="CJ926" s="30"/>
      <c r="CK926" s="30"/>
      <c r="CL926" s="30"/>
      <c r="CM926" s="30"/>
      <c r="CN926" s="30"/>
      <c r="CO926" s="30"/>
      <c r="CP926" s="30"/>
      <c r="CQ926" s="30"/>
      <c r="CR926" s="30"/>
      <c r="CS926" s="30"/>
      <c r="CT926" s="30"/>
      <c r="CU926" s="30"/>
      <c r="CV926" s="30"/>
      <c r="CW926" s="30"/>
      <c r="CX926" s="30"/>
      <c r="CY926" s="30"/>
      <c r="CZ926" s="30"/>
      <c r="DA926" s="30"/>
      <c r="DB926" s="30"/>
      <c r="DC926" s="30"/>
      <c r="DD926" s="30"/>
      <c r="DE926" s="30"/>
      <c r="DF926" s="30"/>
      <c r="DG926" s="30"/>
      <c r="DH926" s="30"/>
      <c r="DI926" s="30"/>
      <c r="DJ926" s="30"/>
      <c r="DK926" s="30"/>
      <c r="DL926" s="30"/>
      <c r="DM926" s="30"/>
      <c r="DN926" s="30"/>
      <c r="DO926" s="30"/>
      <c r="DP926" s="30"/>
      <c r="DQ926" s="30"/>
      <c r="DR926" s="30"/>
      <c r="DS926" s="30"/>
      <c r="DT926" s="30"/>
      <c r="DU926" s="30"/>
      <c r="DV926" s="30"/>
      <c r="DW926" s="30"/>
      <c r="DX926" s="30"/>
      <c r="DY926" s="30"/>
      <c r="DZ926" s="30"/>
      <c r="EA926" s="30"/>
      <c r="EB926" s="30"/>
      <c r="EC926" s="30"/>
      <c r="ED926" s="30"/>
      <c r="EE926" s="30"/>
      <c r="EF926" s="30"/>
      <c r="EG926" s="30"/>
      <c r="EH926" s="30"/>
      <c r="EI926" s="30"/>
      <c r="EJ926" s="30"/>
      <c r="EK926" s="30"/>
      <c r="EL926" s="30"/>
      <c r="EM926" s="30"/>
      <c r="EN926" s="30"/>
      <c r="EO926" s="30"/>
      <c r="EP926" s="30"/>
      <c r="EQ926" s="30"/>
      <c r="ER926" s="30"/>
      <c r="ES926" s="30"/>
      <c r="ET926" s="30"/>
      <c r="EU926" s="30"/>
      <c r="EV926" s="30"/>
      <c r="EW926" s="30"/>
      <c r="EX926" s="30"/>
      <c r="EY926" s="30"/>
      <c r="EZ926" s="30"/>
      <c r="FA926" s="30"/>
      <c r="FB926" s="30"/>
      <c r="FC926" s="30"/>
      <c r="FD926" s="30"/>
      <c r="FE926" s="30"/>
      <c r="FF926" s="30"/>
      <c r="FG926" s="30"/>
      <c r="FH926" s="30"/>
      <c r="FI926" s="30"/>
      <c r="FJ926" s="30"/>
      <c r="FK926" s="30"/>
      <c r="FL926" s="30"/>
      <c r="FM926" s="30"/>
      <c r="FN926" s="30"/>
      <c r="FO926" s="30"/>
      <c r="FP926" s="30"/>
      <c r="FQ926" s="30"/>
      <c r="FR926" s="30"/>
      <c r="FS926" s="30"/>
      <c r="FT926" s="30"/>
      <c r="FU926" s="30"/>
      <c r="FV926" s="30"/>
      <c r="FW926" s="30"/>
      <c r="FX926" s="30"/>
      <c r="FY926" s="30"/>
      <c r="FZ926" s="30"/>
      <c r="GA926" s="30"/>
      <c r="GB926" s="30"/>
      <c r="GC926" s="30"/>
      <c r="GD926" s="30"/>
      <c r="GE926" s="30"/>
      <c r="GF926" s="30"/>
      <c r="GG926" s="30"/>
      <c r="GH926" s="30"/>
      <c r="GI926" s="30"/>
      <c r="GJ926" s="30"/>
      <c r="GK926" s="30"/>
      <c r="GL926" s="30"/>
      <c r="GM926" s="30"/>
    </row>
    <row r="927" spans="1:195" ht="12.7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c r="BN927" s="30"/>
      <c r="BO927" s="30"/>
      <c r="BP927" s="30"/>
      <c r="BQ927" s="30"/>
      <c r="BR927" s="30"/>
      <c r="BS927" s="30"/>
      <c r="BT927" s="30"/>
      <c r="BU927" s="30"/>
      <c r="BV927" s="30"/>
      <c r="BW927" s="30"/>
      <c r="BX927" s="30"/>
      <c r="BY927" s="30"/>
      <c r="BZ927" s="30"/>
      <c r="CA927" s="30"/>
      <c r="CB927" s="30"/>
      <c r="CC927" s="30"/>
      <c r="CD927" s="30"/>
      <c r="CE927" s="30"/>
      <c r="CF927" s="30"/>
      <c r="CG927" s="30"/>
      <c r="CH927" s="30"/>
      <c r="CI927" s="30"/>
      <c r="CJ927" s="30"/>
      <c r="CK927" s="30"/>
      <c r="CL927" s="30"/>
      <c r="CM927" s="30"/>
      <c r="CN927" s="30"/>
      <c r="CO927" s="30"/>
      <c r="CP927" s="30"/>
      <c r="CQ927" s="30"/>
      <c r="CR927" s="30"/>
      <c r="CS927" s="30"/>
      <c r="CT927" s="30"/>
      <c r="CU927" s="30"/>
      <c r="CV927" s="30"/>
      <c r="CW927" s="30"/>
      <c r="CX927" s="30"/>
      <c r="CY927" s="30"/>
      <c r="CZ927" s="30"/>
      <c r="DA927" s="30"/>
      <c r="DB927" s="30"/>
      <c r="DC927" s="30"/>
      <c r="DD927" s="30"/>
      <c r="DE927" s="30"/>
      <c r="DF927" s="30"/>
      <c r="DG927" s="30"/>
      <c r="DH927" s="30"/>
      <c r="DI927" s="30"/>
      <c r="DJ927" s="30"/>
      <c r="DK927" s="30"/>
      <c r="DL927" s="30"/>
      <c r="DM927" s="30"/>
      <c r="DN927" s="30"/>
      <c r="DO927" s="30"/>
      <c r="DP927" s="30"/>
      <c r="DQ927" s="30"/>
      <c r="DR927" s="30"/>
      <c r="DS927" s="30"/>
      <c r="DT927" s="30"/>
      <c r="DU927" s="30"/>
      <c r="DV927" s="30"/>
      <c r="DW927" s="30"/>
      <c r="DX927" s="30"/>
      <c r="DY927" s="30"/>
      <c r="DZ927" s="30"/>
      <c r="EA927" s="30"/>
      <c r="EB927" s="30"/>
      <c r="EC927" s="30"/>
      <c r="ED927" s="30"/>
      <c r="EE927" s="30"/>
      <c r="EF927" s="30"/>
      <c r="EG927" s="30"/>
      <c r="EH927" s="30"/>
      <c r="EI927" s="30"/>
      <c r="EJ927" s="30"/>
      <c r="EK927" s="30"/>
      <c r="EL927" s="30"/>
      <c r="EM927" s="30"/>
      <c r="EN927" s="30"/>
      <c r="EO927" s="30"/>
      <c r="EP927" s="30"/>
      <c r="EQ927" s="30"/>
      <c r="ER927" s="30"/>
      <c r="ES927" s="30"/>
      <c r="ET927" s="30"/>
      <c r="EU927" s="30"/>
      <c r="EV927" s="30"/>
      <c r="EW927" s="30"/>
      <c r="EX927" s="30"/>
      <c r="EY927" s="30"/>
      <c r="EZ927" s="30"/>
      <c r="FA927" s="30"/>
      <c r="FB927" s="30"/>
      <c r="FC927" s="30"/>
      <c r="FD927" s="30"/>
      <c r="FE927" s="30"/>
      <c r="FF927" s="30"/>
      <c r="FG927" s="30"/>
      <c r="FH927" s="30"/>
      <c r="FI927" s="30"/>
      <c r="FJ927" s="30"/>
      <c r="FK927" s="30"/>
      <c r="FL927" s="30"/>
      <c r="FM927" s="30"/>
      <c r="FN927" s="30"/>
      <c r="FO927" s="30"/>
      <c r="FP927" s="30"/>
      <c r="FQ927" s="30"/>
      <c r="FR927" s="30"/>
      <c r="FS927" s="30"/>
      <c r="FT927" s="30"/>
      <c r="FU927" s="30"/>
      <c r="FV927" s="30"/>
      <c r="FW927" s="30"/>
      <c r="FX927" s="30"/>
      <c r="FY927" s="30"/>
      <c r="FZ927" s="30"/>
      <c r="GA927" s="30"/>
      <c r="GB927" s="30"/>
      <c r="GC927" s="30"/>
      <c r="GD927" s="30"/>
      <c r="GE927" s="30"/>
      <c r="GF927" s="30"/>
      <c r="GG927" s="30"/>
      <c r="GH927" s="30"/>
      <c r="GI927" s="30"/>
      <c r="GJ927" s="30"/>
      <c r="GK927" s="30"/>
      <c r="GL927" s="30"/>
      <c r="GM927" s="30"/>
    </row>
    <row r="928" spans="1:195" ht="12.7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c r="BN928" s="30"/>
      <c r="BO928" s="30"/>
      <c r="BP928" s="30"/>
      <c r="BQ928" s="30"/>
      <c r="BR928" s="30"/>
      <c r="BS928" s="30"/>
      <c r="BT928" s="30"/>
      <c r="BU928" s="30"/>
      <c r="BV928" s="30"/>
      <c r="BW928" s="30"/>
      <c r="BX928" s="30"/>
      <c r="BY928" s="30"/>
      <c r="BZ928" s="30"/>
      <c r="CA928" s="30"/>
      <c r="CB928" s="30"/>
      <c r="CC928" s="30"/>
      <c r="CD928" s="30"/>
      <c r="CE928" s="30"/>
      <c r="CF928" s="30"/>
      <c r="CG928" s="30"/>
      <c r="CH928" s="30"/>
      <c r="CI928" s="30"/>
      <c r="CJ928" s="30"/>
      <c r="CK928" s="30"/>
      <c r="CL928" s="30"/>
      <c r="CM928" s="30"/>
      <c r="CN928" s="30"/>
      <c r="CO928" s="30"/>
      <c r="CP928" s="30"/>
      <c r="CQ928" s="30"/>
      <c r="CR928" s="30"/>
      <c r="CS928" s="30"/>
      <c r="CT928" s="30"/>
      <c r="CU928" s="30"/>
      <c r="CV928" s="30"/>
      <c r="CW928" s="30"/>
      <c r="CX928" s="30"/>
      <c r="CY928" s="30"/>
      <c r="CZ928" s="30"/>
      <c r="DA928" s="30"/>
      <c r="DB928" s="30"/>
      <c r="DC928" s="30"/>
      <c r="DD928" s="30"/>
      <c r="DE928" s="30"/>
      <c r="DF928" s="30"/>
      <c r="DG928" s="30"/>
      <c r="DH928" s="30"/>
      <c r="DI928" s="30"/>
      <c r="DJ928" s="30"/>
      <c r="DK928" s="30"/>
      <c r="DL928" s="30"/>
      <c r="DM928" s="30"/>
      <c r="DN928" s="30"/>
      <c r="DO928" s="30"/>
      <c r="DP928" s="30"/>
      <c r="DQ928" s="30"/>
      <c r="DR928" s="30"/>
      <c r="DS928" s="30"/>
      <c r="DT928" s="30"/>
      <c r="DU928" s="30"/>
      <c r="DV928" s="30"/>
      <c r="DW928" s="30"/>
      <c r="DX928" s="30"/>
      <c r="DY928" s="30"/>
      <c r="DZ928" s="30"/>
      <c r="EA928" s="30"/>
      <c r="EB928" s="30"/>
      <c r="EC928" s="30"/>
      <c r="ED928" s="30"/>
      <c r="EE928" s="30"/>
      <c r="EF928" s="30"/>
      <c r="EG928" s="30"/>
      <c r="EH928" s="30"/>
      <c r="EI928" s="30"/>
      <c r="EJ928" s="30"/>
      <c r="EK928" s="30"/>
      <c r="EL928" s="30"/>
      <c r="EM928" s="30"/>
      <c r="EN928" s="30"/>
      <c r="EO928" s="30"/>
      <c r="EP928" s="30"/>
      <c r="EQ928" s="30"/>
      <c r="ER928" s="30"/>
      <c r="ES928" s="30"/>
      <c r="ET928" s="30"/>
      <c r="EU928" s="30"/>
      <c r="EV928" s="30"/>
      <c r="EW928" s="30"/>
      <c r="EX928" s="30"/>
      <c r="EY928" s="30"/>
      <c r="EZ928" s="30"/>
      <c r="FA928" s="30"/>
      <c r="FB928" s="30"/>
      <c r="FC928" s="30"/>
      <c r="FD928" s="30"/>
      <c r="FE928" s="30"/>
      <c r="FF928" s="30"/>
      <c r="FG928" s="30"/>
      <c r="FH928" s="30"/>
      <c r="FI928" s="30"/>
      <c r="FJ928" s="30"/>
      <c r="FK928" s="30"/>
      <c r="FL928" s="30"/>
      <c r="FM928" s="30"/>
      <c r="FN928" s="30"/>
      <c r="FO928" s="30"/>
      <c r="FP928" s="30"/>
      <c r="FQ928" s="30"/>
      <c r="FR928" s="30"/>
      <c r="FS928" s="30"/>
      <c r="FT928" s="30"/>
      <c r="FU928" s="30"/>
      <c r="FV928" s="30"/>
      <c r="FW928" s="30"/>
      <c r="FX928" s="30"/>
      <c r="FY928" s="30"/>
      <c r="FZ928" s="30"/>
      <c r="GA928" s="30"/>
      <c r="GB928" s="30"/>
      <c r="GC928" s="30"/>
      <c r="GD928" s="30"/>
      <c r="GE928" s="30"/>
      <c r="GF928" s="30"/>
      <c r="GG928" s="30"/>
      <c r="GH928" s="30"/>
      <c r="GI928" s="30"/>
      <c r="GJ928" s="30"/>
      <c r="GK928" s="30"/>
      <c r="GL928" s="30"/>
      <c r="GM928" s="30"/>
    </row>
    <row r="929" spans="1:195" ht="12.7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c r="BA929" s="30"/>
      <c r="BB929" s="30"/>
      <c r="BC929" s="30"/>
      <c r="BD929" s="30"/>
      <c r="BE929" s="30"/>
      <c r="BF929" s="30"/>
      <c r="BG929" s="30"/>
      <c r="BH929" s="30"/>
      <c r="BI929" s="30"/>
      <c r="BJ929" s="30"/>
      <c r="BK929" s="30"/>
      <c r="BL929" s="30"/>
      <c r="BM929" s="30"/>
      <c r="BN929" s="30"/>
      <c r="BO929" s="30"/>
      <c r="BP929" s="30"/>
      <c r="BQ929" s="30"/>
      <c r="BR929" s="30"/>
      <c r="BS929" s="30"/>
      <c r="BT929" s="30"/>
      <c r="BU929" s="30"/>
      <c r="BV929" s="30"/>
      <c r="BW929" s="30"/>
      <c r="BX929" s="30"/>
      <c r="BY929" s="30"/>
      <c r="BZ929" s="30"/>
      <c r="CA929" s="30"/>
      <c r="CB929" s="30"/>
      <c r="CC929" s="30"/>
      <c r="CD929" s="30"/>
      <c r="CE929" s="30"/>
      <c r="CF929" s="30"/>
      <c r="CG929" s="30"/>
      <c r="CH929" s="30"/>
      <c r="CI929" s="30"/>
      <c r="CJ929" s="30"/>
      <c r="CK929" s="30"/>
      <c r="CL929" s="30"/>
      <c r="CM929" s="30"/>
      <c r="CN929" s="30"/>
      <c r="CO929" s="30"/>
      <c r="CP929" s="30"/>
      <c r="CQ929" s="30"/>
      <c r="CR929" s="30"/>
      <c r="CS929" s="30"/>
      <c r="CT929" s="30"/>
      <c r="CU929" s="30"/>
      <c r="CV929" s="30"/>
      <c r="CW929" s="30"/>
      <c r="CX929" s="30"/>
      <c r="CY929" s="30"/>
      <c r="CZ929" s="30"/>
      <c r="DA929" s="30"/>
      <c r="DB929" s="30"/>
      <c r="DC929" s="30"/>
      <c r="DD929" s="30"/>
      <c r="DE929" s="30"/>
      <c r="DF929" s="30"/>
      <c r="DG929" s="30"/>
      <c r="DH929" s="30"/>
      <c r="DI929" s="30"/>
      <c r="DJ929" s="30"/>
      <c r="DK929" s="30"/>
      <c r="DL929" s="30"/>
      <c r="DM929" s="30"/>
      <c r="DN929" s="30"/>
      <c r="DO929" s="30"/>
      <c r="DP929" s="30"/>
      <c r="DQ929" s="30"/>
      <c r="DR929" s="30"/>
      <c r="DS929" s="30"/>
      <c r="DT929" s="30"/>
      <c r="DU929" s="30"/>
      <c r="DV929" s="30"/>
      <c r="DW929" s="30"/>
      <c r="DX929" s="30"/>
      <c r="DY929" s="30"/>
      <c r="DZ929" s="30"/>
      <c r="EA929" s="30"/>
      <c r="EB929" s="30"/>
      <c r="EC929" s="30"/>
      <c r="ED929" s="30"/>
      <c r="EE929" s="30"/>
      <c r="EF929" s="30"/>
      <c r="EG929" s="30"/>
      <c r="EH929" s="30"/>
      <c r="EI929" s="30"/>
      <c r="EJ929" s="30"/>
      <c r="EK929" s="30"/>
      <c r="EL929" s="30"/>
      <c r="EM929" s="30"/>
      <c r="EN929" s="30"/>
      <c r="EO929" s="30"/>
      <c r="EP929" s="30"/>
      <c r="EQ929" s="30"/>
      <c r="ER929" s="30"/>
      <c r="ES929" s="30"/>
      <c r="ET929" s="30"/>
      <c r="EU929" s="30"/>
      <c r="EV929" s="30"/>
      <c r="EW929" s="30"/>
      <c r="EX929" s="30"/>
      <c r="EY929" s="30"/>
      <c r="EZ929" s="30"/>
      <c r="FA929" s="30"/>
      <c r="FB929" s="30"/>
      <c r="FC929" s="30"/>
      <c r="FD929" s="30"/>
      <c r="FE929" s="30"/>
      <c r="FF929" s="30"/>
      <c r="FG929" s="30"/>
      <c r="FH929" s="30"/>
      <c r="FI929" s="30"/>
      <c r="FJ929" s="30"/>
      <c r="FK929" s="30"/>
      <c r="FL929" s="30"/>
      <c r="FM929" s="30"/>
      <c r="FN929" s="30"/>
      <c r="FO929" s="30"/>
      <c r="FP929" s="30"/>
      <c r="FQ929" s="30"/>
      <c r="FR929" s="30"/>
      <c r="FS929" s="30"/>
      <c r="FT929" s="30"/>
      <c r="FU929" s="30"/>
      <c r="FV929" s="30"/>
      <c r="FW929" s="30"/>
      <c r="FX929" s="30"/>
      <c r="FY929" s="30"/>
      <c r="FZ929" s="30"/>
      <c r="GA929" s="30"/>
      <c r="GB929" s="30"/>
      <c r="GC929" s="30"/>
      <c r="GD929" s="30"/>
      <c r="GE929" s="30"/>
      <c r="GF929" s="30"/>
      <c r="GG929" s="30"/>
      <c r="GH929" s="30"/>
      <c r="GI929" s="30"/>
      <c r="GJ929" s="30"/>
      <c r="GK929" s="30"/>
      <c r="GL929" s="30"/>
      <c r="GM929" s="30"/>
    </row>
    <row r="930" spans="1:195" ht="12.7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c r="BM930" s="30"/>
      <c r="BN930" s="30"/>
      <c r="BO930" s="30"/>
      <c r="BP930" s="30"/>
      <c r="BQ930" s="30"/>
      <c r="BR930" s="30"/>
      <c r="BS930" s="30"/>
      <c r="BT930" s="30"/>
      <c r="BU930" s="30"/>
      <c r="BV930" s="30"/>
      <c r="BW930" s="30"/>
      <c r="BX930" s="30"/>
      <c r="BY930" s="30"/>
      <c r="BZ930" s="30"/>
      <c r="CA930" s="30"/>
      <c r="CB930" s="30"/>
      <c r="CC930" s="30"/>
      <c r="CD930" s="30"/>
      <c r="CE930" s="30"/>
      <c r="CF930" s="30"/>
      <c r="CG930" s="30"/>
      <c r="CH930" s="30"/>
      <c r="CI930" s="30"/>
      <c r="CJ930" s="30"/>
      <c r="CK930" s="30"/>
      <c r="CL930" s="30"/>
      <c r="CM930" s="30"/>
      <c r="CN930" s="30"/>
      <c r="CO930" s="30"/>
      <c r="CP930" s="30"/>
      <c r="CQ930" s="30"/>
      <c r="CR930" s="30"/>
      <c r="CS930" s="30"/>
      <c r="CT930" s="30"/>
      <c r="CU930" s="30"/>
      <c r="CV930" s="30"/>
      <c r="CW930" s="30"/>
      <c r="CX930" s="30"/>
      <c r="CY930" s="30"/>
      <c r="CZ930" s="30"/>
      <c r="DA930" s="30"/>
      <c r="DB930" s="30"/>
      <c r="DC930" s="30"/>
      <c r="DD930" s="30"/>
      <c r="DE930" s="30"/>
      <c r="DF930" s="30"/>
      <c r="DG930" s="30"/>
      <c r="DH930" s="30"/>
      <c r="DI930" s="30"/>
      <c r="DJ930" s="30"/>
      <c r="DK930" s="30"/>
      <c r="DL930" s="30"/>
      <c r="DM930" s="30"/>
      <c r="DN930" s="30"/>
      <c r="DO930" s="30"/>
      <c r="DP930" s="30"/>
      <c r="DQ930" s="30"/>
      <c r="DR930" s="30"/>
      <c r="DS930" s="30"/>
      <c r="DT930" s="30"/>
      <c r="DU930" s="30"/>
      <c r="DV930" s="30"/>
      <c r="DW930" s="30"/>
      <c r="DX930" s="30"/>
      <c r="DY930" s="30"/>
      <c r="DZ930" s="30"/>
      <c r="EA930" s="30"/>
      <c r="EB930" s="30"/>
      <c r="EC930" s="30"/>
      <c r="ED930" s="30"/>
      <c r="EE930" s="30"/>
      <c r="EF930" s="30"/>
      <c r="EG930" s="30"/>
      <c r="EH930" s="30"/>
      <c r="EI930" s="30"/>
      <c r="EJ930" s="30"/>
      <c r="EK930" s="30"/>
      <c r="EL930" s="30"/>
      <c r="EM930" s="30"/>
      <c r="EN930" s="30"/>
      <c r="EO930" s="30"/>
      <c r="EP930" s="30"/>
      <c r="EQ930" s="30"/>
      <c r="ER930" s="30"/>
      <c r="ES930" s="30"/>
      <c r="ET930" s="30"/>
      <c r="EU930" s="30"/>
      <c r="EV930" s="30"/>
      <c r="EW930" s="30"/>
      <c r="EX930" s="30"/>
      <c r="EY930" s="30"/>
      <c r="EZ930" s="30"/>
      <c r="FA930" s="30"/>
      <c r="FB930" s="30"/>
      <c r="FC930" s="30"/>
      <c r="FD930" s="30"/>
      <c r="FE930" s="30"/>
      <c r="FF930" s="30"/>
      <c r="FG930" s="30"/>
      <c r="FH930" s="30"/>
      <c r="FI930" s="30"/>
      <c r="FJ930" s="30"/>
      <c r="FK930" s="30"/>
      <c r="FL930" s="30"/>
      <c r="FM930" s="30"/>
      <c r="FN930" s="30"/>
      <c r="FO930" s="30"/>
      <c r="FP930" s="30"/>
      <c r="FQ930" s="30"/>
      <c r="FR930" s="30"/>
      <c r="FS930" s="30"/>
      <c r="FT930" s="30"/>
      <c r="FU930" s="30"/>
      <c r="FV930" s="30"/>
      <c r="FW930" s="30"/>
      <c r="FX930" s="30"/>
      <c r="FY930" s="30"/>
      <c r="FZ930" s="30"/>
      <c r="GA930" s="30"/>
      <c r="GB930" s="30"/>
      <c r="GC930" s="30"/>
      <c r="GD930" s="30"/>
      <c r="GE930" s="30"/>
      <c r="GF930" s="30"/>
      <c r="GG930" s="30"/>
      <c r="GH930" s="30"/>
      <c r="GI930" s="30"/>
      <c r="GJ930" s="30"/>
      <c r="GK930" s="30"/>
      <c r="GL930" s="30"/>
      <c r="GM930" s="30"/>
    </row>
    <row r="931" spans="1:195" ht="12.7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c r="BN931" s="30"/>
      <c r="BO931" s="30"/>
      <c r="BP931" s="30"/>
      <c r="BQ931" s="30"/>
      <c r="BR931" s="30"/>
      <c r="BS931" s="30"/>
      <c r="BT931" s="30"/>
      <c r="BU931" s="30"/>
      <c r="BV931" s="30"/>
      <c r="BW931" s="30"/>
      <c r="BX931" s="30"/>
      <c r="BY931" s="30"/>
      <c r="BZ931" s="30"/>
      <c r="CA931" s="30"/>
      <c r="CB931" s="30"/>
      <c r="CC931" s="30"/>
      <c r="CD931" s="30"/>
      <c r="CE931" s="30"/>
      <c r="CF931" s="30"/>
      <c r="CG931" s="30"/>
      <c r="CH931" s="30"/>
      <c r="CI931" s="30"/>
      <c r="CJ931" s="30"/>
      <c r="CK931" s="30"/>
      <c r="CL931" s="30"/>
      <c r="CM931" s="30"/>
      <c r="CN931" s="30"/>
      <c r="CO931" s="30"/>
      <c r="CP931" s="30"/>
      <c r="CQ931" s="30"/>
      <c r="CR931" s="30"/>
      <c r="CS931" s="30"/>
      <c r="CT931" s="30"/>
      <c r="CU931" s="30"/>
      <c r="CV931" s="30"/>
      <c r="CW931" s="30"/>
      <c r="CX931" s="30"/>
      <c r="CY931" s="30"/>
      <c r="CZ931" s="30"/>
      <c r="DA931" s="30"/>
      <c r="DB931" s="30"/>
      <c r="DC931" s="30"/>
      <c r="DD931" s="30"/>
      <c r="DE931" s="30"/>
      <c r="DF931" s="30"/>
      <c r="DG931" s="30"/>
      <c r="DH931" s="30"/>
      <c r="DI931" s="30"/>
      <c r="DJ931" s="30"/>
      <c r="DK931" s="30"/>
      <c r="DL931" s="30"/>
      <c r="DM931" s="30"/>
      <c r="DN931" s="30"/>
      <c r="DO931" s="30"/>
      <c r="DP931" s="30"/>
      <c r="DQ931" s="30"/>
      <c r="DR931" s="30"/>
      <c r="DS931" s="30"/>
      <c r="DT931" s="30"/>
      <c r="DU931" s="30"/>
      <c r="DV931" s="30"/>
      <c r="DW931" s="30"/>
      <c r="DX931" s="30"/>
      <c r="DY931" s="30"/>
      <c r="DZ931" s="30"/>
      <c r="EA931" s="30"/>
      <c r="EB931" s="30"/>
      <c r="EC931" s="30"/>
      <c r="ED931" s="30"/>
      <c r="EE931" s="30"/>
      <c r="EF931" s="30"/>
      <c r="EG931" s="30"/>
      <c r="EH931" s="30"/>
      <c r="EI931" s="30"/>
      <c r="EJ931" s="30"/>
      <c r="EK931" s="30"/>
      <c r="EL931" s="30"/>
      <c r="EM931" s="30"/>
      <c r="EN931" s="30"/>
      <c r="EO931" s="30"/>
      <c r="EP931" s="30"/>
      <c r="EQ931" s="30"/>
      <c r="ER931" s="30"/>
      <c r="ES931" s="30"/>
      <c r="ET931" s="30"/>
      <c r="EU931" s="30"/>
      <c r="EV931" s="30"/>
      <c r="EW931" s="30"/>
      <c r="EX931" s="30"/>
      <c r="EY931" s="30"/>
      <c r="EZ931" s="30"/>
      <c r="FA931" s="30"/>
      <c r="FB931" s="30"/>
      <c r="FC931" s="30"/>
      <c r="FD931" s="30"/>
      <c r="FE931" s="30"/>
      <c r="FF931" s="30"/>
      <c r="FG931" s="30"/>
      <c r="FH931" s="30"/>
      <c r="FI931" s="30"/>
      <c r="FJ931" s="30"/>
      <c r="FK931" s="30"/>
      <c r="FL931" s="30"/>
      <c r="FM931" s="30"/>
      <c r="FN931" s="30"/>
      <c r="FO931" s="30"/>
      <c r="FP931" s="30"/>
      <c r="FQ931" s="30"/>
      <c r="FR931" s="30"/>
      <c r="FS931" s="30"/>
      <c r="FT931" s="30"/>
      <c r="FU931" s="30"/>
      <c r="FV931" s="30"/>
      <c r="FW931" s="30"/>
      <c r="FX931" s="30"/>
      <c r="FY931" s="30"/>
      <c r="FZ931" s="30"/>
      <c r="GA931" s="30"/>
      <c r="GB931" s="30"/>
      <c r="GC931" s="30"/>
      <c r="GD931" s="30"/>
      <c r="GE931" s="30"/>
      <c r="GF931" s="30"/>
      <c r="GG931" s="30"/>
      <c r="GH931" s="30"/>
      <c r="GI931" s="30"/>
      <c r="GJ931" s="30"/>
      <c r="GK931" s="30"/>
      <c r="GL931" s="30"/>
      <c r="GM931" s="30"/>
    </row>
    <row r="932" spans="1:195" ht="12.7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c r="BJ932" s="30"/>
      <c r="BK932" s="30"/>
      <c r="BL932" s="30"/>
      <c r="BM932" s="30"/>
      <c r="BN932" s="30"/>
      <c r="BO932" s="30"/>
      <c r="BP932" s="30"/>
      <c r="BQ932" s="30"/>
      <c r="BR932" s="30"/>
      <c r="BS932" s="30"/>
      <c r="BT932" s="30"/>
      <c r="BU932" s="30"/>
      <c r="BV932" s="30"/>
      <c r="BW932" s="30"/>
      <c r="BX932" s="30"/>
      <c r="BY932" s="30"/>
      <c r="BZ932" s="30"/>
      <c r="CA932" s="30"/>
      <c r="CB932" s="30"/>
      <c r="CC932" s="30"/>
      <c r="CD932" s="30"/>
      <c r="CE932" s="30"/>
      <c r="CF932" s="30"/>
      <c r="CG932" s="30"/>
      <c r="CH932" s="30"/>
      <c r="CI932" s="30"/>
      <c r="CJ932" s="30"/>
      <c r="CK932" s="30"/>
      <c r="CL932" s="30"/>
      <c r="CM932" s="30"/>
      <c r="CN932" s="30"/>
      <c r="CO932" s="30"/>
      <c r="CP932" s="30"/>
      <c r="CQ932" s="30"/>
      <c r="CR932" s="30"/>
      <c r="CS932" s="30"/>
      <c r="CT932" s="30"/>
      <c r="CU932" s="30"/>
      <c r="CV932" s="30"/>
      <c r="CW932" s="30"/>
      <c r="CX932" s="30"/>
      <c r="CY932" s="30"/>
      <c r="CZ932" s="30"/>
      <c r="DA932" s="30"/>
      <c r="DB932" s="30"/>
      <c r="DC932" s="30"/>
      <c r="DD932" s="30"/>
      <c r="DE932" s="30"/>
      <c r="DF932" s="30"/>
      <c r="DG932" s="30"/>
      <c r="DH932" s="30"/>
      <c r="DI932" s="30"/>
      <c r="DJ932" s="30"/>
      <c r="DK932" s="30"/>
      <c r="DL932" s="30"/>
      <c r="DM932" s="30"/>
      <c r="DN932" s="30"/>
      <c r="DO932" s="30"/>
      <c r="DP932" s="30"/>
      <c r="DQ932" s="30"/>
      <c r="DR932" s="30"/>
      <c r="DS932" s="30"/>
      <c r="DT932" s="30"/>
      <c r="DU932" s="30"/>
      <c r="DV932" s="30"/>
      <c r="DW932" s="30"/>
      <c r="DX932" s="30"/>
      <c r="DY932" s="30"/>
      <c r="DZ932" s="30"/>
      <c r="EA932" s="30"/>
      <c r="EB932" s="30"/>
      <c r="EC932" s="30"/>
      <c r="ED932" s="30"/>
      <c r="EE932" s="30"/>
      <c r="EF932" s="30"/>
      <c r="EG932" s="30"/>
      <c r="EH932" s="30"/>
      <c r="EI932" s="30"/>
      <c r="EJ932" s="30"/>
      <c r="EK932" s="30"/>
      <c r="EL932" s="30"/>
      <c r="EM932" s="30"/>
      <c r="EN932" s="30"/>
      <c r="EO932" s="30"/>
      <c r="EP932" s="30"/>
      <c r="EQ932" s="30"/>
      <c r="ER932" s="30"/>
      <c r="ES932" s="30"/>
      <c r="ET932" s="30"/>
      <c r="EU932" s="30"/>
      <c r="EV932" s="30"/>
      <c r="EW932" s="30"/>
      <c r="EX932" s="30"/>
      <c r="EY932" s="30"/>
      <c r="EZ932" s="30"/>
      <c r="FA932" s="30"/>
      <c r="FB932" s="30"/>
      <c r="FC932" s="30"/>
      <c r="FD932" s="30"/>
      <c r="FE932" s="30"/>
      <c r="FF932" s="30"/>
      <c r="FG932" s="30"/>
      <c r="FH932" s="30"/>
      <c r="FI932" s="30"/>
      <c r="FJ932" s="30"/>
      <c r="FK932" s="30"/>
      <c r="FL932" s="30"/>
      <c r="FM932" s="30"/>
      <c r="FN932" s="30"/>
      <c r="FO932" s="30"/>
      <c r="FP932" s="30"/>
      <c r="FQ932" s="30"/>
      <c r="FR932" s="30"/>
      <c r="FS932" s="30"/>
      <c r="FT932" s="30"/>
      <c r="FU932" s="30"/>
      <c r="FV932" s="30"/>
      <c r="FW932" s="30"/>
      <c r="FX932" s="30"/>
      <c r="FY932" s="30"/>
      <c r="FZ932" s="30"/>
      <c r="GA932" s="30"/>
      <c r="GB932" s="30"/>
      <c r="GC932" s="30"/>
      <c r="GD932" s="30"/>
      <c r="GE932" s="30"/>
      <c r="GF932" s="30"/>
      <c r="GG932" s="30"/>
      <c r="GH932" s="30"/>
      <c r="GI932" s="30"/>
      <c r="GJ932" s="30"/>
      <c r="GK932" s="30"/>
      <c r="GL932" s="30"/>
      <c r="GM932" s="30"/>
    </row>
    <row r="933" spans="1:195" ht="12.7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c r="BN933" s="30"/>
      <c r="BO933" s="30"/>
      <c r="BP933" s="30"/>
      <c r="BQ933" s="30"/>
      <c r="BR933" s="30"/>
      <c r="BS933" s="30"/>
      <c r="BT933" s="30"/>
      <c r="BU933" s="30"/>
      <c r="BV933" s="30"/>
      <c r="BW933" s="30"/>
      <c r="BX933" s="30"/>
      <c r="BY933" s="30"/>
      <c r="BZ933" s="30"/>
      <c r="CA933" s="30"/>
      <c r="CB933" s="30"/>
      <c r="CC933" s="30"/>
      <c r="CD933" s="30"/>
      <c r="CE933" s="30"/>
      <c r="CF933" s="30"/>
      <c r="CG933" s="30"/>
      <c r="CH933" s="30"/>
      <c r="CI933" s="30"/>
      <c r="CJ933" s="30"/>
      <c r="CK933" s="30"/>
      <c r="CL933" s="30"/>
      <c r="CM933" s="30"/>
      <c r="CN933" s="30"/>
      <c r="CO933" s="30"/>
      <c r="CP933" s="30"/>
      <c r="CQ933" s="30"/>
      <c r="CR933" s="30"/>
      <c r="CS933" s="30"/>
      <c r="CT933" s="30"/>
      <c r="CU933" s="30"/>
      <c r="CV933" s="30"/>
      <c r="CW933" s="30"/>
      <c r="CX933" s="30"/>
      <c r="CY933" s="30"/>
      <c r="CZ933" s="30"/>
      <c r="DA933" s="30"/>
      <c r="DB933" s="30"/>
      <c r="DC933" s="30"/>
      <c r="DD933" s="30"/>
      <c r="DE933" s="30"/>
      <c r="DF933" s="30"/>
      <c r="DG933" s="30"/>
      <c r="DH933" s="30"/>
      <c r="DI933" s="30"/>
      <c r="DJ933" s="30"/>
      <c r="DK933" s="30"/>
      <c r="DL933" s="30"/>
      <c r="DM933" s="30"/>
      <c r="DN933" s="30"/>
      <c r="DO933" s="30"/>
      <c r="DP933" s="30"/>
      <c r="DQ933" s="30"/>
      <c r="DR933" s="30"/>
      <c r="DS933" s="30"/>
      <c r="DT933" s="30"/>
      <c r="DU933" s="30"/>
      <c r="DV933" s="30"/>
      <c r="DW933" s="30"/>
      <c r="DX933" s="30"/>
      <c r="DY933" s="30"/>
      <c r="DZ933" s="30"/>
      <c r="EA933" s="30"/>
      <c r="EB933" s="30"/>
      <c r="EC933" s="30"/>
      <c r="ED933" s="30"/>
      <c r="EE933" s="30"/>
      <c r="EF933" s="30"/>
      <c r="EG933" s="30"/>
      <c r="EH933" s="30"/>
      <c r="EI933" s="30"/>
      <c r="EJ933" s="30"/>
      <c r="EK933" s="30"/>
      <c r="EL933" s="30"/>
      <c r="EM933" s="30"/>
      <c r="EN933" s="30"/>
      <c r="EO933" s="30"/>
      <c r="EP933" s="30"/>
      <c r="EQ933" s="30"/>
      <c r="ER933" s="30"/>
      <c r="ES933" s="30"/>
      <c r="ET933" s="30"/>
      <c r="EU933" s="30"/>
      <c r="EV933" s="30"/>
      <c r="EW933" s="30"/>
      <c r="EX933" s="30"/>
      <c r="EY933" s="30"/>
      <c r="EZ933" s="30"/>
      <c r="FA933" s="30"/>
      <c r="FB933" s="30"/>
      <c r="FC933" s="30"/>
      <c r="FD933" s="30"/>
      <c r="FE933" s="30"/>
      <c r="FF933" s="30"/>
      <c r="FG933" s="30"/>
      <c r="FH933" s="30"/>
      <c r="FI933" s="30"/>
      <c r="FJ933" s="30"/>
      <c r="FK933" s="30"/>
      <c r="FL933" s="30"/>
      <c r="FM933" s="30"/>
      <c r="FN933" s="30"/>
      <c r="FO933" s="30"/>
      <c r="FP933" s="30"/>
      <c r="FQ933" s="30"/>
      <c r="FR933" s="30"/>
      <c r="FS933" s="30"/>
      <c r="FT933" s="30"/>
      <c r="FU933" s="30"/>
      <c r="FV933" s="30"/>
      <c r="FW933" s="30"/>
      <c r="FX933" s="30"/>
      <c r="FY933" s="30"/>
      <c r="FZ933" s="30"/>
      <c r="GA933" s="30"/>
      <c r="GB933" s="30"/>
      <c r="GC933" s="30"/>
      <c r="GD933" s="30"/>
      <c r="GE933" s="30"/>
      <c r="GF933" s="30"/>
      <c r="GG933" s="30"/>
      <c r="GH933" s="30"/>
      <c r="GI933" s="30"/>
      <c r="GJ933" s="30"/>
      <c r="GK933" s="30"/>
      <c r="GL933" s="30"/>
      <c r="GM933" s="30"/>
    </row>
    <row r="934" spans="1:195" ht="12.7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c r="BN934" s="30"/>
      <c r="BO934" s="30"/>
      <c r="BP934" s="30"/>
      <c r="BQ934" s="30"/>
      <c r="BR934" s="30"/>
      <c r="BS934" s="30"/>
      <c r="BT934" s="30"/>
      <c r="BU934" s="30"/>
      <c r="BV934" s="30"/>
      <c r="BW934" s="30"/>
      <c r="BX934" s="30"/>
      <c r="BY934" s="30"/>
      <c r="BZ934" s="30"/>
      <c r="CA934" s="30"/>
      <c r="CB934" s="30"/>
      <c r="CC934" s="30"/>
      <c r="CD934" s="30"/>
      <c r="CE934" s="30"/>
      <c r="CF934" s="30"/>
      <c r="CG934" s="30"/>
      <c r="CH934" s="30"/>
      <c r="CI934" s="30"/>
      <c r="CJ934" s="30"/>
      <c r="CK934" s="30"/>
      <c r="CL934" s="30"/>
      <c r="CM934" s="30"/>
      <c r="CN934" s="30"/>
      <c r="CO934" s="30"/>
      <c r="CP934" s="30"/>
      <c r="CQ934" s="30"/>
      <c r="CR934" s="30"/>
      <c r="CS934" s="30"/>
      <c r="CT934" s="30"/>
      <c r="CU934" s="30"/>
      <c r="CV934" s="30"/>
      <c r="CW934" s="30"/>
      <c r="CX934" s="30"/>
      <c r="CY934" s="30"/>
      <c r="CZ934" s="30"/>
      <c r="DA934" s="30"/>
      <c r="DB934" s="30"/>
      <c r="DC934" s="30"/>
      <c r="DD934" s="30"/>
      <c r="DE934" s="30"/>
      <c r="DF934" s="30"/>
      <c r="DG934" s="30"/>
      <c r="DH934" s="30"/>
      <c r="DI934" s="30"/>
      <c r="DJ934" s="30"/>
      <c r="DK934" s="30"/>
      <c r="DL934" s="30"/>
      <c r="DM934" s="30"/>
      <c r="DN934" s="30"/>
      <c r="DO934" s="30"/>
      <c r="DP934" s="30"/>
      <c r="DQ934" s="30"/>
      <c r="DR934" s="30"/>
      <c r="DS934" s="30"/>
      <c r="DT934" s="30"/>
      <c r="DU934" s="30"/>
      <c r="DV934" s="30"/>
      <c r="DW934" s="30"/>
      <c r="DX934" s="30"/>
      <c r="DY934" s="30"/>
      <c r="DZ934" s="30"/>
      <c r="EA934" s="30"/>
      <c r="EB934" s="30"/>
      <c r="EC934" s="30"/>
      <c r="ED934" s="30"/>
      <c r="EE934" s="30"/>
      <c r="EF934" s="30"/>
      <c r="EG934" s="30"/>
      <c r="EH934" s="30"/>
      <c r="EI934" s="30"/>
      <c r="EJ934" s="30"/>
      <c r="EK934" s="30"/>
      <c r="EL934" s="30"/>
      <c r="EM934" s="30"/>
      <c r="EN934" s="30"/>
      <c r="EO934" s="30"/>
      <c r="EP934" s="30"/>
      <c r="EQ934" s="30"/>
      <c r="ER934" s="30"/>
      <c r="ES934" s="30"/>
      <c r="ET934" s="30"/>
      <c r="EU934" s="30"/>
      <c r="EV934" s="30"/>
      <c r="EW934" s="30"/>
      <c r="EX934" s="30"/>
      <c r="EY934" s="30"/>
      <c r="EZ934" s="30"/>
      <c r="FA934" s="30"/>
      <c r="FB934" s="30"/>
      <c r="FC934" s="30"/>
      <c r="FD934" s="30"/>
      <c r="FE934" s="30"/>
      <c r="FF934" s="30"/>
      <c r="FG934" s="30"/>
      <c r="FH934" s="30"/>
      <c r="FI934" s="30"/>
      <c r="FJ934" s="30"/>
      <c r="FK934" s="30"/>
      <c r="FL934" s="30"/>
      <c r="FM934" s="30"/>
      <c r="FN934" s="30"/>
      <c r="FO934" s="30"/>
      <c r="FP934" s="30"/>
      <c r="FQ934" s="30"/>
      <c r="FR934" s="30"/>
      <c r="FS934" s="30"/>
      <c r="FT934" s="30"/>
      <c r="FU934" s="30"/>
      <c r="FV934" s="30"/>
      <c r="FW934" s="30"/>
      <c r="FX934" s="30"/>
      <c r="FY934" s="30"/>
      <c r="FZ934" s="30"/>
      <c r="GA934" s="30"/>
      <c r="GB934" s="30"/>
      <c r="GC934" s="30"/>
      <c r="GD934" s="30"/>
      <c r="GE934" s="30"/>
      <c r="GF934" s="30"/>
      <c r="GG934" s="30"/>
      <c r="GH934" s="30"/>
      <c r="GI934" s="30"/>
      <c r="GJ934" s="30"/>
      <c r="GK934" s="30"/>
      <c r="GL934" s="30"/>
      <c r="GM934" s="30"/>
    </row>
    <row r="935" spans="1:195" ht="12.7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c r="BN935" s="30"/>
      <c r="BO935" s="30"/>
      <c r="BP935" s="30"/>
      <c r="BQ935" s="30"/>
      <c r="BR935" s="30"/>
      <c r="BS935" s="30"/>
      <c r="BT935" s="30"/>
      <c r="BU935" s="30"/>
      <c r="BV935" s="30"/>
      <c r="BW935" s="30"/>
      <c r="BX935" s="30"/>
      <c r="BY935" s="30"/>
      <c r="BZ935" s="30"/>
      <c r="CA935" s="30"/>
      <c r="CB935" s="30"/>
      <c r="CC935" s="30"/>
      <c r="CD935" s="30"/>
      <c r="CE935" s="30"/>
      <c r="CF935" s="30"/>
      <c r="CG935" s="30"/>
      <c r="CH935" s="30"/>
      <c r="CI935" s="30"/>
      <c r="CJ935" s="30"/>
      <c r="CK935" s="30"/>
      <c r="CL935" s="30"/>
      <c r="CM935" s="30"/>
      <c r="CN935" s="30"/>
      <c r="CO935" s="30"/>
      <c r="CP935" s="30"/>
      <c r="CQ935" s="30"/>
      <c r="CR935" s="30"/>
      <c r="CS935" s="30"/>
      <c r="CT935" s="30"/>
      <c r="CU935" s="30"/>
      <c r="CV935" s="30"/>
      <c r="CW935" s="30"/>
      <c r="CX935" s="30"/>
      <c r="CY935" s="30"/>
      <c r="CZ935" s="30"/>
      <c r="DA935" s="30"/>
      <c r="DB935" s="30"/>
      <c r="DC935" s="30"/>
      <c r="DD935" s="30"/>
      <c r="DE935" s="30"/>
      <c r="DF935" s="30"/>
      <c r="DG935" s="30"/>
      <c r="DH935" s="30"/>
      <c r="DI935" s="30"/>
      <c r="DJ935" s="30"/>
      <c r="DK935" s="30"/>
      <c r="DL935" s="30"/>
      <c r="DM935" s="30"/>
      <c r="DN935" s="30"/>
      <c r="DO935" s="30"/>
      <c r="DP935" s="30"/>
      <c r="DQ935" s="30"/>
      <c r="DR935" s="30"/>
      <c r="DS935" s="30"/>
      <c r="DT935" s="30"/>
      <c r="DU935" s="30"/>
      <c r="DV935" s="30"/>
      <c r="DW935" s="30"/>
      <c r="DX935" s="30"/>
      <c r="DY935" s="30"/>
      <c r="DZ935" s="30"/>
      <c r="EA935" s="30"/>
      <c r="EB935" s="30"/>
      <c r="EC935" s="30"/>
      <c r="ED935" s="30"/>
      <c r="EE935" s="30"/>
      <c r="EF935" s="30"/>
      <c r="EG935" s="30"/>
      <c r="EH935" s="30"/>
      <c r="EI935" s="30"/>
      <c r="EJ935" s="30"/>
      <c r="EK935" s="30"/>
      <c r="EL935" s="30"/>
      <c r="EM935" s="30"/>
      <c r="EN935" s="30"/>
      <c r="EO935" s="30"/>
      <c r="EP935" s="30"/>
      <c r="EQ935" s="30"/>
      <c r="ER935" s="30"/>
      <c r="ES935" s="30"/>
      <c r="ET935" s="30"/>
      <c r="EU935" s="30"/>
      <c r="EV935" s="30"/>
      <c r="EW935" s="30"/>
      <c r="EX935" s="30"/>
      <c r="EY935" s="30"/>
      <c r="EZ935" s="30"/>
      <c r="FA935" s="30"/>
      <c r="FB935" s="30"/>
      <c r="FC935" s="30"/>
      <c r="FD935" s="30"/>
      <c r="FE935" s="30"/>
      <c r="FF935" s="30"/>
      <c r="FG935" s="30"/>
      <c r="FH935" s="30"/>
      <c r="FI935" s="30"/>
      <c r="FJ935" s="30"/>
      <c r="FK935" s="30"/>
      <c r="FL935" s="30"/>
      <c r="FM935" s="30"/>
      <c r="FN935" s="30"/>
      <c r="FO935" s="30"/>
      <c r="FP935" s="30"/>
      <c r="FQ935" s="30"/>
      <c r="FR935" s="30"/>
      <c r="FS935" s="30"/>
      <c r="FT935" s="30"/>
      <c r="FU935" s="30"/>
      <c r="FV935" s="30"/>
      <c r="FW935" s="30"/>
      <c r="FX935" s="30"/>
      <c r="FY935" s="30"/>
      <c r="FZ935" s="30"/>
      <c r="GA935" s="30"/>
      <c r="GB935" s="30"/>
      <c r="GC935" s="30"/>
      <c r="GD935" s="30"/>
      <c r="GE935" s="30"/>
      <c r="GF935" s="30"/>
      <c r="GG935" s="30"/>
      <c r="GH935" s="30"/>
      <c r="GI935" s="30"/>
      <c r="GJ935" s="30"/>
      <c r="GK935" s="30"/>
      <c r="GL935" s="30"/>
      <c r="GM935" s="30"/>
    </row>
    <row r="936" spans="1:195" ht="12.7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0"/>
      <c r="DV936" s="30"/>
      <c r="DW936" s="30"/>
      <c r="DX936" s="30"/>
      <c r="DY936" s="30"/>
      <c r="DZ936" s="30"/>
      <c r="EA936" s="30"/>
      <c r="EB936" s="30"/>
      <c r="EC936" s="30"/>
      <c r="ED936" s="30"/>
      <c r="EE936" s="30"/>
      <c r="EF936" s="30"/>
      <c r="EG936" s="30"/>
      <c r="EH936" s="30"/>
      <c r="EI936" s="30"/>
      <c r="EJ936" s="30"/>
      <c r="EK936" s="30"/>
      <c r="EL936" s="30"/>
      <c r="EM936" s="30"/>
      <c r="EN936" s="30"/>
      <c r="EO936" s="30"/>
      <c r="EP936" s="30"/>
      <c r="EQ936" s="30"/>
      <c r="ER936" s="30"/>
      <c r="ES936" s="30"/>
      <c r="ET936" s="30"/>
      <c r="EU936" s="30"/>
      <c r="EV936" s="30"/>
      <c r="EW936" s="30"/>
      <c r="EX936" s="30"/>
      <c r="EY936" s="30"/>
      <c r="EZ936" s="30"/>
      <c r="FA936" s="30"/>
      <c r="FB936" s="30"/>
      <c r="FC936" s="30"/>
      <c r="FD936" s="30"/>
      <c r="FE936" s="30"/>
      <c r="FF936" s="30"/>
      <c r="FG936" s="30"/>
      <c r="FH936" s="30"/>
      <c r="FI936" s="30"/>
      <c r="FJ936" s="30"/>
      <c r="FK936" s="30"/>
      <c r="FL936" s="30"/>
      <c r="FM936" s="30"/>
      <c r="FN936" s="30"/>
      <c r="FO936" s="30"/>
      <c r="FP936" s="30"/>
      <c r="FQ936" s="30"/>
      <c r="FR936" s="30"/>
      <c r="FS936" s="30"/>
      <c r="FT936" s="30"/>
      <c r="FU936" s="30"/>
      <c r="FV936" s="30"/>
      <c r="FW936" s="30"/>
      <c r="FX936" s="30"/>
      <c r="FY936" s="30"/>
      <c r="FZ936" s="30"/>
      <c r="GA936" s="30"/>
      <c r="GB936" s="30"/>
      <c r="GC936" s="30"/>
      <c r="GD936" s="30"/>
      <c r="GE936" s="30"/>
      <c r="GF936" s="30"/>
      <c r="GG936" s="30"/>
      <c r="GH936" s="30"/>
      <c r="GI936" s="30"/>
      <c r="GJ936" s="30"/>
      <c r="GK936" s="30"/>
      <c r="GL936" s="30"/>
      <c r="GM936" s="30"/>
    </row>
    <row r="937" spans="1:195" ht="12.7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c r="BN937" s="30"/>
      <c r="BO937" s="30"/>
      <c r="BP937" s="30"/>
      <c r="BQ937" s="30"/>
      <c r="BR937" s="30"/>
      <c r="BS937" s="30"/>
      <c r="BT937" s="30"/>
      <c r="BU937" s="30"/>
      <c r="BV937" s="30"/>
      <c r="BW937" s="30"/>
      <c r="BX937" s="30"/>
      <c r="BY937" s="30"/>
      <c r="BZ937" s="30"/>
      <c r="CA937" s="30"/>
      <c r="CB937" s="30"/>
      <c r="CC937" s="30"/>
      <c r="CD937" s="30"/>
      <c r="CE937" s="30"/>
      <c r="CF937" s="30"/>
      <c r="CG937" s="30"/>
      <c r="CH937" s="30"/>
      <c r="CI937" s="30"/>
      <c r="CJ937" s="30"/>
      <c r="CK937" s="30"/>
      <c r="CL937" s="30"/>
      <c r="CM937" s="30"/>
      <c r="CN937" s="30"/>
      <c r="CO937" s="30"/>
      <c r="CP937" s="30"/>
      <c r="CQ937" s="30"/>
      <c r="CR937" s="30"/>
      <c r="CS937" s="30"/>
      <c r="CT937" s="30"/>
      <c r="CU937" s="30"/>
      <c r="CV937" s="30"/>
      <c r="CW937" s="30"/>
      <c r="CX937" s="30"/>
      <c r="CY937" s="30"/>
      <c r="CZ937" s="30"/>
      <c r="DA937" s="30"/>
      <c r="DB937" s="30"/>
      <c r="DC937" s="30"/>
      <c r="DD937" s="30"/>
      <c r="DE937" s="30"/>
      <c r="DF937" s="30"/>
      <c r="DG937" s="30"/>
      <c r="DH937" s="30"/>
      <c r="DI937" s="30"/>
      <c r="DJ937" s="30"/>
      <c r="DK937" s="30"/>
      <c r="DL937" s="30"/>
      <c r="DM937" s="30"/>
      <c r="DN937" s="30"/>
      <c r="DO937" s="30"/>
      <c r="DP937" s="30"/>
      <c r="DQ937" s="30"/>
      <c r="DR937" s="30"/>
      <c r="DS937" s="30"/>
      <c r="DT937" s="30"/>
      <c r="DU937" s="30"/>
      <c r="DV937" s="30"/>
      <c r="DW937" s="30"/>
      <c r="DX937" s="30"/>
      <c r="DY937" s="30"/>
      <c r="DZ937" s="30"/>
      <c r="EA937" s="30"/>
      <c r="EB937" s="30"/>
      <c r="EC937" s="30"/>
      <c r="ED937" s="30"/>
      <c r="EE937" s="30"/>
      <c r="EF937" s="30"/>
      <c r="EG937" s="30"/>
      <c r="EH937" s="30"/>
      <c r="EI937" s="30"/>
      <c r="EJ937" s="30"/>
      <c r="EK937" s="30"/>
      <c r="EL937" s="30"/>
      <c r="EM937" s="30"/>
      <c r="EN937" s="30"/>
      <c r="EO937" s="30"/>
      <c r="EP937" s="30"/>
      <c r="EQ937" s="30"/>
      <c r="ER937" s="30"/>
      <c r="ES937" s="30"/>
      <c r="ET937" s="30"/>
      <c r="EU937" s="30"/>
      <c r="EV937" s="30"/>
      <c r="EW937" s="30"/>
      <c r="EX937" s="30"/>
      <c r="EY937" s="30"/>
      <c r="EZ937" s="30"/>
      <c r="FA937" s="30"/>
      <c r="FB937" s="30"/>
      <c r="FC937" s="30"/>
      <c r="FD937" s="30"/>
      <c r="FE937" s="30"/>
      <c r="FF937" s="30"/>
      <c r="FG937" s="30"/>
      <c r="FH937" s="30"/>
      <c r="FI937" s="30"/>
      <c r="FJ937" s="30"/>
      <c r="FK937" s="30"/>
      <c r="FL937" s="30"/>
      <c r="FM937" s="30"/>
      <c r="FN937" s="30"/>
      <c r="FO937" s="30"/>
      <c r="FP937" s="30"/>
      <c r="FQ937" s="30"/>
      <c r="FR937" s="30"/>
      <c r="FS937" s="30"/>
      <c r="FT937" s="30"/>
      <c r="FU937" s="30"/>
      <c r="FV937" s="30"/>
      <c r="FW937" s="30"/>
      <c r="FX937" s="30"/>
      <c r="FY937" s="30"/>
      <c r="FZ937" s="30"/>
      <c r="GA937" s="30"/>
      <c r="GB937" s="30"/>
      <c r="GC937" s="30"/>
      <c r="GD937" s="30"/>
      <c r="GE937" s="30"/>
      <c r="GF937" s="30"/>
      <c r="GG937" s="30"/>
      <c r="GH937" s="30"/>
      <c r="GI937" s="30"/>
      <c r="GJ937" s="30"/>
      <c r="GK937" s="30"/>
      <c r="GL937" s="30"/>
      <c r="GM937" s="30"/>
    </row>
    <row r="938" spans="1:195" ht="12.7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c r="BN938" s="30"/>
      <c r="BO938" s="30"/>
      <c r="BP938" s="30"/>
      <c r="BQ938" s="30"/>
      <c r="BR938" s="30"/>
      <c r="BS938" s="30"/>
      <c r="BT938" s="30"/>
      <c r="BU938" s="30"/>
      <c r="BV938" s="30"/>
      <c r="BW938" s="30"/>
      <c r="BX938" s="30"/>
      <c r="BY938" s="30"/>
      <c r="BZ938" s="30"/>
      <c r="CA938" s="30"/>
      <c r="CB938" s="30"/>
      <c r="CC938" s="30"/>
      <c r="CD938" s="30"/>
      <c r="CE938" s="30"/>
      <c r="CF938" s="30"/>
      <c r="CG938" s="30"/>
      <c r="CH938" s="30"/>
      <c r="CI938" s="30"/>
      <c r="CJ938" s="30"/>
      <c r="CK938" s="30"/>
      <c r="CL938" s="30"/>
      <c r="CM938" s="30"/>
      <c r="CN938" s="30"/>
      <c r="CO938" s="30"/>
      <c r="CP938" s="30"/>
      <c r="CQ938" s="30"/>
      <c r="CR938" s="30"/>
      <c r="CS938" s="30"/>
      <c r="CT938" s="30"/>
      <c r="CU938" s="30"/>
      <c r="CV938" s="30"/>
      <c r="CW938" s="30"/>
      <c r="CX938" s="30"/>
      <c r="CY938" s="30"/>
      <c r="CZ938" s="30"/>
      <c r="DA938" s="30"/>
      <c r="DB938" s="30"/>
      <c r="DC938" s="30"/>
      <c r="DD938" s="30"/>
      <c r="DE938" s="30"/>
      <c r="DF938" s="30"/>
      <c r="DG938" s="30"/>
      <c r="DH938" s="30"/>
      <c r="DI938" s="30"/>
      <c r="DJ938" s="30"/>
      <c r="DK938" s="30"/>
      <c r="DL938" s="30"/>
      <c r="DM938" s="30"/>
      <c r="DN938" s="30"/>
      <c r="DO938" s="30"/>
      <c r="DP938" s="30"/>
      <c r="DQ938" s="30"/>
      <c r="DR938" s="30"/>
      <c r="DS938" s="30"/>
      <c r="DT938" s="30"/>
      <c r="DU938" s="30"/>
      <c r="DV938" s="30"/>
      <c r="DW938" s="30"/>
      <c r="DX938" s="30"/>
      <c r="DY938" s="30"/>
      <c r="DZ938" s="30"/>
      <c r="EA938" s="30"/>
      <c r="EB938" s="30"/>
      <c r="EC938" s="30"/>
      <c r="ED938" s="30"/>
      <c r="EE938" s="30"/>
      <c r="EF938" s="30"/>
      <c r="EG938" s="30"/>
      <c r="EH938" s="30"/>
      <c r="EI938" s="30"/>
      <c r="EJ938" s="30"/>
      <c r="EK938" s="30"/>
      <c r="EL938" s="30"/>
      <c r="EM938" s="30"/>
      <c r="EN938" s="30"/>
      <c r="EO938" s="30"/>
      <c r="EP938" s="30"/>
      <c r="EQ938" s="30"/>
      <c r="ER938" s="30"/>
      <c r="ES938" s="30"/>
      <c r="ET938" s="30"/>
      <c r="EU938" s="30"/>
      <c r="EV938" s="30"/>
      <c r="EW938" s="30"/>
      <c r="EX938" s="30"/>
      <c r="EY938" s="30"/>
      <c r="EZ938" s="30"/>
      <c r="FA938" s="30"/>
      <c r="FB938" s="30"/>
      <c r="FC938" s="30"/>
      <c r="FD938" s="30"/>
      <c r="FE938" s="30"/>
      <c r="FF938" s="30"/>
      <c r="FG938" s="30"/>
      <c r="FH938" s="30"/>
      <c r="FI938" s="30"/>
      <c r="FJ938" s="30"/>
      <c r="FK938" s="30"/>
      <c r="FL938" s="30"/>
      <c r="FM938" s="30"/>
      <c r="FN938" s="30"/>
      <c r="FO938" s="30"/>
      <c r="FP938" s="30"/>
      <c r="FQ938" s="30"/>
      <c r="FR938" s="30"/>
      <c r="FS938" s="30"/>
      <c r="FT938" s="30"/>
      <c r="FU938" s="30"/>
      <c r="FV938" s="30"/>
      <c r="FW938" s="30"/>
      <c r="FX938" s="30"/>
      <c r="FY938" s="30"/>
      <c r="FZ938" s="30"/>
      <c r="GA938" s="30"/>
      <c r="GB938" s="30"/>
      <c r="GC938" s="30"/>
      <c r="GD938" s="30"/>
      <c r="GE938" s="30"/>
      <c r="GF938" s="30"/>
      <c r="GG938" s="30"/>
      <c r="GH938" s="30"/>
      <c r="GI938" s="30"/>
      <c r="GJ938" s="30"/>
      <c r="GK938" s="30"/>
      <c r="GL938" s="30"/>
      <c r="GM938" s="30"/>
    </row>
    <row r="939" spans="1:195" ht="12.7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c r="BA939" s="30"/>
      <c r="BB939" s="30"/>
      <c r="BC939" s="30"/>
      <c r="BD939" s="30"/>
      <c r="BE939" s="30"/>
      <c r="BF939" s="30"/>
      <c r="BG939" s="30"/>
      <c r="BH939" s="30"/>
      <c r="BI939" s="30"/>
      <c r="BJ939" s="30"/>
      <c r="BK939" s="30"/>
      <c r="BL939" s="30"/>
      <c r="BM939" s="30"/>
      <c r="BN939" s="30"/>
      <c r="BO939" s="30"/>
      <c r="BP939" s="30"/>
      <c r="BQ939" s="30"/>
      <c r="BR939" s="30"/>
      <c r="BS939" s="30"/>
      <c r="BT939" s="30"/>
      <c r="BU939" s="30"/>
      <c r="BV939" s="30"/>
      <c r="BW939" s="30"/>
      <c r="BX939" s="30"/>
      <c r="BY939" s="30"/>
      <c r="BZ939" s="30"/>
      <c r="CA939" s="30"/>
      <c r="CB939" s="30"/>
      <c r="CC939" s="30"/>
      <c r="CD939" s="30"/>
      <c r="CE939" s="30"/>
      <c r="CF939" s="30"/>
      <c r="CG939" s="30"/>
      <c r="CH939" s="30"/>
      <c r="CI939" s="30"/>
      <c r="CJ939" s="30"/>
      <c r="CK939" s="30"/>
      <c r="CL939" s="30"/>
      <c r="CM939" s="30"/>
      <c r="CN939" s="30"/>
      <c r="CO939" s="30"/>
      <c r="CP939" s="30"/>
      <c r="CQ939" s="30"/>
      <c r="CR939" s="30"/>
      <c r="CS939" s="30"/>
      <c r="CT939" s="30"/>
      <c r="CU939" s="30"/>
      <c r="CV939" s="30"/>
      <c r="CW939" s="30"/>
      <c r="CX939" s="30"/>
      <c r="CY939" s="30"/>
      <c r="CZ939" s="30"/>
      <c r="DA939" s="30"/>
      <c r="DB939" s="30"/>
      <c r="DC939" s="30"/>
      <c r="DD939" s="30"/>
      <c r="DE939" s="30"/>
      <c r="DF939" s="30"/>
      <c r="DG939" s="30"/>
      <c r="DH939" s="30"/>
      <c r="DI939" s="30"/>
      <c r="DJ939" s="30"/>
      <c r="DK939" s="30"/>
      <c r="DL939" s="30"/>
      <c r="DM939" s="30"/>
      <c r="DN939" s="30"/>
      <c r="DO939" s="30"/>
      <c r="DP939" s="30"/>
      <c r="DQ939" s="30"/>
      <c r="DR939" s="30"/>
      <c r="DS939" s="30"/>
      <c r="DT939" s="30"/>
      <c r="DU939" s="30"/>
      <c r="DV939" s="30"/>
      <c r="DW939" s="30"/>
      <c r="DX939" s="30"/>
      <c r="DY939" s="30"/>
      <c r="DZ939" s="30"/>
      <c r="EA939" s="30"/>
      <c r="EB939" s="30"/>
      <c r="EC939" s="30"/>
      <c r="ED939" s="30"/>
      <c r="EE939" s="30"/>
      <c r="EF939" s="30"/>
      <c r="EG939" s="30"/>
      <c r="EH939" s="30"/>
      <c r="EI939" s="30"/>
      <c r="EJ939" s="30"/>
      <c r="EK939" s="30"/>
      <c r="EL939" s="30"/>
      <c r="EM939" s="30"/>
      <c r="EN939" s="30"/>
      <c r="EO939" s="30"/>
      <c r="EP939" s="30"/>
      <c r="EQ939" s="30"/>
      <c r="ER939" s="30"/>
      <c r="ES939" s="30"/>
      <c r="ET939" s="30"/>
      <c r="EU939" s="30"/>
      <c r="EV939" s="30"/>
      <c r="EW939" s="30"/>
      <c r="EX939" s="30"/>
      <c r="EY939" s="30"/>
      <c r="EZ939" s="30"/>
      <c r="FA939" s="30"/>
      <c r="FB939" s="30"/>
      <c r="FC939" s="30"/>
      <c r="FD939" s="30"/>
      <c r="FE939" s="30"/>
      <c r="FF939" s="30"/>
      <c r="FG939" s="30"/>
      <c r="FH939" s="30"/>
      <c r="FI939" s="30"/>
      <c r="FJ939" s="30"/>
      <c r="FK939" s="30"/>
      <c r="FL939" s="30"/>
      <c r="FM939" s="30"/>
      <c r="FN939" s="30"/>
      <c r="FO939" s="30"/>
      <c r="FP939" s="30"/>
      <c r="FQ939" s="30"/>
      <c r="FR939" s="30"/>
      <c r="FS939" s="30"/>
      <c r="FT939" s="30"/>
      <c r="FU939" s="30"/>
      <c r="FV939" s="30"/>
      <c r="FW939" s="30"/>
      <c r="FX939" s="30"/>
      <c r="FY939" s="30"/>
      <c r="FZ939" s="30"/>
      <c r="GA939" s="30"/>
      <c r="GB939" s="30"/>
      <c r="GC939" s="30"/>
      <c r="GD939" s="30"/>
      <c r="GE939" s="30"/>
      <c r="GF939" s="30"/>
      <c r="GG939" s="30"/>
      <c r="GH939" s="30"/>
      <c r="GI939" s="30"/>
      <c r="GJ939" s="30"/>
      <c r="GK939" s="30"/>
      <c r="GL939" s="30"/>
      <c r="GM939" s="30"/>
    </row>
    <row r="940" spans="1:195" ht="12.7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c r="BA940" s="30"/>
      <c r="BB940" s="30"/>
      <c r="BC940" s="30"/>
      <c r="BD940" s="30"/>
      <c r="BE940" s="30"/>
      <c r="BF940" s="30"/>
      <c r="BG940" s="30"/>
      <c r="BH940" s="30"/>
      <c r="BI940" s="30"/>
      <c r="BJ940" s="30"/>
      <c r="BK940" s="30"/>
      <c r="BL940" s="30"/>
      <c r="BM940" s="30"/>
      <c r="BN940" s="30"/>
      <c r="BO940" s="30"/>
      <c r="BP940" s="30"/>
      <c r="BQ940" s="30"/>
      <c r="BR940" s="30"/>
      <c r="BS940" s="30"/>
      <c r="BT940" s="30"/>
      <c r="BU940" s="30"/>
      <c r="BV940" s="30"/>
      <c r="BW940" s="30"/>
      <c r="BX940" s="30"/>
      <c r="BY940" s="30"/>
      <c r="BZ940" s="30"/>
      <c r="CA940" s="30"/>
      <c r="CB940" s="30"/>
      <c r="CC940" s="30"/>
      <c r="CD940" s="30"/>
      <c r="CE940" s="30"/>
      <c r="CF940" s="30"/>
      <c r="CG940" s="30"/>
      <c r="CH940" s="30"/>
      <c r="CI940" s="30"/>
      <c r="CJ940" s="30"/>
      <c r="CK940" s="30"/>
      <c r="CL940" s="30"/>
      <c r="CM940" s="30"/>
      <c r="CN940" s="30"/>
      <c r="CO940" s="30"/>
      <c r="CP940" s="30"/>
      <c r="CQ940" s="30"/>
      <c r="CR940" s="30"/>
      <c r="CS940" s="30"/>
      <c r="CT940" s="30"/>
      <c r="CU940" s="30"/>
      <c r="CV940" s="30"/>
      <c r="CW940" s="30"/>
      <c r="CX940" s="30"/>
      <c r="CY940" s="30"/>
      <c r="CZ940" s="30"/>
      <c r="DA940" s="30"/>
      <c r="DB940" s="30"/>
      <c r="DC940" s="30"/>
      <c r="DD940" s="30"/>
      <c r="DE940" s="30"/>
      <c r="DF940" s="30"/>
      <c r="DG940" s="30"/>
      <c r="DH940" s="30"/>
      <c r="DI940" s="30"/>
      <c r="DJ940" s="30"/>
      <c r="DK940" s="30"/>
      <c r="DL940" s="30"/>
      <c r="DM940" s="30"/>
      <c r="DN940" s="30"/>
      <c r="DO940" s="30"/>
      <c r="DP940" s="30"/>
      <c r="DQ940" s="30"/>
      <c r="DR940" s="30"/>
      <c r="DS940" s="30"/>
      <c r="DT940" s="30"/>
      <c r="DU940" s="30"/>
      <c r="DV940" s="30"/>
      <c r="DW940" s="30"/>
      <c r="DX940" s="30"/>
      <c r="DY940" s="30"/>
      <c r="DZ940" s="30"/>
      <c r="EA940" s="30"/>
      <c r="EB940" s="30"/>
      <c r="EC940" s="30"/>
      <c r="ED940" s="30"/>
      <c r="EE940" s="30"/>
      <c r="EF940" s="30"/>
      <c r="EG940" s="30"/>
      <c r="EH940" s="30"/>
      <c r="EI940" s="30"/>
      <c r="EJ940" s="30"/>
      <c r="EK940" s="30"/>
      <c r="EL940" s="30"/>
      <c r="EM940" s="30"/>
      <c r="EN940" s="30"/>
      <c r="EO940" s="30"/>
      <c r="EP940" s="30"/>
      <c r="EQ940" s="30"/>
      <c r="ER940" s="30"/>
      <c r="ES940" s="30"/>
      <c r="ET940" s="30"/>
      <c r="EU940" s="30"/>
      <c r="EV940" s="30"/>
      <c r="EW940" s="30"/>
      <c r="EX940" s="30"/>
      <c r="EY940" s="30"/>
      <c r="EZ940" s="30"/>
      <c r="FA940" s="30"/>
      <c r="FB940" s="30"/>
      <c r="FC940" s="30"/>
      <c r="FD940" s="30"/>
      <c r="FE940" s="30"/>
      <c r="FF940" s="30"/>
      <c r="FG940" s="30"/>
      <c r="FH940" s="30"/>
      <c r="FI940" s="30"/>
      <c r="FJ940" s="30"/>
      <c r="FK940" s="30"/>
      <c r="FL940" s="30"/>
      <c r="FM940" s="30"/>
      <c r="FN940" s="30"/>
      <c r="FO940" s="30"/>
      <c r="FP940" s="30"/>
      <c r="FQ940" s="30"/>
      <c r="FR940" s="30"/>
      <c r="FS940" s="30"/>
      <c r="FT940" s="30"/>
      <c r="FU940" s="30"/>
      <c r="FV940" s="30"/>
      <c r="FW940" s="30"/>
      <c r="FX940" s="30"/>
      <c r="FY940" s="30"/>
      <c r="FZ940" s="30"/>
      <c r="GA940" s="30"/>
      <c r="GB940" s="30"/>
      <c r="GC940" s="30"/>
      <c r="GD940" s="30"/>
      <c r="GE940" s="30"/>
      <c r="GF940" s="30"/>
      <c r="GG940" s="30"/>
      <c r="GH940" s="30"/>
      <c r="GI940" s="30"/>
      <c r="GJ940" s="30"/>
      <c r="GK940" s="30"/>
      <c r="GL940" s="30"/>
      <c r="GM940" s="30"/>
    </row>
    <row r="941" spans="1:195" ht="12.7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c r="BA941" s="30"/>
      <c r="BB941" s="30"/>
      <c r="BC941" s="30"/>
      <c r="BD941" s="30"/>
      <c r="BE941" s="30"/>
      <c r="BF941" s="30"/>
      <c r="BG941" s="30"/>
      <c r="BH941" s="30"/>
      <c r="BI941" s="30"/>
      <c r="BJ941" s="30"/>
      <c r="BK941" s="30"/>
      <c r="BL941" s="30"/>
      <c r="BM941" s="30"/>
      <c r="BN941" s="30"/>
      <c r="BO941" s="30"/>
      <c r="BP941" s="30"/>
      <c r="BQ941" s="30"/>
      <c r="BR941" s="30"/>
      <c r="BS941" s="30"/>
      <c r="BT941" s="30"/>
      <c r="BU941" s="30"/>
      <c r="BV941" s="30"/>
      <c r="BW941" s="30"/>
      <c r="BX941" s="30"/>
      <c r="BY941" s="30"/>
      <c r="BZ941" s="30"/>
      <c r="CA941" s="30"/>
      <c r="CB941" s="30"/>
      <c r="CC941" s="30"/>
      <c r="CD941" s="30"/>
      <c r="CE941" s="30"/>
      <c r="CF941" s="30"/>
      <c r="CG941" s="30"/>
      <c r="CH941" s="30"/>
      <c r="CI941" s="30"/>
      <c r="CJ941" s="30"/>
      <c r="CK941" s="30"/>
      <c r="CL941" s="30"/>
      <c r="CM941" s="30"/>
      <c r="CN941" s="30"/>
      <c r="CO941" s="30"/>
      <c r="CP941" s="30"/>
      <c r="CQ941" s="30"/>
      <c r="CR941" s="30"/>
      <c r="CS941" s="30"/>
      <c r="CT941" s="30"/>
      <c r="CU941" s="30"/>
      <c r="CV941" s="30"/>
      <c r="CW941" s="30"/>
      <c r="CX941" s="30"/>
      <c r="CY941" s="30"/>
      <c r="CZ941" s="30"/>
      <c r="DA941" s="30"/>
      <c r="DB941" s="30"/>
      <c r="DC941" s="30"/>
      <c r="DD941" s="30"/>
      <c r="DE941" s="30"/>
      <c r="DF941" s="30"/>
      <c r="DG941" s="30"/>
      <c r="DH941" s="30"/>
      <c r="DI941" s="30"/>
      <c r="DJ941" s="30"/>
      <c r="DK941" s="30"/>
      <c r="DL941" s="30"/>
      <c r="DM941" s="30"/>
      <c r="DN941" s="30"/>
      <c r="DO941" s="30"/>
      <c r="DP941" s="30"/>
      <c r="DQ941" s="30"/>
      <c r="DR941" s="30"/>
      <c r="DS941" s="30"/>
      <c r="DT941" s="30"/>
      <c r="DU941" s="30"/>
      <c r="DV941" s="30"/>
      <c r="DW941" s="30"/>
      <c r="DX941" s="30"/>
      <c r="DY941" s="30"/>
      <c r="DZ941" s="30"/>
      <c r="EA941" s="30"/>
      <c r="EB941" s="30"/>
      <c r="EC941" s="30"/>
      <c r="ED941" s="30"/>
      <c r="EE941" s="30"/>
      <c r="EF941" s="30"/>
      <c r="EG941" s="30"/>
      <c r="EH941" s="30"/>
      <c r="EI941" s="30"/>
      <c r="EJ941" s="30"/>
      <c r="EK941" s="30"/>
      <c r="EL941" s="30"/>
      <c r="EM941" s="30"/>
      <c r="EN941" s="30"/>
      <c r="EO941" s="30"/>
      <c r="EP941" s="30"/>
      <c r="EQ941" s="30"/>
      <c r="ER941" s="30"/>
      <c r="ES941" s="30"/>
      <c r="ET941" s="30"/>
      <c r="EU941" s="30"/>
      <c r="EV941" s="30"/>
      <c r="EW941" s="30"/>
      <c r="EX941" s="30"/>
      <c r="EY941" s="30"/>
      <c r="EZ941" s="30"/>
      <c r="FA941" s="30"/>
      <c r="FB941" s="30"/>
      <c r="FC941" s="30"/>
      <c r="FD941" s="30"/>
      <c r="FE941" s="30"/>
      <c r="FF941" s="30"/>
      <c r="FG941" s="30"/>
      <c r="FH941" s="30"/>
      <c r="FI941" s="30"/>
      <c r="FJ941" s="30"/>
      <c r="FK941" s="30"/>
      <c r="FL941" s="30"/>
      <c r="FM941" s="30"/>
      <c r="FN941" s="30"/>
      <c r="FO941" s="30"/>
      <c r="FP941" s="30"/>
      <c r="FQ941" s="30"/>
      <c r="FR941" s="30"/>
      <c r="FS941" s="30"/>
      <c r="FT941" s="30"/>
      <c r="FU941" s="30"/>
      <c r="FV941" s="30"/>
      <c r="FW941" s="30"/>
      <c r="FX941" s="30"/>
      <c r="FY941" s="30"/>
      <c r="FZ941" s="30"/>
      <c r="GA941" s="30"/>
      <c r="GB941" s="30"/>
      <c r="GC941" s="30"/>
      <c r="GD941" s="30"/>
      <c r="GE941" s="30"/>
      <c r="GF941" s="30"/>
      <c r="GG941" s="30"/>
      <c r="GH941" s="30"/>
      <c r="GI941" s="30"/>
      <c r="GJ941" s="30"/>
      <c r="GK941" s="30"/>
      <c r="GL941" s="30"/>
      <c r="GM941" s="30"/>
    </row>
    <row r="942" spans="1:195" ht="12.7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c r="BA942" s="30"/>
      <c r="BB942" s="30"/>
      <c r="BC942" s="30"/>
      <c r="BD942" s="30"/>
      <c r="BE942" s="30"/>
      <c r="BF942" s="30"/>
      <c r="BG942" s="30"/>
      <c r="BH942" s="30"/>
      <c r="BI942" s="30"/>
      <c r="BJ942" s="30"/>
      <c r="BK942" s="30"/>
      <c r="BL942" s="30"/>
      <c r="BM942" s="30"/>
      <c r="BN942" s="30"/>
      <c r="BO942" s="30"/>
      <c r="BP942" s="30"/>
      <c r="BQ942" s="30"/>
      <c r="BR942" s="30"/>
      <c r="BS942" s="30"/>
      <c r="BT942" s="30"/>
      <c r="BU942" s="30"/>
      <c r="BV942" s="30"/>
      <c r="BW942" s="30"/>
      <c r="BX942" s="30"/>
      <c r="BY942" s="30"/>
      <c r="BZ942" s="30"/>
      <c r="CA942" s="30"/>
      <c r="CB942" s="30"/>
      <c r="CC942" s="30"/>
      <c r="CD942" s="30"/>
      <c r="CE942" s="30"/>
      <c r="CF942" s="30"/>
      <c r="CG942" s="30"/>
      <c r="CH942" s="30"/>
      <c r="CI942" s="30"/>
      <c r="CJ942" s="30"/>
      <c r="CK942" s="30"/>
      <c r="CL942" s="30"/>
      <c r="CM942" s="30"/>
      <c r="CN942" s="30"/>
      <c r="CO942" s="30"/>
      <c r="CP942" s="30"/>
      <c r="CQ942" s="30"/>
      <c r="CR942" s="30"/>
      <c r="CS942" s="30"/>
      <c r="CT942" s="30"/>
      <c r="CU942" s="30"/>
      <c r="CV942" s="30"/>
      <c r="CW942" s="30"/>
      <c r="CX942" s="30"/>
      <c r="CY942" s="30"/>
      <c r="CZ942" s="30"/>
      <c r="DA942" s="30"/>
      <c r="DB942" s="30"/>
      <c r="DC942" s="30"/>
      <c r="DD942" s="30"/>
      <c r="DE942" s="30"/>
      <c r="DF942" s="30"/>
      <c r="DG942" s="30"/>
      <c r="DH942" s="30"/>
      <c r="DI942" s="30"/>
      <c r="DJ942" s="30"/>
      <c r="DK942" s="30"/>
      <c r="DL942" s="30"/>
      <c r="DM942" s="30"/>
      <c r="DN942" s="30"/>
      <c r="DO942" s="30"/>
      <c r="DP942" s="30"/>
      <c r="DQ942" s="30"/>
      <c r="DR942" s="30"/>
      <c r="DS942" s="30"/>
      <c r="DT942" s="30"/>
      <c r="DU942" s="30"/>
      <c r="DV942" s="30"/>
      <c r="DW942" s="30"/>
      <c r="DX942" s="30"/>
      <c r="DY942" s="30"/>
      <c r="DZ942" s="30"/>
      <c r="EA942" s="30"/>
      <c r="EB942" s="30"/>
      <c r="EC942" s="30"/>
      <c r="ED942" s="30"/>
      <c r="EE942" s="30"/>
      <c r="EF942" s="30"/>
      <c r="EG942" s="30"/>
      <c r="EH942" s="30"/>
      <c r="EI942" s="30"/>
      <c r="EJ942" s="30"/>
      <c r="EK942" s="30"/>
      <c r="EL942" s="30"/>
      <c r="EM942" s="30"/>
      <c r="EN942" s="30"/>
      <c r="EO942" s="30"/>
      <c r="EP942" s="30"/>
      <c r="EQ942" s="30"/>
      <c r="ER942" s="30"/>
      <c r="ES942" s="30"/>
      <c r="ET942" s="30"/>
      <c r="EU942" s="30"/>
      <c r="EV942" s="30"/>
      <c r="EW942" s="30"/>
      <c r="EX942" s="30"/>
      <c r="EY942" s="30"/>
      <c r="EZ942" s="30"/>
      <c r="FA942" s="30"/>
      <c r="FB942" s="30"/>
      <c r="FC942" s="30"/>
      <c r="FD942" s="30"/>
      <c r="FE942" s="30"/>
      <c r="FF942" s="30"/>
      <c r="FG942" s="30"/>
      <c r="FH942" s="30"/>
      <c r="FI942" s="30"/>
      <c r="FJ942" s="30"/>
      <c r="FK942" s="30"/>
      <c r="FL942" s="30"/>
      <c r="FM942" s="30"/>
      <c r="FN942" s="30"/>
      <c r="FO942" s="30"/>
      <c r="FP942" s="30"/>
      <c r="FQ942" s="30"/>
      <c r="FR942" s="30"/>
      <c r="FS942" s="30"/>
      <c r="FT942" s="30"/>
      <c r="FU942" s="30"/>
      <c r="FV942" s="30"/>
      <c r="FW942" s="30"/>
      <c r="FX942" s="30"/>
      <c r="FY942" s="30"/>
      <c r="FZ942" s="30"/>
      <c r="GA942" s="30"/>
      <c r="GB942" s="30"/>
      <c r="GC942" s="30"/>
      <c r="GD942" s="30"/>
      <c r="GE942" s="30"/>
      <c r="GF942" s="30"/>
      <c r="GG942" s="30"/>
      <c r="GH942" s="30"/>
      <c r="GI942" s="30"/>
      <c r="GJ942" s="30"/>
      <c r="GK942" s="30"/>
      <c r="GL942" s="30"/>
      <c r="GM942" s="30"/>
    </row>
    <row r="943" spans="1:195" ht="12.7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c r="BL943" s="30"/>
      <c r="BM943" s="30"/>
      <c r="BN943" s="30"/>
      <c r="BO943" s="30"/>
      <c r="BP943" s="30"/>
      <c r="BQ943" s="30"/>
      <c r="BR943" s="30"/>
      <c r="BS943" s="30"/>
      <c r="BT943" s="30"/>
      <c r="BU943" s="30"/>
      <c r="BV943" s="30"/>
      <c r="BW943" s="30"/>
      <c r="BX943" s="30"/>
      <c r="BY943" s="30"/>
      <c r="BZ943" s="30"/>
      <c r="CA943" s="30"/>
      <c r="CB943" s="30"/>
      <c r="CC943" s="30"/>
      <c r="CD943" s="30"/>
      <c r="CE943" s="30"/>
      <c r="CF943" s="30"/>
      <c r="CG943" s="30"/>
      <c r="CH943" s="30"/>
      <c r="CI943" s="30"/>
      <c r="CJ943" s="30"/>
      <c r="CK943" s="30"/>
      <c r="CL943" s="30"/>
      <c r="CM943" s="30"/>
      <c r="CN943" s="30"/>
      <c r="CO943" s="30"/>
      <c r="CP943" s="30"/>
      <c r="CQ943" s="30"/>
      <c r="CR943" s="30"/>
      <c r="CS943" s="30"/>
      <c r="CT943" s="30"/>
      <c r="CU943" s="30"/>
      <c r="CV943" s="30"/>
      <c r="CW943" s="30"/>
      <c r="CX943" s="30"/>
      <c r="CY943" s="30"/>
      <c r="CZ943" s="30"/>
      <c r="DA943" s="30"/>
      <c r="DB943" s="30"/>
      <c r="DC943" s="30"/>
      <c r="DD943" s="30"/>
      <c r="DE943" s="30"/>
      <c r="DF943" s="30"/>
      <c r="DG943" s="30"/>
      <c r="DH943" s="30"/>
      <c r="DI943" s="30"/>
      <c r="DJ943" s="30"/>
      <c r="DK943" s="30"/>
      <c r="DL943" s="30"/>
      <c r="DM943" s="30"/>
      <c r="DN943" s="30"/>
      <c r="DO943" s="30"/>
      <c r="DP943" s="30"/>
      <c r="DQ943" s="30"/>
      <c r="DR943" s="30"/>
      <c r="DS943" s="30"/>
      <c r="DT943" s="30"/>
      <c r="DU943" s="30"/>
      <c r="DV943" s="30"/>
      <c r="DW943" s="30"/>
      <c r="DX943" s="30"/>
      <c r="DY943" s="30"/>
      <c r="DZ943" s="30"/>
      <c r="EA943" s="30"/>
      <c r="EB943" s="30"/>
      <c r="EC943" s="30"/>
      <c r="ED943" s="30"/>
      <c r="EE943" s="30"/>
      <c r="EF943" s="30"/>
      <c r="EG943" s="30"/>
      <c r="EH943" s="30"/>
      <c r="EI943" s="30"/>
      <c r="EJ943" s="30"/>
      <c r="EK943" s="30"/>
      <c r="EL943" s="30"/>
      <c r="EM943" s="30"/>
      <c r="EN943" s="30"/>
      <c r="EO943" s="30"/>
      <c r="EP943" s="30"/>
      <c r="EQ943" s="30"/>
      <c r="ER943" s="30"/>
      <c r="ES943" s="30"/>
      <c r="ET943" s="30"/>
      <c r="EU943" s="30"/>
      <c r="EV943" s="30"/>
      <c r="EW943" s="30"/>
      <c r="EX943" s="30"/>
      <c r="EY943" s="30"/>
      <c r="EZ943" s="30"/>
      <c r="FA943" s="30"/>
      <c r="FB943" s="30"/>
      <c r="FC943" s="30"/>
      <c r="FD943" s="30"/>
      <c r="FE943" s="30"/>
      <c r="FF943" s="30"/>
      <c r="FG943" s="30"/>
      <c r="FH943" s="30"/>
      <c r="FI943" s="30"/>
      <c r="FJ943" s="30"/>
      <c r="FK943" s="30"/>
      <c r="FL943" s="30"/>
      <c r="FM943" s="30"/>
      <c r="FN943" s="30"/>
      <c r="FO943" s="30"/>
      <c r="FP943" s="30"/>
      <c r="FQ943" s="30"/>
      <c r="FR943" s="30"/>
      <c r="FS943" s="30"/>
      <c r="FT943" s="30"/>
      <c r="FU943" s="30"/>
      <c r="FV943" s="30"/>
      <c r="FW943" s="30"/>
      <c r="FX943" s="30"/>
      <c r="FY943" s="30"/>
      <c r="FZ943" s="30"/>
      <c r="GA943" s="30"/>
      <c r="GB943" s="30"/>
      <c r="GC943" s="30"/>
      <c r="GD943" s="30"/>
      <c r="GE943" s="30"/>
      <c r="GF943" s="30"/>
      <c r="GG943" s="30"/>
      <c r="GH943" s="30"/>
      <c r="GI943" s="30"/>
      <c r="GJ943" s="30"/>
      <c r="GK943" s="30"/>
      <c r="GL943" s="30"/>
      <c r="GM943" s="30"/>
    </row>
    <row r="944" spans="1:195" ht="12.7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c r="BE944" s="30"/>
      <c r="BF944" s="30"/>
      <c r="BG944" s="30"/>
      <c r="BH944" s="30"/>
      <c r="BI944" s="30"/>
      <c r="BJ944" s="30"/>
      <c r="BK944" s="30"/>
      <c r="BL944" s="30"/>
      <c r="BM944" s="30"/>
      <c r="BN944" s="30"/>
      <c r="BO944" s="30"/>
      <c r="BP944" s="30"/>
      <c r="BQ944" s="30"/>
      <c r="BR944" s="30"/>
      <c r="BS944" s="30"/>
      <c r="BT944" s="30"/>
      <c r="BU944" s="30"/>
      <c r="BV944" s="30"/>
      <c r="BW944" s="30"/>
      <c r="BX944" s="30"/>
      <c r="BY944" s="30"/>
      <c r="BZ944" s="30"/>
      <c r="CA944" s="30"/>
      <c r="CB944" s="30"/>
      <c r="CC944" s="30"/>
      <c r="CD944" s="30"/>
      <c r="CE944" s="30"/>
      <c r="CF944" s="30"/>
      <c r="CG944" s="30"/>
      <c r="CH944" s="30"/>
      <c r="CI944" s="30"/>
      <c r="CJ944" s="30"/>
      <c r="CK944" s="30"/>
      <c r="CL944" s="30"/>
      <c r="CM944" s="30"/>
      <c r="CN944" s="30"/>
      <c r="CO944" s="30"/>
      <c r="CP944" s="30"/>
      <c r="CQ944" s="30"/>
      <c r="CR944" s="30"/>
      <c r="CS944" s="30"/>
      <c r="CT944" s="30"/>
      <c r="CU944" s="30"/>
      <c r="CV944" s="30"/>
      <c r="CW944" s="30"/>
      <c r="CX944" s="30"/>
      <c r="CY944" s="30"/>
      <c r="CZ944" s="30"/>
      <c r="DA944" s="30"/>
      <c r="DB944" s="30"/>
      <c r="DC944" s="30"/>
      <c r="DD944" s="30"/>
      <c r="DE944" s="30"/>
      <c r="DF944" s="30"/>
      <c r="DG944" s="30"/>
      <c r="DH944" s="30"/>
      <c r="DI944" s="30"/>
      <c r="DJ944" s="30"/>
      <c r="DK944" s="30"/>
      <c r="DL944" s="30"/>
      <c r="DM944" s="30"/>
      <c r="DN944" s="30"/>
      <c r="DO944" s="30"/>
      <c r="DP944" s="30"/>
      <c r="DQ944" s="30"/>
      <c r="DR944" s="30"/>
      <c r="DS944" s="30"/>
      <c r="DT944" s="30"/>
      <c r="DU944" s="30"/>
      <c r="DV944" s="30"/>
      <c r="DW944" s="30"/>
      <c r="DX944" s="30"/>
      <c r="DY944" s="30"/>
      <c r="DZ944" s="30"/>
      <c r="EA944" s="30"/>
      <c r="EB944" s="30"/>
      <c r="EC944" s="30"/>
      <c r="ED944" s="30"/>
      <c r="EE944" s="30"/>
      <c r="EF944" s="30"/>
      <c r="EG944" s="30"/>
      <c r="EH944" s="30"/>
      <c r="EI944" s="30"/>
      <c r="EJ944" s="30"/>
      <c r="EK944" s="30"/>
      <c r="EL944" s="30"/>
      <c r="EM944" s="30"/>
      <c r="EN944" s="30"/>
      <c r="EO944" s="30"/>
      <c r="EP944" s="30"/>
      <c r="EQ944" s="30"/>
      <c r="ER944" s="30"/>
      <c r="ES944" s="30"/>
      <c r="ET944" s="30"/>
      <c r="EU944" s="30"/>
      <c r="EV944" s="30"/>
      <c r="EW944" s="30"/>
      <c r="EX944" s="30"/>
      <c r="EY944" s="30"/>
      <c r="EZ944" s="30"/>
      <c r="FA944" s="30"/>
      <c r="FB944" s="30"/>
      <c r="FC944" s="30"/>
      <c r="FD944" s="30"/>
      <c r="FE944" s="30"/>
      <c r="FF944" s="30"/>
      <c r="FG944" s="30"/>
      <c r="FH944" s="30"/>
      <c r="FI944" s="30"/>
      <c r="FJ944" s="30"/>
      <c r="FK944" s="30"/>
      <c r="FL944" s="30"/>
      <c r="FM944" s="30"/>
      <c r="FN944" s="30"/>
      <c r="FO944" s="30"/>
      <c r="FP944" s="30"/>
      <c r="FQ944" s="30"/>
      <c r="FR944" s="30"/>
      <c r="FS944" s="30"/>
      <c r="FT944" s="30"/>
      <c r="FU944" s="30"/>
      <c r="FV944" s="30"/>
      <c r="FW944" s="30"/>
      <c r="FX944" s="30"/>
      <c r="FY944" s="30"/>
      <c r="FZ944" s="30"/>
      <c r="GA944" s="30"/>
      <c r="GB944" s="30"/>
      <c r="GC944" s="30"/>
      <c r="GD944" s="30"/>
      <c r="GE944" s="30"/>
      <c r="GF944" s="30"/>
      <c r="GG944" s="30"/>
      <c r="GH944" s="30"/>
      <c r="GI944" s="30"/>
      <c r="GJ944" s="30"/>
      <c r="GK944" s="30"/>
      <c r="GL944" s="30"/>
      <c r="GM944" s="30"/>
    </row>
    <row r="945" spans="1:195" ht="12.7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c r="BE945" s="30"/>
      <c r="BF945" s="30"/>
      <c r="BG945" s="30"/>
      <c r="BH945" s="30"/>
      <c r="BI945" s="30"/>
      <c r="BJ945" s="30"/>
      <c r="BK945" s="30"/>
      <c r="BL945" s="30"/>
      <c r="BM945" s="30"/>
      <c r="BN945" s="30"/>
      <c r="BO945" s="30"/>
      <c r="BP945" s="30"/>
      <c r="BQ945" s="30"/>
      <c r="BR945" s="30"/>
      <c r="BS945" s="30"/>
      <c r="BT945" s="30"/>
      <c r="BU945" s="30"/>
      <c r="BV945" s="30"/>
      <c r="BW945" s="30"/>
      <c r="BX945" s="30"/>
      <c r="BY945" s="30"/>
      <c r="BZ945" s="30"/>
      <c r="CA945" s="30"/>
      <c r="CB945" s="30"/>
      <c r="CC945" s="30"/>
      <c r="CD945" s="30"/>
      <c r="CE945" s="30"/>
      <c r="CF945" s="30"/>
      <c r="CG945" s="30"/>
      <c r="CH945" s="30"/>
      <c r="CI945" s="30"/>
      <c r="CJ945" s="30"/>
      <c r="CK945" s="30"/>
      <c r="CL945" s="30"/>
      <c r="CM945" s="30"/>
      <c r="CN945" s="30"/>
      <c r="CO945" s="30"/>
      <c r="CP945" s="30"/>
      <c r="CQ945" s="30"/>
      <c r="CR945" s="30"/>
      <c r="CS945" s="30"/>
      <c r="CT945" s="30"/>
      <c r="CU945" s="30"/>
      <c r="CV945" s="30"/>
      <c r="CW945" s="30"/>
      <c r="CX945" s="30"/>
      <c r="CY945" s="30"/>
      <c r="CZ945" s="30"/>
      <c r="DA945" s="30"/>
      <c r="DB945" s="30"/>
      <c r="DC945" s="30"/>
      <c r="DD945" s="30"/>
      <c r="DE945" s="30"/>
      <c r="DF945" s="30"/>
      <c r="DG945" s="30"/>
      <c r="DH945" s="30"/>
      <c r="DI945" s="30"/>
      <c r="DJ945" s="30"/>
      <c r="DK945" s="30"/>
      <c r="DL945" s="30"/>
      <c r="DM945" s="30"/>
      <c r="DN945" s="30"/>
      <c r="DO945" s="30"/>
      <c r="DP945" s="30"/>
      <c r="DQ945" s="30"/>
      <c r="DR945" s="30"/>
      <c r="DS945" s="30"/>
      <c r="DT945" s="30"/>
      <c r="DU945" s="30"/>
      <c r="DV945" s="30"/>
      <c r="DW945" s="30"/>
      <c r="DX945" s="30"/>
      <c r="DY945" s="30"/>
      <c r="DZ945" s="30"/>
      <c r="EA945" s="30"/>
      <c r="EB945" s="30"/>
      <c r="EC945" s="30"/>
      <c r="ED945" s="30"/>
      <c r="EE945" s="30"/>
      <c r="EF945" s="30"/>
      <c r="EG945" s="30"/>
      <c r="EH945" s="30"/>
      <c r="EI945" s="30"/>
      <c r="EJ945" s="30"/>
      <c r="EK945" s="30"/>
      <c r="EL945" s="30"/>
      <c r="EM945" s="30"/>
      <c r="EN945" s="30"/>
      <c r="EO945" s="30"/>
      <c r="EP945" s="30"/>
      <c r="EQ945" s="30"/>
      <c r="ER945" s="30"/>
      <c r="ES945" s="30"/>
      <c r="ET945" s="30"/>
      <c r="EU945" s="30"/>
      <c r="EV945" s="30"/>
      <c r="EW945" s="30"/>
      <c r="EX945" s="30"/>
      <c r="EY945" s="30"/>
      <c r="EZ945" s="30"/>
      <c r="FA945" s="30"/>
      <c r="FB945" s="30"/>
      <c r="FC945" s="30"/>
      <c r="FD945" s="30"/>
      <c r="FE945" s="30"/>
      <c r="FF945" s="30"/>
      <c r="FG945" s="30"/>
      <c r="FH945" s="30"/>
      <c r="FI945" s="30"/>
      <c r="FJ945" s="30"/>
      <c r="FK945" s="30"/>
      <c r="FL945" s="30"/>
      <c r="FM945" s="30"/>
      <c r="FN945" s="30"/>
      <c r="FO945" s="30"/>
      <c r="FP945" s="30"/>
      <c r="FQ945" s="30"/>
      <c r="FR945" s="30"/>
      <c r="FS945" s="30"/>
      <c r="FT945" s="30"/>
      <c r="FU945" s="30"/>
      <c r="FV945" s="30"/>
      <c r="FW945" s="30"/>
      <c r="FX945" s="30"/>
      <c r="FY945" s="30"/>
      <c r="FZ945" s="30"/>
      <c r="GA945" s="30"/>
      <c r="GB945" s="30"/>
      <c r="GC945" s="30"/>
      <c r="GD945" s="30"/>
      <c r="GE945" s="30"/>
      <c r="GF945" s="30"/>
      <c r="GG945" s="30"/>
      <c r="GH945" s="30"/>
      <c r="GI945" s="30"/>
      <c r="GJ945" s="30"/>
      <c r="GK945" s="30"/>
      <c r="GL945" s="30"/>
      <c r="GM945" s="30"/>
    </row>
    <row r="946" spans="1:195" ht="12.7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c r="BA946" s="30"/>
      <c r="BB946" s="30"/>
      <c r="BC946" s="30"/>
      <c r="BD946" s="30"/>
      <c r="BE946" s="30"/>
      <c r="BF946" s="30"/>
      <c r="BG946" s="30"/>
      <c r="BH946" s="30"/>
      <c r="BI946" s="30"/>
      <c r="BJ946" s="30"/>
      <c r="BK946" s="30"/>
      <c r="BL946" s="30"/>
      <c r="BM946" s="30"/>
      <c r="BN946" s="30"/>
      <c r="BO946" s="30"/>
      <c r="BP946" s="30"/>
      <c r="BQ946" s="30"/>
      <c r="BR946" s="30"/>
      <c r="BS946" s="30"/>
      <c r="BT946" s="30"/>
      <c r="BU946" s="30"/>
      <c r="BV946" s="30"/>
      <c r="BW946" s="30"/>
      <c r="BX946" s="30"/>
      <c r="BY946" s="30"/>
      <c r="BZ946" s="30"/>
      <c r="CA946" s="30"/>
      <c r="CB946" s="30"/>
      <c r="CC946" s="30"/>
      <c r="CD946" s="30"/>
      <c r="CE946" s="30"/>
      <c r="CF946" s="30"/>
      <c r="CG946" s="30"/>
      <c r="CH946" s="30"/>
      <c r="CI946" s="30"/>
      <c r="CJ946" s="30"/>
      <c r="CK946" s="30"/>
      <c r="CL946" s="30"/>
      <c r="CM946" s="30"/>
      <c r="CN946" s="30"/>
      <c r="CO946" s="30"/>
      <c r="CP946" s="30"/>
      <c r="CQ946" s="30"/>
      <c r="CR946" s="30"/>
      <c r="CS946" s="30"/>
      <c r="CT946" s="30"/>
      <c r="CU946" s="30"/>
      <c r="CV946" s="30"/>
      <c r="CW946" s="30"/>
      <c r="CX946" s="30"/>
      <c r="CY946" s="30"/>
      <c r="CZ946" s="30"/>
      <c r="DA946" s="30"/>
      <c r="DB946" s="30"/>
      <c r="DC946" s="30"/>
      <c r="DD946" s="30"/>
      <c r="DE946" s="30"/>
      <c r="DF946" s="30"/>
      <c r="DG946" s="30"/>
      <c r="DH946" s="30"/>
      <c r="DI946" s="30"/>
      <c r="DJ946" s="30"/>
      <c r="DK946" s="30"/>
      <c r="DL946" s="30"/>
      <c r="DM946" s="30"/>
      <c r="DN946" s="30"/>
      <c r="DO946" s="30"/>
      <c r="DP946" s="30"/>
      <c r="DQ946" s="30"/>
      <c r="DR946" s="30"/>
      <c r="DS946" s="30"/>
      <c r="DT946" s="30"/>
      <c r="DU946" s="30"/>
      <c r="DV946" s="30"/>
      <c r="DW946" s="30"/>
      <c r="DX946" s="30"/>
      <c r="DY946" s="30"/>
      <c r="DZ946" s="30"/>
      <c r="EA946" s="30"/>
      <c r="EB946" s="30"/>
      <c r="EC946" s="30"/>
      <c r="ED946" s="30"/>
      <c r="EE946" s="30"/>
      <c r="EF946" s="30"/>
      <c r="EG946" s="30"/>
      <c r="EH946" s="30"/>
      <c r="EI946" s="30"/>
      <c r="EJ946" s="30"/>
      <c r="EK946" s="30"/>
      <c r="EL946" s="30"/>
      <c r="EM946" s="30"/>
      <c r="EN946" s="30"/>
      <c r="EO946" s="30"/>
      <c r="EP946" s="30"/>
      <c r="EQ946" s="30"/>
      <c r="ER946" s="30"/>
      <c r="ES946" s="30"/>
      <c r="ET946" s="30"/>
      <c r="EU946" s="30"/>
      <c r="EV946" s="30"/>
      <c r="EW946" s="30"/>
      <c r="EX946" s="30"/>
      <c r="EY946" s="30"/>
      <c r="EZ946" s="30"/>
      <c r="FA946" s="30"/>
      <c r="FB946" s="30"/>
      <c r="FC946" s="30"/>
      <c r="FD946" s="30"/>
      <c r="FE946" s="30"/>
      <c r="FF946" s="30"/>
      <c r="FG946" s="30"/>
      <c r="FH946" s="30"/>
      <c r="FI946" s="30"/>
      <c r="FJ946" s="30"/>
      <c r="FK946" s="30"/>
      <c r="FL946" s="30"/>
      <c r="FM946" s="30"/>
      <c r="FN946" s="30"/>
      <c r="FO946" s="30"/>
      <c r="FP946" s="30"/>
      <c r="FQ946" s="30"/>
      <c r="FR946" s="30"/>
      <c r="FS946" s="30"/>
      <c r="FT946" s="30"/>
      <c r="FU946" s="30"/>
      <c r="FV946" s="30"/>
      <c r="FW946" s="30"/>
      <c r="FX946" s="30"/>
      <c r="FY946" s="30"/>
      <c r="FZ946" s="30"/>
      <c r="GA946" s="30"/>
      <c r="GB946" s="30"/>
      <c r="GC946" s="30"/>
      <c r="GD946" s="30"/>
      <c r="GE946" s="30"/>
      <c r="GF946" s="30"/>
      <c r="GG946" s="30"/>
      <c r="GH946" s="30"/>
      <c r="GI946" s="30"/>
      <c r="GJ946" s="30"/>
      <c r="GK946" s="30"/>
      <c r="GL946" s="30"/>
      <c r="GM946" s="30"/>
    </row>
    <row r="947" spans="1:195" ht="12.7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c r="BL947" s="30"/>
      <c r="BM947" s="30"/>
      <c r="BN947" s="30"/>
      <c r="BO947" s="30"/>
      <c r="BP947" s="30"/>
      <c r="BQ947" s="30"/>
      <c r="BR947" s="30"/>
      <c r="BS947" s="30"/>
      <c r="BT947" s="30"/>
      <c r="BU947" s="30"/>
      <c r="BV947" s="30"/>
      <c r="BW947" s="30"/>
      <c r="BX947" s="30"/>
      <c r="BY947" s="30"/>
      <c r="BZ947" s="30"/>
      <c r="CA947" s="30"/>
      <c r="CB947" s="30"/>
      <c r="CC947" s="30"/>
      <c r="CD947" s="30"/>
      <c r="CE947" s="30"/>
      <c r="CF947" s="30"/>
      <c r="CG947" s="30"/>
      <c r="CH947" s="30"/>
      <c r="CI947" s="30"/>
      <c r="CJ947" s="30"/>
      <c r="CK947" s="30"/>
      <c r="CL947" s="30"/>
      <c r="CM947" s="30"/>
      <c r="CN947" s="30"/>
      <c r="CO947" s="30"/>
      <c r="CP947" s="30"/>
      <c r="CQ947" s="30"/>
      <c r="CR947" s="30"/>
      <c r="CS947" s="30"/>
      <c r="CT947" s="30"/>
      <c r="CU947" s="30"/>
      <c r="CV947" s="30"/>
      <c r="CW947" s="30"/>
      <c r="CX947" s="30"/>
      <c r="CY947" s="30"/>
      <c r="CZ947" s="30"/>
      <c r="DA947" s="30"/>
      <c r="DB947" s="30"/>
      <c r="DC947" s="30"/>
      <c r="DD947" s="30"/>
      <c r="DE947" s="30"/>
      <c r="DF947" s="30"/>
      <c r="DG947" s="30"/>
      <c r="DH947" s="30"/>
      <c r="DI947" s="30"/>
      <c r="DJ947" s="30"/>
      <c r="DK947" s="30"/>
      <c r="DL947" s="30"/>
      <c r="DM947" s="30"/>
      <c r="DN947" s="30"/>
      <c r="DO947" s="30"/>
      <c r="DP947" s="30"/>
      <c r="DQ947" s="30"/>
      <c r="DR947" s="30"/>
      <c r="DS947" s="30"/>
      <c r="DT947" s="30"/>
      <c r="DU947" s="30"/>
      <c r="DV947" s="30"/>
      <c r="DW947" s="30"/>
      <c r="DX947" s="30"/>
      <c r="DY947" s="30"/>
      <c r="DZ947" s="30"/>
      <c r="EA947" s="30"/>
      <c r="EB947" s="30"/>
      <c r="EC947" s="30"/>
      <c r="ED947" s="30"/>
      <c r="EE947" s="30"/>
      <c r="EF947" s="30"/>
      <c r="EG947" s="30"/>
      <c r="EH947" s="30"/>
      <c r="EI947" s="30"/>
      <c r="EJ947" s="30"/>
      <c r="EK947" s="30"/>
      <c r="EL947" s="30"/>
      <c r="EM947" s="30"/>
      <c r="EN947" s="30"/>
      <c r="EO947" s="30"/>
      <c r="EP947" s="30"/>
      <c r="EQ947" s="30"/>
      <c r="ER947" s="30"/>
      <c r="ES947" s="30"/>
      <c r="ET947" s="30"/>
      <c r="EU947" s="30"/>
      <c r="EV947" s="30"/>
      <c r="EW947" s="30"/>
      <c r="EX947" s="30"/>
      <c r="EY947" s="30"/>
      <c r="EZ947" s="30"/>
      <c r="FA947" s="30"/>
      <c r="FB947" s="30"/>
      <c r="FC947" s="30"/>
      <c r="FD947" s="30"/>
      <c r="FE947" s="30"/>
      <c r="FF947" s="30"/>
      <c r="FG947" s="30"/>
      <c r="FH947" s="30"/>
      <c r="FI947" s="30"/>
      <c r="FJ947" s="30"/>
      <c r="FK947" s="30"/>
      <c r="FL947" s="30"/>
      <c r="FM947" s="30"/>
      <c r="FN947" s="30"/>
      <c r="FO947" s="30"/>
      <c r="FP947" s="30"/>
      <c r="FQ947" s="30"/>
      <c r="FR947" s="30"/>
      <c r="FS947" s="30"/>
      <c r="FT947" s="30"/>
      <c r="FU947" s="30"/>
      <c r="FV947" s="30"/>
      <c r="FW947" s="30"/>
      <c r="FX947" s="30"/>
      <c r="FY947" s="30"/>
      <c r="FZ947" s="30"/>
      <c r="GA947" s="30"/>
      <c r="GB947" s="30"/>
      <c r="GC947" s="30"/>
      <c r="GD947" s="30"/>
      <c r="GE947" s="30"/>
      <c r="GF947" s="30"/>
      <c r="GG947" s="30"/>
      <c r="GH947" s="30"/>
      <c r="GI947" s="30"/>
      <c r="GJ947" s="30"/>
      <c r="GK947" s="30"/>
      <c r="GL947" s="30"/>
      <c r="GM947" s="30"/>
    </row>
    <row r="948" spans="1:195" ht="12.7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c r="BJ948" s="30"/>
      <c r="BK948" s="30"/>
      <c r="BL948" s="30"/>
      <c r="BM948" s="30"/>
      <c r="BN948" s="30"/>
      <c r="BO948" s="30"/>
      <c r="BP948" s="30"/>
      <c r="BQ948" s="30"/>
      <c r="BR948" s="30"/>
      <c r="BS948" s="30"/>
      <c r="BT948" s="30"/>
      <c r="BU948" s="30"/>
      <c r="BV948" s="30"/>
      <c r="BW948" s="30"/>
      <c r="BX948" s="30"/>
      <c r="BY948" s="30"/>
      <c r="BZ948" s="30"/>
      <c r="CA948" s="30"/>
      <c r="CB948" s="30"/>
      <c r="CC948" s="30"/>
      <c r="CD948" s="30"/>
      <c r="CE948" s="30"/>
      <c r="CF948" s="30"/>
      <c r="CG948" s="30"/>
      <c r="CH948" s="30"/>
      <c r="CI948" s="30"/>
      <c r="CJ948" s="30"/>
      <c r="CK948" s="30"/>
      <c r="CL948" s="30"/>
      <c r="CM948" s="30"/>
      <c r="CN948" s="30"/>
      <c r="CO948" s="30"/>
      <c r="CP948" s="30"/>
      <c r="CQ948" s="30"/>
      <c r="CR948" s="30"/>
      <c r="CS948" s="30"/>
      <c r="CT948" s="30"/>
      <c r="CU948" s="30"/>
      <c r="CV948" s="30"/>
      <c r="CW948" s="30"/>
      <c r="CX948" s="30"/>
      <c r="CY948" s="30"/>
      <c r="CZ948" s="30"/>
      <c r="DA948" s="30"/>
      <c r="DB948" s="30"/>
      <c r="DC948" s="30"/>
      <c r="DD948" s="30"/>
      <c r="DE948" s="30"/>
      <c r="DF948" s="30"/>
      <c r="DG948" s="30"/>
      <c r="DH948" s="30"/>
      <c r="DI948" s="30"/>
      <c r="DJ948" s="30"/>
      <c r="DK948" s="30"/>
      <c r="DL948" s="30"/>
      <c r="DM948" s="30"/>
      <c r="DN948" s="30"/>
      <c r="DO948" s="30"/>
      <c r="DP948" s="30"/>
      <c r="DQ948" s="30"/>
      <c r="DR948" s="30"/>
      <c r="DS948" s="30"/>
      <c r="DT948" s="30"/>
      <c r="DU948" s="30"/>
      <c r="DV948" s="30"/>
      <c r="DW948" s="30"/>
      <c r="DX948" s="30"/>
      <c r="DY948" s="30"/>
      <c r="DZ948" s="30"/>
      <c r="EA948" s="30"/>
      <c r="EB948" s="30"/>
      <c r="EC948" s="30"/>
      <c r="ED948" s="30"/>
      <c r="EE948" s="30"/>
      <c r="EF948" s="30"/>
      <c r="EG948" s="30"/>
      <c r="EH948" s="30"/>
      <c r="EI948" s="30"/>
      <c r="EJ948" s="30"/>
      <c r="EK948" s="30"/>
      <c r="EL948" s="30"/>
      <c r="EM948" s="30"/>
      <c r="EN948" s="30"/>
      <c r="EO948" s="30"/>
      <c r="EP948" s="30"/>
      <c r="EQ948" s="30"/>
      <c r="ER948" s="30"/>
      <c r="ES948" s="30"/>
      <c r="ET948" s="30"/>
      <c r="EU948" s="30"/>
      <c r="EV948" s="30"/>
      <c r="EW948" s="30"/>
      <c r="EX948" s="30"/>
      <c r="EY948" s="30"/>
      <c r="EZ948" s="30"/>
      <c r="FA948" s="30"/>
      <c r="FB948" s="30"/>
      <c r="FC948" s="30"/>
      <c r="FD948" s="30"/>
      <c r="FE948" s="30"/>
      <c r="FF948" s="30"/>
      <c r="FG948" s="30"/>
      <c r="FH948" s="30"/>
      <c r="FI948" s="30"/>
      <c r="FJ948" s="30"/>
      <c r="FK948" s="30"/>
      <c r="FL948" s="30"/>
      <c r="FM948" s="30"/>
      <c r="FN948" s="30"/>
      <c r="FO948" s="30"/>
      <c r="FP948" s="30"/>
      <c r="FQ948" s="30"/>
      <c r="FR948" s="30"/>
      <c r="FS948" s="30"/>
      <c r="FT948" s="30"/>
      <c r="FU948" s="30"/>
      <c r="FV948" s="30"/>
      <c r="FW948" s="30"/>
      <c r="FX948" s="30"/>
      <c r="FY948" s="30"/>
      <c r="FZ948" s="30"/>
      <c r="GA948" s="30"/>
      <c r="GB948" s="30"/>
      <c r="GC948" s="30"/>
      <c r="GD948" s="30"/>
      <c r="GE948" s="30"/>
      <c r="GF948" s="30"/>
      <c r="GG948" s="30"/>
      <c r="GH948" s="30"/>
      <c r="GI948" s="30"/>
      <c r="GJ948" s="30"/>
      <c r="GK948" s="30"/>
      <c r="GL948" s="30"/>
      <c r="GM948" s="30"/>
    </row>
    <row r="949" spans="1:195" ht="12.7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c r="AV949" s="30"/>
      <c r="AW949" s="30"/>
      <c r="AX949" s="30"/>
      <c r="AY949" s="30"/>
      <c r="AZ949" s="30"/>
      <c r="BA949" s="30"/>
      <c r="BB949" s="30"/>
      <c r="BC949" s="30"/>
      <c r="BD949" s="30"/>
      <c r="BE949" s="30"/>
      <c r="BF949" s="30"/>
      <c r="BG949" s="30"/>
      <c r="BH949" s="30"/>
      <c r="BI949" s="30"/>
      <c r="BJ949" s="30"/>
      <c r="BK949" s="30"/>
      <c r="BL949" s="30"/>
      <c r="BM949" s="30"/>
      <c r="BN949" s="30"/>
      <c r="BO949" s="30"/>
      <c r="BP949" s="30"/>
      <c r="BQ949" s="30"/>
      <c r="BR949" s="30"/>
      <c r="BS949" s="30"/>
      <c r="BT949" s="30"/>
      <c r="BU949" s="30"/>
      <c r="BV949" s="30"/>
      <c r="BW949" s="30"/>
      <c r="BX949" s="30"/>
      <c r="BY949" s="30"/>
      <c r="BZ949" s="30"/>
      <c r="CA949" s="30"/>
      <c r="CB949" s="30"/>
      <c r="CC949" s="30"/>
      <c r="CD949" s="30"/>
      <c r="CE949" s="30"/>
      <c r="CF949" s="30"/>
      <c r="CG949" s="30"/>
      <c r="CH949" s="30"/>
      <c r="CI949" s="30"/>
      <c r="CJ949" s="30"/>
      <c r="CK949" s="30"/>
      <c r="CL949" s="30"/>
      <c r="CM949" s="30"/>
      <c r="CN949" s="30"/>
      <c r="CO949" s="30"/>
      <c r="CP949" s="30"/>
      <c r="CQ949" s="30"/>
      <c r="CR949" s="30"/>
      <c r="CS949" s="30"/>
      <c r="CT949" s="30"/>
      <c r="CU949" s="30"/>
      <c r="CV949" s="30"/>
      <c r="CW949" s="30"/>
      <c r="CX949" s="30"/>
      <c r="CY949" s="30"/>
      <c r="CZ949" s="30"/>
      <c r="DA949" s="30"/>
      <c r="DB949" s="30"/>
      <c r="DC949" s="30"/>
      <c r="DD949" s="30"/>
      <c r="DE949" s="30"/>
      <c r="DF949" s="30"/>
      <c r="DG949" s="30"/>
      <c r="DH949" s="30"/>
      <c r="DI949" s="30"/>
      <c r="DJ949" s="30"/>
      <c r="DK949" s="30"/>
      <c r="DL949" s="30"/>
      <c r="DM949" s="30"/>
      <c r="DN949" s="30"/>
      <c r="DO949" s="30"/>
      <c r="DP949" s="30"/>
      <c r="DQ949" s="30"/>
      <c r="DR949" s="30"/>
      <c r="DS949" s="30"/>
      <c r="DT949" s="30"/>
      <c r="DU949" s="30"/>
      <c r="DV949" s="30"/>
      <c r="DW949" s="30"/>
      <c r="DX949" s="30"/>
      <c r="DY949" s="30"/>
      <c r="DZ949" s="30"/>
      <c r="EA949" s="30"/>
      <c r="EB949" s="30"/>
      <c r="EC949" s="30"/>
      <c r="ED949" s="30"/>
      <c r="EE949" s="30"/>
      <c r="EF949" s="30"/>
      <c r="EG949" s="30"/>
      <c r="EH949" s="30"/>
      <c r="EI949" s="30"/>
      <c r="EJ949" s="30"/>
      <c r="EK949" s="30"/>
      <c r="EL949" s="30"/>
      <c r="EM949" s="30"/>
      <c r="EN949" s="30"/>
      <c r="EO949" s="30"/>
      <c r="EP949" s="30"/>
      <c r="EQ949" s="30"/>
      <c r="ER949" s="30"/>
      <c r="ES949" s="30"/>
      <c r="ET949" s="30"/>
      <c r="EU949" s="30"/>
      <c r="EV949" s="30"/>
      <c r="EW949" s="30"/>
      <c r="EX949" s="30"/>
      <c r="EY949" s="30"/>
      <c r="EZ949" s="30"/>
      <c r="FA949" s="30"/>
      <c r="FB949" s="30"/>
      <c r="FC949" s="30"/>
      <c r="FD949" s="30"/>
      <c r="FE949" s="30"/>
      <c r="FF949" s="30"/>
      <c r="FG949" s="30"/>
      <c r="FH949" s="30"/>
      <c r="FI949" s="30"/>
      <c r="FJ949" s="30"/>
      <c r="FK949" s="30"/>
      <c r="FL949" s="30"/>
      <c r="FM949" s="30"/>
      <c r="FN949" s="30"/>
      <c r="FO949" s="30"/>
      <c r="FP949" s="30"/>
      <c r="FQ949" s="30"/>
      <c r="FR949" s="30"/>
      <c r="FS949" s="30"/>
      <c r="FT949" s="30"/>
      <c r="FU949" s="30"/>
      <c r="FV949" s="30"/>
      <c r="FW949" s="30"/>
      <c r="FX949" s="30"/>
      <c r="FY949" s="30"/>
      <c r="FZ949" s="30"/>
      <c r="GA949" s="30"/>
      <c r="GB949" s="30"/>
      <c r="GC949" s="30"/>
      <c r="GD949" s="30"/>
      <c r="GE949" s="30"/>
      <c r="GF949" s="30"/>
      <c r="GG949" s="30"/>
      <c r="GH949" s="30"/>
      <c r="GI949" s="30"/>
      <c r="GJ949" s="30"/>
      <c r="GK949" s="30"/>
      <c r="GL949" s="30"/>
      <c r="GM949" s="30"/>
    </row>
    <row r="950" spans="1:195" ht="12.7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c r="BJ950" s="30"/>
      <c r="BK950" s="30"/>
      <c r="BL950" s="30"/>
      <c r="BM950" s="30"/>
      <c r="BN950" s="30"/>
      <c r="BO950" s="30"/>
      <c r="BP950" s="30"/>
      <c r="BQ950" s="30"/>
      <c r="BR950" s="30"/>
      <c r="BS950" s="30"/>
      <c r="BT950" s="30"/>
      <c r="BU950" s="30"/>
      <c r="BV950" s="30"/>
      <c r="BW950" s="30"/>
      <c r="BX950" s="30"/>
      <c r="BY950" s="30"/>
      <c r="BZ950" s="30"/>
      <c r="CA950" s="30"/>
      <c r="CB950" s="30"/>
      <c r="CC950" s="30"/>
      <c r="CD950" s="30"/>
      <c r="CE950" s="30"/>
      <c r="CF950" s="30"/>
      <c r="CG950" s="30"/>
      <c r="CH950" s="30"/>
      <c r="CI950" s="30"/>
      <c r="CJ950" s="30"/>
      <c r="CK950" s="30"/>
      <c r="CL950" s="30"/>
      <c r="CM950" s="30"/>
      <c r="CN950" s="30"/>
      <c r="CO950" s="30"/>
      <c r="CP950" s="30"/>
      <c r="CQ950" s="30"/>
      <c r="CR950" s="30"/>
      <c r="CS950" s="30"/>
      <c r="CT950" s="30"/>
      <c r="CU950" s="30"/>
      <c r="CV950" s="30"/>
      <c r="CW950" s="30"/>
      <c r="CX950" s="30"/>
      <c r="CY950" s="30"/>
      <c r="CZ950" s="30"/>
      <c r="DA950" s="30"/>
      <c r="DB950" s="30"/>
      <c r="DC950" s="30"/>
      <c r="DD950" s="30"/>
      <c r="DE950" s="30"/>
      <c r="DF950" s="30"/>
      <c r="DG950" s="30"/>
      <c r="DH950" s="30"/>
      <c r="DI950" s="30"/>
      <c r="DJ950" s="30"/>
      <c r="DK950" s="30"/>
      <c r="DL950" s="30"/>
      <c r="DM950" s="30"/>
      <c r="DN950" s="30"/>
      <c r="DO950" s="30"/>
      <c r="DP950" s="30"/>
      <c r="DQ950" s="30"/>
      <c r="DR950" s="30"/>
      <c r="DS950" s="30"/>
      <c r="DT950" s="30"/>
      <c r="DU950" s="30"/>
      <c r="DV950" s="30"/>
      <c r="DW950" s="30"/>
      <c r="DX950" s="30"/>
      <c r="DY950" s="30"/>
      <c r="DZ950" s="30"/>
      <c r="EA950" s="30"/>
      <c r="EB950" s="30"/>
      <c r="EC950" s="30"/>
      <c r="ED950" s="30"/>
      <c r="EE950" s="30"/>
      <c r="EF950" s="30"/>
      <c r="EG950" s="30"/>
      <c r="EH950" s="30"/>
      <c r="EI950" s="30"/>
      <c r="EJ950" s="30"/>
      <c r="EK950" s="30"/>
      <c r="EL950" s="30"/>
      <c r="EM950" s="30"/>
      <c r="EN950" s="30"/>
      <c r="EO950" s="30"/>
      <c r="EP950" s="30"/>
      <c r="EQ950" s="30"/>
      <c r="ER950" s="30"/>
      <c r="ES950" s="30"/>
      <c r="ET950" s="30"/>
      <c r="EU950" s="30"/>
      <c r="EV950" s="30"/>
      <c r="EW950" s="30"/>
      <c r="EX950" s="30"/>
      <c r="EY950" s="30"/>
      <c r="EZ950" s="30"/>
      <c r="FA950" s="30"/>
      <c r="FB950" s="30"/>
      <c r="FC950" s="30"/>
      <c r="FD950" s="30"/>
      <c r="FE950" s="30"/>
      <c r="FF950" s="30"/>
      <c r="FG950" s="30"/>
      <c r="FH950" s="30"/>
      <c r="FI950" s="30"/>
      <c r="FJ950" s="30"/>
      <c r="FK950" s="30"/>
      <c r="FL950" s="30"/>
      <c r="FM950" s="30"/>
      <c r="FN950" s="30"/>
      <c r="FO950" s="30"/>
      <c r="FP950" s="30"/>
      <c r="FQ950" s="30"/>
      <c r="FR950" s="30"/>
      <c r="FS950" s="30"/>
      <c r="FT950" s="30"/>
      <c r="FU950" s="30"/>
      <c r="FV950" s="30"/>
      <c r="FW950" s="30"/>
      <c r="FX950" s="30"/>
      <c r="FY950" s="30"/>
      <c r="FZ950" s="30"/>
      <c r="GA950" s="30"/>
      <c r="GB950" s="30"/>
      <c r="GC950" s="30"/>
      <c r="GD950" s="30"/>
      <c r="GE950" s="30"/>
      <c r="GF950" s="30"/>
      <c r="GG950" s="30"/>
      <c r="GH950" s="30"/>
      <c r="GI950" s="30"/>
      <c r="GJ950" s="30"/>
      <c r="GK950" s="30"/>
      <c r="GL950" s="30"/>
      <c r="GM950" s="30"/>
    </row>
    <row r="951" spans="1:195" ht="12.7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c r="BE951" s="30"/>
      <c r="BF951" s="30"/>
      <c r="BG951" s="30"/>
      <c r="BH951" s="30"/>
      <c r="BI951" s="30"/>
      <c r="BJ951" s="30"/>
      <c r="BK951" s="30"/>
      <c r="BL951" s="30"/>
      <c r="BM951" s="30"/>
      <c r="BN951" s="30"/>
      <c r="BO951" s="30"/>
      <c r="BP951" s="30"/>
      <c r="BQ951" s="30"/>
      <c r="BR951" s="30"/>
      <c r="BS951" s="30"/>
      <c r="BT951" s="30"/>
      <c r="BU951" s="30"/>
      <c r="BV951" s="30"/>
      <c r="BW951" s="30"/>
      <c r="BX951" s="30"/>
      <c r="BY951" s="30"/>
      <c r="BZ951" s="30"/>
      <c r="CA951" s="30"/>
      <c r="CB951" s="30"/>
      <c r="CC951" s="30"/>
      <c r="CD951" s="30"/>
      <c r="CE951" s="30"/>
      <c r="CF951" s="30"/>
      <c r="CG951" s="30"/>
      <c r="CH951" s="30"/>
      <c r="CI951" s="30"/>
      <c r="CJ951" s="30"/>
      <c r="CK951" s="30"/>
      <c r="CL951" s="30"/>
      <c r="CM951" s="30"/>
      <c r="CN951" s="30"/>
      <c r="CO951" s="30"/>
      <c r="CP951" s="30"/>
      <c r="CQ951" s="30"/>
      <c r="CR951" s="30"/>
      <c r="CS951" s="30"/>
      <c r="CT951" s="30"/>
      <c r="CU951" s="30"/>
      <c r="CV951" s="30"/>
      <c r="CW951" s="30"/>
      <c r="CX951" s="30"/>
      <c r="CY951" s="30"/>
      <c r="CZ951" s="30"/>
      <c r="DA951" s="30"/>
      <c r="DB951" s="30"/>
      <c r="DC951" s="30"/>
      <c r="DD951" s="30"/>
      <c r="DE951" s="30"/>
      <c r="DF951" s="30"/>
      <c r="DG951" s="30"/>
      <c r="DH951" s="30"/>
      <c r="DI951" s="30"/>
      <c r="DJ951" s="30"/>
      <c r="DK951" s="30"/>
      <c r="DL951" s="30"/>
      <c r="DM951" s="30"/>
      <c r="DN951" s="30"/>
      <c r="DO951" s="30"/>
      <c r="DP951" s="30"/>
      <c r="DQ951" s="30"/>
      <c r="DR951" s="30"/>
      <c r="DS951" s="30"/>
      <c r="DT951" s="30"/>
      <c r="DU951" s="30"/>
      <c r="DV951" s="30"/>
      <c r="DW951" s="30"/>
      <c r="DX951" s="30"/>
      <c r="DY951" s="30"/>
      <c r="DZ951" s="30"/>
      <c r="EA951" s="30"/>
      <c r="EB951" s="30"/>
      <c r="EC951" s="30"/>
      <c r="ED951" s="30"/>
      <c r="EE951" s="30"/>
      <c r="EF951" s="30"/>
      <c r="EG951" s="30"/>
      <c r="EH951" s="30"/>
      <c r="EI951" s="30"/>
      <c r="EJ951" s="30"/>
      <c r="EK951" s="30"/>
      <c r="EL951" s="30"/>
      <c r="EM951" s="30"/>
      <c r="EN951" s="30"/>
      <c r="EO951" s="30"/>
      <c r="EP951" s="30"/>
      <c r="EQ951" s="30"/>
      <c r="ER951" s="30"/>
      <c r="ES951" s="30"/>
      <c r="ET951" s="30"/>
      <c r="EU951" s="30"/>
      <c r="EV951" s="30"/>
      <c r="EW951" s="30"/>
      <c r="EX951" s="30"/>
      <c r="EY951" s="30"/>
      <c r="EZ951" s="30"/>
      <c r="FA951" s="30"/>
      <c r="FB951" s="30"/>
      <c r="FC951" s="30"/>
      <c r="FD951" s="30"/>
      <c r="FE951" s="30"/>
      <c r="FF951" s="30"/>
      <c r="FG951" s="30"/>
      <c r="FH951" s="30"/>
      <c r="FI951" s="30"/>
      <c r="FJ951" s="30"/>
      <c r="FK951" s="30"/>
      <c r="FL951" s="30"/>
      <c r="FM951" s="30"/>
      <c r="FN951" s="30"/>
      <c r="FO951" s="30"/>
      <c r="FP951" s="30"/>
      <c r="FQ951" s="30"/>
      <c r="FR951" s="30"/>
      <c r="FS951" s="30"/>
      <c r="FT951" s="30"/>
      <c r="FU951" s="30"/>
      <c r="FV951" s="30"/>
      <c r="FW951" s="30"/>
      <c r="FX951" s="30"/>
      <c r="FY951" s="30"/>
      <c r="FZ951" s="30"/>
      <c r="GA951" s="30"/>
      <c r="GB951" s="30"/>
      <c r="GC951" s="30"/>
      <c r="GD951" s="30"/>
      <c r="GE951" s="30"/>
      <c r="GF951" s="30"/>
      <c r="GG951" s="30"/>
      <c r="GH951" s="30"/>
      <c r="GI951" s="30"/>
      <c r="GJ951" s="30"/>
      <c r="GK951" s="30"/>
      <c r="GL951" s="30"/>
      <c r="GM951" s="30"/>
    </row>
    <row r="952" spans="1:195" ht="12.7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c r="BE952" s="30"/>
      <c r="BF952" s="30"/>
      <c r="BG952" s="30"/>
      <c r="BH952" s="30"/>
      <c r="BI952" s="30"/>
      <c r="BJ952" s="30"/>
      <c r="BK952" s="30"/>
      <c r="BL952" s="30"/>
      <c r="BM952" s="30"/>
      <c r="BN952" s="30"/>
      <c r="BO952" s="30"/>
      <c r="BP952" s="30"/>
      <c r="BQ952" s="30"/>
      <c r="BR952" s="30"/>
      <c r="BS952" s="30"/>
      <c r="BT952" s="30"/>
      <c r="BU952" s="30"/>
      <c r="BV952" s="30"/>
      <c r="BW952" s="30"/>
      <c r="BX952" s="30"/>
      <c r="BY952" s="30"/>
      <c r="BZ952" s="30"/>
      <c r="CA952" s="30"/>
      <c r="CB952" s="30"/>
      <c r="CC952" s="30"/>
      <c r="CD952" s="30"/>
      <c r="CE952" s="30"/>
      <c r="CF952" s="30"/>
      <c r="CG952" s="30"/>
      <c r="CH952" s="30"/>
      <c r="CI952" s="30"/>
      <c r="CJ952" s="30"/>
      <c r="CK952" s="30"/>
      <c r="CL952" s="30"/>
      <c r="CM952" s="30"/>
      <c r="CN952" s="30"/>
      <c r="CO952" s="30"/>
      <c r="CP952" s="30"/>
      <c r="CQ952" s="30"/>
      <c r="CR952" s="30"/>
      <c r="CS952" s="30"/>
      <c r="CT952" s="30"/>
      <c r="CU952" s="30"/>
      <c r="CV952" s="30"/>
      <c r="CW952" s="30"/>
      <c r="CX952" s="30"/>
      <c r="CY952" s="30"/>
      <c r="CZ952" s="30"/>
      <c r="DA952" s="30"/>
      <c r="DB952" s="30"/>
      <c r="DC952" s="30"/>
      <c r="DD952" s="30"/>
      <c r="DE952" s="30"/>
      <c r="DF952" s="30"/>
      <c r="DG952" s="30"/>
      <c r="DH952" s="30"/>
      <c r="DI952" s="30"/>
      <c r="DJ952" s="30"/>
      <c r="DK952" s="30"/>
      <c r="DL952" s="30"/>
      <c r="DM952" s="30"/>
      <c r="DN952" s="30"/>
      <c r="DO952" s="30"/>
      <c r="DP952" s="30"/>
      <c r="DQ952" s="30"/>
      <c r="DR952" s="30"/>
      <c r="DS952" s="30"/>
      <c r="DT952" s="30"/>
      <c r="DU952" s="30"/>
      <c r="DV952" s="30"/>
      <c r="DW952" s="30"/>
      <c r="DX952" s="30"/>
      <c r="DY952" s="30"/>
      <c r="DZ952" s="30"/>
      <c r="EA952" s="30"/>
      <c r="EB952" s="30"/>
      <c r="EC952" s="30"/>
      <c r="ED952" s="30"/>
      <c r="EE952" s="30"/>
      <c r="EF952" s="30"/>
      <c r="EG952" s="30"/>
      <c r="EH952" s="30"/>
      <c r="EI952" s="30"/>
      <c r="EJ952" s="30"/>
      <c r="EK952" s="30"/>
      <c r="EL952" s="30"/>
      <c r="EM952" s="30"/>
      <c r="EN952" s="30"/>
      <c r="EO952" s="30"/>
      <c r="EP952" s="30"/>
      <c r="EQ952" s="30"/>
      <c r="ER952" s="30"/>
      <c r="ES952" s="30"/>
      <c r="ET952" s="30"/>
      <c r="EU952" s="30"/>
      <c r="EV952" s="30"/>
      <c r="EW952" s="30"/>
      <c r="EX952" s="30"/>
      <c r="EY952" s="30"/>
      <c r="EZ952" s="30"/>
      <c r="FA952" s="30"/>
      <c r="FB952" s="30"/>
      <c r="FC952" s="30"/>
      <c r="FD952" s="30"/>
      <c r="FE952" s="30"/>
      <c r="FF952" s="30"/>
      <c r="FG952" s="30"/>
      <c r="FH952" s="30"/>
      <c r="FI952" s="30"/>
      <c r="FJ952" s="30"/>
      <c r="FK952" s="30"/>
      <c r="FL952" s="30"/>
      <c r="FM952" s="30"/>
      <c r="FN952" s="30"/>
      <c r="FO952" s="30"/>
      <c r="FP952" s="30"/>
      <c r="FQ952" s="30"/>
      <c r="FR952" s="30"/>
      <c r="FS952" s="30"/>
      <c r="FT952" s="30"/>
      <c r="FU952" s="30"/>
      <c r="FV952" s="30"/>
      <c r="FW952" s="30"/>
      <c r="FX952" s="30"/>
      <c r="FY952" s="30"/>
      <c r="FZ952" s="30"/>
      <c r="GA952" s="30"/>
      <c r="GB952" s="30"/>
      <c r="GC952" s="30"/>
      <c r="GD952" s="30"/>
      <c r="GE952" s="30"/>
      <c r="GF952" s="30"/>
      <c r="GG952" s="30"/>
      <c r="GH952" s="30"/>
      <c r="GI952" s="30"/>
      <c r="GJ952" s="30"/>
      <c r="GK952" s="30"/>
      <c r="GL952" s="30"/>
      <c r="GM952" s="30"/>
    </row>
    <row r="953" spans="1:195" ht="12.7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c r="BE953" s="30"/>
      <c r="BF953" s="30"/>
      <c r="BG953" s="30"/>
      <c r="BH953" s="30"/>
      <c r="BI953" s="30"/>
      <c r="BJ953" s="30"/>
      <c r="BK953" s="30"/>
      <c r="BL953" s="30"/>
      <c r="BM953" s="30"/>
      <c r="BN953" s="30"/>
      <c r="BO953" s="30"/>
      <c r="BP953" s="30"/>
      <c r="BQ953" s="30"/>
      <c r="BR953" s="30"/>
      <c r="BS953" s="30"/>
      <c r="BT953" s="30"/>
      <c r="BU953" s="30"/>
      <c r="BV953" s="30"/>
      <c r="BW953" s="30"/>
      <c r="BX953" s="30"/>
      <c r="BY953" s="30"/>
      <c r="BZ953" s="30"/>
      <c r="CA953" s="30"/>
      <c r="CB953" s="30"/>
      <c r="CC953" s="30"/>
      <c r="CD953" s="30"/>
      <c r="CE953" s="30"/>
      <c r="CF953" s="30"/>
      <c r="CG953" s="30"/>
      <c r="CH953" s="30"/>
      <c r="CI953" s="30"/>
      <c r="CJ953" s="30"/>
      <c r="CK953" s="30"/>
      <c r="CL953" s="30"/>
      <c r="CM953" s="30"/>
      <c r="CN953" s="30"/>
      <c r="CO953" s="30"/>
      <c r="CP953" s="30"/>
      <c r="CQ953" s="30"/>
      <c r="CR953" s="30"/>
      <c r="CS953" s="30"/>
      <c r="CT953" s="30"/>
      <c r="CU953" s="30"/>
      <c r="CV953" s="30"/>
      <c r="CW953" s="30"/>
      <c r="CX953" s="30"/>
      <c r="CY953" s="30"/>
      <c r="CZ953" s="30"/>
      <c r="DA953" s="30"/>
      <c r="DB953" s="30"/>
      <c r="DC953" s="30"/>
      <c r="DD953" s="30"/>
      <c r="DE953" s="30"/>
      <c r="DF953" s="30"/>
      <c r="DG953" s="30"/>
      <c r="DH953" s="30"/>
      <c r="DI953" s="30"/>
      <c r="DJ953" s="30"/>
      <c r="DK953" s="30"/>
      <c r="DL953" s="30"/>
      <c r="DM953" s="30"/>
      <c r="DN953" s="30"/>
      <c r="DO953" s="30"/>
      <c r="DP953" s="30"/>
      <c r="DQ953" s="30"/>
      <c r="DR953" s="30"/>
      <c r="DS953" s="30"/>
      <c r="DT953" s="30"/>
      <c r="DU953" s="30"/>
      <c r="DV953" s="30"/>
      <c r="DW953" s="30"/>
      <c r="DX953" s="30"/>
      <c r="DY953" s="30"/>
      <c r="DZ953" s="30"/>
      <c r="EA953" s="30"/>
      <c r="EB953" s="30"/>
      <c r="EC953" s="30"/>
      <c r="ED953" s="30"/>
      <c r="EE953" s="30"/>
      <c r="EF953" s="30"/>
      <c r="EG953" s="30"/>
      <c r="EH953" s="30"/>
      <c r="EI953" s="30"/>
      <c r="EJ953" s="30"/>
      <c r="EK953" s="30"/>
      <c r="EL953" s="30"/>
      <c r="EM953" s="30"/>
      <c r="EN953" s="30"/>
      <c r="EO953" s="30"/>
      <c r="EP953" s="30"/>
      <c r="EQ953" s="30"/>
      <c r="ER953" s="30"/>
      <c r="ES953" s="30"/>
      <c r="ET953" s="30"/>
      <c r="EU953" s="30"/>
      <c r="EV953" s="30"/>
      <c r="EW953" s="30"/>
      <c r="EX953" s="30"/>
      <c r="EY953" s="30"/>
      <c r="EZ953" s="30"/>
      <c r="FA953" s="30"/>
      <c r="FB953" s="30"/>
      <c r="FC953" s="30"/>
      <c r="FD953" s="30"/>
      <c r="FE953" s="30"/>
      <c r="FF953" s="30"/>
      <c r="FG953" s="30"/>
      <c r="FH953" s="30"/>
      <c r="FI953" s="30"/>
      <c r="FJ953" s="30"/>
      <c r="FK953" s="30"/>
      <c r="FL953" s="30"/>
      <c r="FM953" s="30"/>
      <c r="FN953" s="30"/>
      <c r="FO953" s="30"/>
      <c r="FP953" s="30"/>
      <c r="FQ953" s="30"/>
      <c r="FR953" s="30"/>
      <c r="FS953" s="30"/>
      <c r="FT953" s="30"/>
      <c r="FU953" s="30"/>
      <c r="FV953" s="30"/>
      <c r="FW953" s="30"/>
      <c r="FX953" s="30"/>
      <c r="FY953" s="30"/>
      <c r="FZ953" s="30"/>
      <c r="GA953" s="30"/>
      <c r="GB953" s="30"/>
      <c r="GC953" s="30"/>
      <c r="GD953" s="30"/>
      <c r="GE953" s="30"/>
      <c r="GF953" s="30"/>
      <c r="GG953" s="30"/>
      <c r="GH953" s="30"/>
      <c r="GI953" s="30"/>
      <c r="GJ953" s="30"/>
      <c r="GK953" s="30"/>
      <c r="GL953" s="30"/>
      <c r="GM953" s="30"/>
    </row>
    <row r="954" spans="1:195" ht="12.7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c r="BE954" s="30"/>
      <c r="BF954" s="30"/>
      <c r="BG954" s="30"/>
      <c r="BH954" s="30"/>
      <c r="BI954" s="30"/>
      <c r="BJ954" s="30"/>
      <c r="BK954" s="30"/>
      <c r="BL954" s="30"/>
      <c r="BM954" s="30"/>
      <c r="BN954" s="30"/>
      <c r="BO954" s="30"/>
      <c r="BP954" s="30"/>
      <c r="BQ954" s="30"/>
      <c r="BR954" s="30"/>
      <c r="BS954" s="30"/>
      <c r="BT954" s="30"/>
      <c r="BU954" s="30"/>
      <c r="BV954" s="30"/>
      <c r="BW954" s="30"/>
      <c r="BX954" s="30"/>
      <c r="BY954" s="30"/>
      <c r="BZ954" s="30"/>
      <c r="CA954" s="30"/>
      <c r="CB954" s="30"/>
      <c r="CC954" s="30"/>
      <c r="CD954" s="30"/>
      <c r="CE954" s="30"/>
      <c r="CF954" s="30"/>
      <c r="CG954" s="30"/>
      <c r="CH954" s="30"/>
      <c r="CI954" s="30"/>
      <c r="CJ954" s="30"/>
      <c r="CK954" s="30"/>
      <c r="CL954" s="30"/>
      <c r="CM954" s="30"/>
      <c r="CN954" s="30"/>
      <c r="CO954" s="30"/>
      <c r="CP954" s="30"/>
      <c r="CQ954" s="30"/>
      <c r="CR954" s="30"/>
      <c r="CS954" s="30"/>
      <c r="CT954" s="30"/>
      <c r="CU954" s="30"/>
      <c r="CV954" s="30"/>
      <c r="CW954" s="30"/>
      <c r="CX954" s="30"/>
      <c r="CY954" s="30"/>
      <c r="CZ954" s="30"/>
      <c r="DA954" s="30"/>
      <c r="DB954" s="30"/>
      <c r="DC954" s="30"/>
      <c r="DD954" s="30"/>
      <c r="DE954" s="30"/>
      <c r="DF954" s="30"/>
      <c r="DG954" s="30"/>
      <c r="DH954" s="30"/>
      <c r="DI954" s="30"/>
      <c r="DJ954" s="30"/>
      <c r="DK954" s="30"/>
      <c r="DL954" s="30"/>
      <c r="DM954" s="30"/>
      <c r="DN954" s="30"/>
      <c r="DO954" s="30"/>
      <c r="DP954" s="30"/>
      <c r="DQ954" s="30"/>
      <c r="DR954" s="30"/>
      <c r="DS954" s="30"/>
      <c r="DT954" s="30"/>
      <c r="DU954" s="30"/>
      <c r="DV954" s="30"/>
      <c r="DW954" s="30"/>
      <c r="DX954" s="30"/>
      <c r="DY954" s="30"/>
      <c r="DZ954" s="30"/>
      <c r="EA954" s="30"/>
      <c r="EB954" s="30"/>
      <c r="EC954" s="30"/>
      <c r="ED954" s="30"/>
      <c r="EE954" s="30"/>
      <c r="EF954" s="30"/>
      <c r="EG954" s="30"/>
      <c r="EH954" s="30"/>
      <c r="EI954" s="30"/>
      <c r="EJ954" s="30"/>
      <c r="EK954" s="30"/>
      <c r="EL954" s="30"/>
      <c r="EM954" s="30"/>
      <c r="EN954" s="30"/>
      <c r="EO954" s="30"/>
      <c r="EP954" s="30"/>
      <c r="EQ954" s="30"/>
      <c r="ER954" s="30"/>
      <c r="ES954" s="30"/>
      <c r="ET954" s="30"/>
      <c r="EU954" s="30"/>
      <c r="EV954" s="30"/>
      <c r="EW954" s="30"/>
      <c r="EX954" s="30"/>
      <c r="EY954" s="30"/>
      <c r="EZ954" s="30"/>
      <c r="FA954" s="30"/>
      <c r="FB954" s="30"/>
      <c r="FC954" s="30"/>
      <c r="FD954" s="30"/>
      <c r="FE954" s="30"/>
      <c r="FF954" s="30"/>
      <c r="FG954" s="30"/>
      <c r="FH954" s="30"/>
      <c r="FI954" s="30"/>
      <c r="FJ954" s="30"/>
      <c r="FK954" s="30"/>
      <c r="FL954" s="30"/>
      <c r="FM954" s="30"/>
      <c r="FN954" s="30"/>
      <c r="FO954" s="30"/>
      <c r="FP954" s="30"/>
      <c r="FQ954" s="30"/>
      <c r="FR954" s="30"/>
      <c r="FS954" s="30"/>
      <c r="FT954" s="30"/>
      <c r="FU954" s="30"/>
      <c r="FV954" s="30"/>
      <c r="FW954" s="30"/>
      <c r="FX954" s="30"/>
      <c r="FY954" s="30"/>
      <c r="FZ954" s="30"/>
      <c r="GA954" s="30"/>
      <c r="GB954" s="30"/>
      <c r="GC954" s="30"/>
      <c r="GD954" s="30"/>
      <c r="GE954" s="30"/>
      <c r="GF954" s="30"/>
      <c r="GG954" s="30"/>
      <c r="GH954" s="30"/>
      <c r="GI954" s="30"/>
      <c r="GJ954" s="30"/>
      <c r="GK954" s="30"/>
      <c r="GL954" s="30"/>
      <c r="GM954" s="30"/>
    </row>
    <row r="955" spans="1:195" ht="12.7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c r="BK955" s="30"/>
      <c r="BL955" s="30"/>
      <c r="BM955" s="30"/>
      <c r="BN955" s="30"/>
      <c r="BO955" s="30"/>
      <c r="BP955" s="30"/>
      <c r="BQ955" s="30"/>
      <c r="BR955" s="30"/>
      <c r="BS955" s="30"/>
      <c r="BT955" s="30"/>
      <c r="BU955" s="30"/>
      <c r="BV955" s="30"/>
      <c r="BW955" s="30"/>
      <c r="BX955" s="30"/>
      <c r="BY955" s="30"/>
      <c r="BZ955" s="30"/>
      <c r="CA955" s="30"/>
      <c r="CB955" s="30"/>
      <c r="CC955" s="30"/>
      <c r="CD955" s="30"/>
      <c r="CE955" s="30"/>
      <c r="CF955" s="30"/>
      <c r="CG955" s="30"/>
      <c r="CH955" s="30"/>
      <c r="CI955" s="30"/>
      <c r="CJ955" s="30"/>
      <c r="CK955" s="30"/>
      <c r="CL955" s="30"/>
      <c r="CM955" s="30"/>
      <c r="CN955" s="30"/>
      <c r="CO955" s="30"/>
      <c r="CP955" s="30"/>
      <c r="CQ955" s="30"/>
      <c r="CR955" s="30"/>
      <c r="CS955" s="30"/>
      <c r="CT955" s="30"/>
      <c r="CU955" s="30"/>
      <c r="CV955" s="30"/>
      <c r="CW955" s="30"/>
      <c r="CX955" s="30"/>
      <c r="CY955" s="30"/>
      <c r="CZ955" s="30"/>
      <c r="DA955" s="30"/>
      <c r="DB955" s="30"/>
      <c r="DC955" s="30"/>
      <c r="DD955" s="30"/>
      <c r="DE955" s="30"/>
      <c r="DF955" s="30"/>
      <c r="DG955" s="30"/>
      <c r="DH955" s="30"/>
      <c r="DI955" s="30"/>
      <c r="DJ955" s="30"/>
      <c r="DK955" s="30"/>
      <c r="DL955" s="30"/>
      <c r="DM955" s="30"/>
      <c r="DN955" s="30"/>
      <c r="DO955" s="30"/>
      <c r="DP955" s="30"/>
      <c r="DQ955" s="30"/>
      <c r="DR955" s="30"/>
      <c r="DS955" s="30"/>
      <c r="DT955" s="30"/>
      <c r="DU955" s="30"/>
      <c r="DV955" s="30"/>
      <c r="DW955" s="30"/>
      <c r="DX955" s="30"/>
      <c r="DY955" s="30"/>
      <c r="DZ955" s="30"/>
      <c r="EA955" s="30"/>
      <c r="EB955" s="30"/>
      <c r="EC955" s="30"/>
      <c r="ED955" s="30"/>
      <c r="EE955" s="30"/>
      <c r="EF955" s="30"/>
      <c r="EG955" s="30"/>
      <c r="EH955" s="30"/>
      <c r="EI955" s="30"/>
      <c r="EJ955" s="30"/>
      <c r="EK955" s="30"/>
      <c r="EL955" s="30"/>
      <c r="EM955" s="30"/>
      <c r="EN955" s="30"/>
      <c r="EO955" s="30"/>
      <c r="EP955" s="30"/>
      <c r="EQ955" s="30"/>
      <c r="ER955" s="30"/>
      <c r="ES955" s="30"/>
      <c r="ET955" s="30"/>
      <c r="EU955" s="30"/>
      <c r="EV955" s="30"/>
      <c r="EW955" s="30"/>
      <c r="EX955" s="30"/>
      <c r="EY955" s="30"/>
      <c r="EZ955" s="30"/>
      <c r="FA955" s="30"/>
      <c r="FB955" s="30"/>
      <c r="FC955" s="30"/>
      <c r="FD955" s="30"/>
      <c r="FE955" s="30"/>
      <c r="FF955" s="30"/>
      <c r="FG955" s="30"/>
      <c r="FH955" s="30"/>
      <c r="FI955" s="30"/>
      <c r="FJ955" s="30"/>
      <c r="FK955" s="30"/>
      <c r="FL955" s="30"/>
      <c r="FM955" s="30"/>
      <c r="FN955" s="30"/>
      <c r="FO955" s="30"/>
      <c r="FP955" s="30"/>
      <c r="FQ955" s="30"/>
      <c r="FR955" s="30"/>
      <c r="FS955" s="30"/>
      <c r="FT955" s="30"/>
      <c r="FU955" s="30"/>
      <c r="FV955" s="30"/>
      <c r="FW955" s="30"/>
      <c r="FX955" s="30"/>
      <c r="FY955" s="30"/>
      <c r="FZ955" s="30"/>
      <c r="GA955" s="30"/>
      <c r="GB955" s="30"/>
      <c r="GC955" s="30"/>
      <c r="GD955" s="30"/>
      <c r="GE955" s="30"/>
      <c r="GF955" s="30"/>
      <c r="GG955" s="30"/>
      <c r="GH955" s="30"/>
      <c r="GI955" s="30"/>
      <c r="GJ955" s="30"/>
      <c r="GK955" s="30"/>
      <c r="GL955" s="30"/>
      <c r="GM955" s="30"/>
    </row>
    <row r="956" spans="1:195" ht="12.7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c r="BM956" s="30"/>
      <c r="BN956" s="30"/>
      <c r="BO956" s="30"/>
      <c r="BP956" s="30"/>
      <c r="BQ956" s="30"/>
      <c r="BR956" s="30"/>
      <c r="BS956" s="30"/>
      <c r="BT956" s="30"/>
      <c r="BU956" s="30"/>
      <c r="BV956" s="30"/>
      <c r="BW956" s="30"/>
      <c r="BX956" s="30"/>
      <c r="BY956" s="30"/>
      <c r="BZ956" s="30"/>
      <c r="CA956" s="30"/>
      <c r="CB956" s="30"/>
      <c r="CC956" s="30"/>
      <c r="CD956" s="30"/>
      <c r="CE956" s="30"/>
      <c r="CF956" s="30"/>
      <c r="CG956" s="30"/>
      <c r="CH956" s="30"/>
      <c r="CI956" s="30"/>
      <c r="CJ956" s="30"/>
      <c r="CK956" s="30"/>
      <c r="CL956" s="30"/>
      <c r="CM956" s="30"/>
      <c r="CN956" s="30"/>
      <c r="CO956" s="30"/>
      <c r="CP956" s="30"/>
      <c r="CQ956" s="30"/>
      <c r="CR956" s="30"/>
      <c r="CS956" s="30"/>
      <c r="CT956" s="30"/>
      <c r="CU956" s="30"/>
      <c r="CV956" s="30"/>
      <c r="CW956" s="30"/>
      <c r="CX956" s="30"/>
      <c r="CY956" s="30"/>
      <c r="CZ956" s="30"/>
      <c r="DA956" s="30"/>
      <c r="DB956" s="30"/>
      <c r="DC956" s="30"/>
      <c r="DD956" s="30"/>
      <c r="DE956" s="30"/>
      <c r="DF956" s="30"/>
      <c r="DG956" s="30"/>
      <c r="DH956" s="30"/>
      <c r="DI956" s="30"/>
      <c r="DJ956" s="30"/>
      <c r="DK956" s="30"/>
      <c r="DL956" s="30"/>
      <c r="DM956" s="30"/>
      <c r="DN956" s="30"/>
      <c r="DO956" s="30"/>
      <c r="DP956" s="30"/>
      <c r="DQ956" s="30"/>
      <c r="DR956" s="30"/>
      <c r="DS956" s="30"/>
      <c r="DT956" s="30"/>
      <c r="DU956" s="30"/>
      <c r="DV956" s="30"/>
      <c r="DW956" s="30"/>
      <c r="DX956" s="30"/>
      <c r="DY956" s="30"/>
      <c r="DZ956" s="30"/>
      <c r="EA956" s="30"/>
      <c r="EB956" s="30"/>
      <c r="EC956" s="30"/>
      <c r="ED956" s="30"/>
      <c r="EE956" s="30"/>
      <c r="EF956" s="30"/>
      <c r="EG956" s="30"/>
      <c r="EH956" s="30"/>
      <c r="EI956" s="30"/>
      <c r="EJ956" s="30"/>
      <c r="EK956" s="30"/>
      <c r="EL956" s="30"/>
      <c r="EM956" s="30"/>
      <c r="EN956" s="30"/>
      <c r="EO956" s="30"/>
      <c r="EP956" s="30"/>
      <c r="EQ956" s="30"/>
      <c r="ER956" s="30"/>
      <c r="ES956" s="30"/>
      <c r="ET956" s="30"/>
      <c r="EU956" s="30"/>
      <c r="EV956" s="30"/>
      <c r="EW956" s="30"/>
      <c r="EX956" s="30"/>
      <c r="EY956" s="30"/>
      <c r="EZ956" s="30"/>
      <c r="FA956" s="30"/>
      <c r="FB956" s="30"/>
      <c r="FC956" s="30"/>
      <c r="FD956" s="30"/>
      <c r="FE956" s="30"/>
      <c r="FF956" s="30"/>
      <c r="FG956" s="30"/>
      <c r="FH956" s="30"/>
      <c r="FI956" s="30"/>
      <c r="FJ956" s="30"/>
      <c r="FK956" s="30"/>
      <c r="FL956" s="30"/>
      <c r="FM956" s="30"/>
      <c r="FN956" s="30"/>
      <c r="FO956" s="30"/>
      <c r="FP956" s="30"/>
      <c r="FQ956" s="30"/>
      <c r="FR956" s="30"/>
      <c r="FS956" s="30"/>
      <c r="FT956" s="30"/>
      <c r="FU956" s="30"/>
      <c r="FV956" s="30"/>
      <c r="FW956" s="30"/>
      <c r="FX956" s="30"/>
      <c r="FY956" s="30"/>
      <c r="FZ956" s="30"/>
      <c r="GA956" s="30"/>
      <c r="GB956" s="30"/>
      <c r="GC956" s="30"/>
      <c r="GD956" s="30"/>
      <c r="GE956" s="30"/>
      <c r="GF956" s="30"/>
      <c r="GG956" s="30"/>
      <c r="GH956" s="30"/>
      <c r="GI956" s="30"/>
      <c r="GJ956" s="30"/>
      <c r="GK956" s="30"/>
      <c r="GL956" s="30"/>
      <c r="GM956" s="30"/>
    </row>
    <row r="957" spans="1:195" ht="12.7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c r="AN957" s="30"/>
      <c r="AO957" s="30"/>
      <c r="AP957" s="30"/>
      <c r="AQ957" s="30"/>
      <c r="AR957" s="30"/>
      <c r="AS957" s="30"/>
      <c r="AT957" s="30"/>
      <c r="AU957" s="30"/>
      <c r="AV957" s="30"/>
      <c r="AW957" s="30"/>
      <c r="AX957" s="30"/>
      <c r="AY957" s="30"/>
      <c r="AZ957" s="30"/>
      <c r="BA957" s="30"/>
      <c r="BB957" s="30"/>
      <c r="BC957" s="30"/>
      <c r="BD957" s="30"/>
      <c r="BE957" s="30"/>
      <c r="BF957" s="30"/>
      <c r="BG957" s="30"/>
      <c r="BH957" s="30"/>
      <c r="BI957" s="30"/>
      <c r="BJ957" s="30"/>
      <c r="BK957" s="30"/>
      <c r="BL957" s="30"/>
      <c r="BM957" s="30"/>
      <c r="BN957" s="30"/>
      <c r="BO957" s="30"/>
      <c r="BP957" s="30"/>
      <c r="BQ957" s="30"/>
      <c r="BR957" s="30"/>
      <c r="BS957" s="30"/>
      <c r="BT957" s="30"/>
      <c r="BU957" s="30"/>
      <c r="BV957" s="30"/>
      <c r="BW957" s="30"/>
      <c r="BX957" s="30"/>
      <c r="BY957" s="30"/>
      <c r="BZ957" s="30"/>
      <c r="CA957" s="30"/>
      <c r="CB957" s="30"/>
      <c r="CC957" s="30"/>
      <c r="CD957" s="30"/>
      <c r="CE957" s="30"/>
      <c r="CF957" s="30"/>
      <c r="CG957" s="30"/>
      <c r="CH957" s="30"/>
      <c r="CI957" s="30"/>
      <c r="CJ957" s="30"/>
      <c r="CK957" s="30"/>
      <c r="CL957" s="30"/>
      <c r="CM957" s="30"/>
      <c r="CN957" s="30"/>
      <c r="CO957" s="30"/>
      <c r="CP957" s="30"/>
      <c r="CQ957" s="30"/>
      <c r="CR957" s="30"/>
      <c r="CS957" s="30"/>
      <c r="CT957" s="30"/>
      <c r="CU957" s="30"/>
      <c r="CV957" s="30"/>
      <c r="CW957" s="30"/>
      <c r="CX957" s="30"/>
      <c r="CY957" s="30"/>
      <c r="CZ957" s="30"/>
      <c r="DA957" s="30"/>
      <c r="DB957" s="30"/>
      <c r="DC957" s="30"/>
      <c r="DD957" s="30"/>
      <c r="DE957" s="30"/>
      <c r="DF957" s="30"/>
      <c r="DG957" s="30"/>
      <c r="DH957" s="30"/>
      <c r="DI957" s="30"/>
      <c r="DJ957" s="30"/>
      <c r="DK957" s="30"/>
      <c r="DL957" s="30"/>
      <c r="DM957" s="30"/>
      <c r="DN957" s="30"/>
      <c r="DO957" s="30"/>
      <c r="DP957" s="30"/>
      <c r="DQ957" s="30"/>
      <c r="DR957" s="30"/>
      <c r="DS957" s="30"/>
      <c r="DT957" s="30"/>
      <c r="DU957" s="30"/>
      <c r="DV957" s="30"/>
      <c r="DW957" s="30"/>
      <c r="DX957" s="30"/>
      <c r="DY957" s="30"/>
      <c r="DZ957" s="30"/>
      <c r="EA957" s="30"/>
      <c r="EB957" s="30"/>
      <c r="EC957" s="30"/>
      <c r="ED957" s="30"/>
      <c r="EE957" s="30"/>
      <c r="EF957" s="30"/>
      <c r="EG957" s="30"/>
      <c r="EH957" s="30"/>
      <c r="EI957" s="30"/>
      <c r="EJ957" s="30"/>
      <c r="EK957" s="30"/>
      <c r="EL957" s="30"/>
      <c r="EM957" s="30"/>
      <c r="EN957" s="30"/>
      <c r="EO957" s="30"/>
      <c r="EP957" s="30"/>
      <c r="EQ957" s="30"/>
      <c r="ER957" s="30"/>
      <c r="ES957" s="30"/>
      <c r="ET957" s="30"/>
      <c r="EU957" s="30"/>
      <c r="EV957" s="30"/>
      <c r="EW957" s="30"/>
      <c r="EX957" s="30"/>
      <c r="EY957" s="30"/>
      <c r="EZ957" s="30"/>
      <c r="FA957" s="30"/>
      <c r="FB957" s="30"/>
      <c r="FC957" s="30"/>
      <c r="FD957" s="30"/>
      <c r="FE957" s="30"/>
      <c r="FF957" s="30"/>
      <c r="FG957" s="30"/>
      <c r="FH957" s="30"/>
      <c r="FI957" s="30"/>
      <c r="FJ957" s="30"/>
      <c r="FK957" s="30"/>
      <c r="FL957" s="30"/>
      <c r="FM957" s="30"/>
      <c r="FN957" s="30"/>
      <c r="FO957" s="30"/>
      <c r="FP957" s="30"/>
      <c r="FQ957" s="30"/>
      <c r="FR957" s="30"/>
      <c r="FS957" s="30"/>
      <c r="FT957" s="30"/>
      <c r="FU957" s="30"/>
      <c r="FV957" s="30"/>
      <c r="FW957" s="30"/>
      <c r="FX957" s="30"/>
      <c r="FY957" s="30"/>
      <c r="FZ957" s="30"/>
      <c r="GA957" s="30"/>
      <c r="GB957" s="30"/>
      <c r="GC957" s="30"/>
      <c r="GD957" s="30"/>
      <c r="GE957" s="30"/>
      <c r="GF957" s="30"/>
      <c r="GG957" s="30"/>
      <c r="GH957" s="30"/>
      <c r="GI957" s="30"/>
      <c r="GJ957" s="30"/>
      <c r="GK957" s="30"/>
      <c r="GL957" s="30"/>
      <c r="GM957" s="30"/>
    </row>
    <row r="958" spans="1:195" ht="12.7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c r="BA958" s="30"/>
      <c r="BB958" s="30"/>
      <c r="BC958" s="30"/>
      <c r="BD958" s="30"/>
      <c r="BE958" s="30"/>
      <c r="BF958" s="30"/>
      <c r="BG958" s="30"/>
      <c r="BH958" s="30"/>
      <c r="BI958" s="30"/>
      <c r="BJ958" s="30"/>
      <c r="BK958" s="30"/>
      <c r="BL958" s="30"/>
      <c r="BM958" s="30"/>
      <c r="BN958" s="30"/>
      <c r="BO958" s="30"/>
      <c r="BP958" s="30"/>
      <c r="BQ958" s="30"/>
      <c r="BR958" s="30"/>
      <c r="BS958" s="30"/>
      <c r="BT958" s="30"/>
      <c r="BU958" s="30"/>
      <c r="BV958" s="30"/>
      <c r="BW958" s="30"/>
      <c r="BX958" s="30"/>
      <c r="BY958" s="30"/>
      <c r="BZ958" s="30"/>
      <c r="CA958" s="30"/>
      <c r="CB958" s="30"/>
      <c r="CC958" s="30"/>
      <c r="CD958" s="30"/>
      <c r="CE958" s="30"/>
      <c r="CF958" s="30"/>
      <c r="CG958" s="30"/>
      <c r="CH958" s="30"/>
      <c r="CI958" s="30"/>
      <c r="CJ958" s="30"/>
      <c r="CK958" s="30"/>
      <c r="CL958" s="30"/>
      <c r="CM958" s="30"/>
      <c r="CN958" s="30"/>
      <c r="CO958" s="30"/>
      <c r="CP958" s="30"/>
      <c r="CQ958" s="30"/>
      <c r="CR958" s="30"/>
      <c r="CS958" s="30"/>
      <c r="CT958" s="30"/>
      <c r="CU958" s="30"/>
      <c r="CV958" s="30"/>
      <c r="CW958" s="30"/>
      <c r="CX958" s="30"/>
      <c r="CY958" s="30"/>
      <c r="CZ958" s="30"/>
      <c r="DA958" s="30"/>
      <c r="DB958" s="30"/>
      <c r="DC958" s="30"/>
      <c r="DD958" s="30"/>
      <c r="DE958" s="30"/>
      <c r="DF958" s="30"/>
      <c r="DG958" s="30"/>
      <c r="DH958" s="30"/>
      <c r="DI958" s="30"/>
      <c r="DJ958" s="30"/>
      <c r="DK958" s="30"/>
      <c r="DL958" s="30"/>
      <c r="DM958" s="30"/>
      <c r="DN958" s="30"/>
      <c r="DO958" s="30"/>
      <c r="DP958" s="30"/>
      <c r="DQ958" s="30"/>
      <c r="DR958" s="30"/>
      <c r="DS958" s="30"/>
      <c r="DT958" s="30"/>
      <c r="DU958" s="30"/>
      <c r="DV958" s="30"/>
      <c r="DW958" s="30"/>
      <c r="DX958" s="30"/>
      <c r="DY958" s="30"/>
      <c r="DZ958" s="30"/>
      <c r="EA958" s="30"/>
      <c r="EB958" s="30"/>
      <c r="EC958" s="30"/>
      <c r="ED958" s="30"/>
      <c r="EE958" s="30"/>
      <c r="EF958" s="30"/>
      <c r="EG958" s="30"/>
      <c r="EH958" s="30"/>
      <c r="EI958" s="30"/>
      <c r="EJ958" s="30"/>
      <c r="EK958" s="30"/>
      <c r="EL958" s="30"/>
      <c r="EM958" s="30"/>
      <c r="EN958" s="30"/>
      <c r="EO958" s="30"/>
      <c r="EP958" s="30"/>
      <c r="EQ958" s="30"/>
      <c r="ER958" s="30"/>
      <c r="ES958" s="30"/>
      <c r="ET958" s="30"/>
      <c r="EU958" s="30"/>
      <c r="EV958" s="30"/>
      <c r="EW958" s="30"/>
      <c r="EX958" s="30"/>
      <c r="EY958" s="30"/>
      <c r="EZ958" s="30"/>
      <c r="FA958" s="30"/>
      <c r="FB958" s="30"/>
      <c r="FC958" s="30"/>
      <c r="FD958" s="30"/>
      <c r="FE958" s="30"/>
      <c r="FF958" s="30"/>
      <c r="FG958" s="30"/>
      <c r="FH958" s="30"/>
      <c r="FI958" s="30"/>
      <c r="FJ958" s="30"/>
      <c r="FK958" s="30"/>
      <c r="FL958" s="30"/>
      <c r="FM958" s="30"/>
      <c r="FN958" s="30"/>
      <c r="FO958" s="30"/>
      <c r="FP958" s="30"/>
      <c r="FQ958" s="30"/>
      <c r="FR958" s="30"/>
      <c r="FS958" s="30"/>
      <c r="FT958" s="30"/>
      <c r="FU958" s="30"/>
      <c r="FV958" s="30"/>
      <c r="FW958" s="30"/>
      <c r="FX958" s="30"/>
      <c r="FY958" s="30"/>
      <c r="FZ958" s="30"/>
      <c r="GA958" s="30"/>
      <c r="GB958" s="30"/>
      <c r="GC958" s="30"/>
      <c r="GD958" s="30"/>
      <c r="GE958" s="30"/>
      <c r="GF958" s="30"/>
      <c r="GG958" s="30"/>
      <c r="GH958" s="30"/>
      <c r="GI958" s="30"/>
      <c r="GJ958" s="30"/>
      <c r="GK958" s="30"/>
      <c r="GL958" s="30"/>
      <c r="GM958" s="30"/>
    </row>
    <row r="959" spans="1:195" ht="12.7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c r="BA959" s="30"/>
      <c r="BB959" s="30"/>
      <c r="BC959" s="30"/>
      <c r="BD959" s="30"/>
      <c r="BE959" s="30"/>
      <c r="BF959" s="30"/>
      <c r="BG959" s="30"/>
      <c r="BH959" s="30"/>
      <c r="BI959" s="30"/>
      <c r="BJ959" s="30"/>
      <c r="BK959" s="30"/>
      <c r="BL959" s="30"/>
      <c r="BM959" s="30"/>
      <c r="BN959" s="30"/>
      <c r="BO959" s="30"/>
      <c r="BP959" s="30"/>
      <c r="BQ959" s="30"/>
      <c r="BR959" s="30"/>
      <c r="BS959" s="30"/>
      <c r="BT959" s="30"/>
      <c r="BU959" s="30"/>
      <c r="BV959" s="30"/>
      <c r="BW959" s="30"/>
      <c r="BX959" s="30"/>
      <c r="BY959" s="30"/>
      <c r="BZ959" s="30"/>
      <c r="CA959" s="30"/>
      <c r="CB959" s="30"/>
      <c r="CC959" s="30"/>
      <c r="CD959" s="30"/>
      <c r="CE959" s="30"/>
      <c r="CF959" s="30"/>
      <c r="CG959" s="30"/>
      <c r="CH959" s="30"/>
      <c r="CI959" s="30"/>
      <c r="CJ959" s="30"/>
      <c r="CK959" s="30"/>
      <c r="CL959" s="30"/>
      <c r="CM959" s="30"/>
      <c r="CN959" s="30"/>
      <c r="CO959" s="30"/>
      <c r="CP959" s="30"/>
      <c r="CQ959" s="30"/>
      <c r="CR959" s="30"/>
      <c r="CS959" s="30"/>
      <c r="CT959" s="30"/>
      <c r="CU959" s="30"/>
      <c r="CV959" s="30"/>
      <c r="CW959" s="30"/>
      <c r="CX959" s="30"/>
      <c r="CY959" s="30"/>
      <c r="CZ959" s="30"/>
      <c r="DA959" s="30"/>
      <c r="DB959" s="30"/>
      <c r="DC959" s="30"/>
      <c r="DD959" s="30"/>
      <c r="DE959" s="30"/>
      <c r="DF959" s="30"/>
      <c r="DG959" s="30"/>
      <c r="DH959" s="30"/>
      <c r="DI959" s="30"/>
      <c r="DJ959" s="30"/>
      <c r="DK959" s="30"/>
      <c r="DL959" s="30"/>
      <c r="DM959" s="30"/>
      <c r="DN959" s="30"/>
      <c r="DO959" s="30"/>
      <c r="DP959" s="30"/>
      <c r="DQ959" s="30"/>
      <c r="DR959" s="30"/>
      <c r="DS959" s="30"/>
      <c r="DT959" s="30"/>
      <c r="DU959" s="30"/>
      <c r="DV959" s="30"/>
      <c r="DW959" s="30"/>
      <c r="DX959" s="30"/>
      <c r="DY959" s="30"/>
      <c r="DZ959" s="30"/>
      <c r="EA959" s="30"/>
      <c r="EB959" s="30"/>
      <c r="EC959" s="30"/>
      <c r="ED959" s="30"/>
      <c r="EE959" s="30"/>
      <c r="EF959" s="30"/>
      <c r="EG959" s="30"/>
      <c r="EH959" s="30"/>
      <c r="EI959" s="30"/>
      <c r="EJ959" s="30"/>
      <c r="EK959" s="30"/>
      <c r="EL959" s="30"/>
      <c r="EM959" s="30"/>
      <c r="EN959" s="30"/>
      <c r="EO959" s="30"/>
      <c r="EP959" s="30"/>
      <c r="EQ959" s="30"/>
      <c r="ER959" s="30"/>
      <c r="ES959" s="30"/>
      <c r="ET959" s="30"/>
      <c r="EU959" s="30"/>
      <c r="EV959" s="30"/>
      <c r="EW959" s="30"/>
      <c r="EX959" s="30"/>
      <c r="EY959" s="30"/>
      <c r="EZ959" s="30"/>
      <c r="FA959" s="30"/>
      <c r="FB959" s="30"/>
      <c r="FC959" s="30"/>
      <c r="FD959" s="30"/>
      <c r="FE959" s="30"/>
      <c r="FF959" s="30"/>
      <c r="FG959" s="30"/>
      <c r="FH959" s="30"/>
      <c r="FI959" s="30"/>
      <c r="FJ959" s="30"/>
      <c r="FK959" s="30"/>
      <c r="FL959" s="30"/>
      <c r="FM959" s="30"/>
      <c r="FN959" s="30"/>
      <c r="FO959" s="30"/>
      <c r="FP959" s="30"/>
      <c r="FQ959" s="30"/>
      <c r="FR959" s="30"/>
      <c r="FS959" s="30"/>
      <c r="FT959" s="30"/>
      <c r="FU959" s="30"/>
      <c r="FV959" s="30"/>
      <c r="FW959" s="30"/>
      <c r="FX959" s="30"/>
      <c r="FY959" s="30"/>
      <c r="FZ959" s="30"/>
      <c r="GA959" s="30"/>
      <c r="GB959" s="30"/>
      <c r="GC959" s="30"/>
      <c r="GD959" s="30"/>
      <c r="GE959" s="30"/>
      <c r="GF959" s="30"/>
      <c r="GG959" s="30"/>
      <c r="GH959" s="30"/>
      <c r="GI959" s="30"/>
      <c r="GJ959" s="30"/>
      <c r="GK959" s="30"/>
      <c r="GL959" s="30"/>
      <c r="GM959" s="30"/>
    </row>
    <row r="960" spans="1:195" ht="12.7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c r="BK960" s="30"/>
      <c r="BL960" s="30"/>
      <c r="BM960" s="30"/>
      <c r="BN960" s="30"/>
      <c r="BO960" s="30"/>
      <c r="BP960" s="30"/>
      <c r="BQ960" s="30"/>
      <c r="BR960" s="30"/>
      <c r="BS960" s="30"/>
      <c r="BT960" s="30"/>
      <c r="BU960" s="30"/>
      <c r="BV960" s="30"/>
      <c r="BW960" s="30"/>
      <c r="BX960" s="30"/>
      <c r="BY960" s="30"/>
      <c r="BZ960" s="30"/>
      <c r="CA960" s="30"/>
      <c r="CB960" s="30"/>
      <c r="CC960" s="30"/>
      <c r="CD960" s="30"/>
      <c r="CE960" s="30"/>
      <c r="CF960" s="30"/>
      <c r="CG960" s="30"/>
      <c r="CH960" s="30"/>
      <c r="CI960" s="30"/>
      <c r="CJ960" s="30"/>
      <c r="CK960" s="30"/>
      <c r="CL960" s="30"/>
      <c r="CM960" s="30"/>
      <c r="CN960" s="30"/>
      <c r="CO960" s="30"/>
      <c r="CP960" s="30"/>
      <c r="CQ960" s="30"/>
      <c r="CR960" s="30"/>
      <c r="CS960" s="30"/>
      <c r="CT960" s="30"/>
      <c r="CU960" s="30"/>
      <c r="CV960" s="30"/>
      <c r="CW960" s="30"/>
      <c r="CX960" s="30"/>
      <c r="CY960" s="30"/>
      <c r="CZ960" s="30"/>
      <c r="DA960" s="30"/>
      <c r="DB960" s="30"/>
      <c r="DC960" s="30"/>
      <c r="DD960" s="30"/>
      <c r="DE960" s="30"/>
      <c r="DF960" s="30"/>
      <c r="DG960" s="30"/>
      <c r="DH960" s="30"/>
      <c r="DI960" s="30"/>
      <c r="DJ960" s="30"/>
      <c r="DK960" s="30"/>
      <c r="DL960" s="30"/>
      <c r="DM960" s="30"/>
      <c r="DN960" s="30"/>
      <c r="DO960" s="30"/>
      <c r="DP960" s="30"/>
      <c r="DQ960" s="30"/>
      <c r="DR960" s="30"/>
      <c r="DS960" s="30"/>
      <c r="DT960" s="30"/>
      <c r="DU960" s="30"/>
      <c r="DV960" s="30"/>
      <c r="DW960" s="30"/>
      <c r="DX960" s="30"/>
      <c r="DY960" s="30"/>
      <c r="DZ960" s="30"/>
      <c r="EA960" s="30"/>
      <c r="EB960" s="30"/>
      <c r="EC960" s="30"/>
      <c r="ED960" s="30"/>
      <c r="EE960" s="30"/>
      <c r="EF960" s="30"/>
      <c r="EG960" s="30"/>
      <c r="EH960" s="30"/>
      <c r="EI960" s="30"/>
      <c r="EJ960" s="30"/>
      <c r="EK960" s="30"/>
      <c r="EL960" s="30"/>
      <c r="EM960" s="30"/>
      <c r="EN960" s="30"/>
      <c r="EO960" s="30"/>
      <c r="EP960" s="30"/>
      <c r="EQ960" s="30"/>
      <c r="ER960" s="30"/>
      <c r="ES960" s="30"/>
      <c r="ET960" s="30"/>
      <c r="EU960" s="30"/>
      <c r="EV960" s="30"/>
      <c r="EW960" s="30"/>
      <c r="EX960" s="30"/>
      <c r="EY960" s="30"/>
      <c r="EZ960" s="30"/>
      <c r="FA960" s="30"/>
      <c r="FB960" s="30"/>
      <c r="FC960" s="30"/>
      <c r="FD960" s="30"/>
      <c r="FE960" s="30"/>
      <c r="FF960" s="30"/>
      <c r="FG960" s="30"/>
      <c r="FH960" s="30"/>
      <c r="FI960" s="30"/>
      <c r="FJ960" s="30"/>
      <c r="FK960" s="30"/>
      <c r="FL960" s="30"/>
      <c r="FM960" s="30"/>
      <c r="FN960" s="30"/>
      <c r="FO960" s="30"/>
      <c r="FP960" s="30"/>
      <c r="FQ960" s="30"/>
      <c r="FR960" s="30"/>
      <c r="FS960" s="30"/>
      <c r="FT960" s="30"/>
      <c r="FU960" s="30"/>
      <c r="FV960" s="30"/>
      <c r="FW960" s="30"/>
      <c r="FX960" s="30"/>
      <c r="FY960" s="30"/>
      <c r="FZ960" s="30"/>
      <c r="GA960" s="30"/>
      <c r="GB960" s="30"/>
      <c r="GC960" s="30"/>
      <c r="GD960" s="30"/>
      <c r="GE960" s="30"/>
      <c r="GF960" s="30"/>
      <c r="GG960" s="30"/>
      <c r="GH960" s="30"/>
      <c r="GI960" s="30"/>
      <c r="GJ960" s="30"/>
      <c r="GK960" s="30"/>
      <c r="GL960" s="30"/>
      <c r="GM960" s="30"/>
    </row>
    <row r="961" spans="1:195" ht="12.7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c r="BM961" s="30"/>
      <c r="BN961" s="30"/>
      <c r="BO961" s="30"/>
      <c r="BP961" s="30"/>
      <c r="BQ961" s="30"/>
      <c r="BR961" s="30"/>
      <c r="BS961" s="30"/>
      <c r="BT961" s="30"/>
      <c r="BU961" s="30"/>
      <c r="BV961" s="30"/>
      <c r="BW961" s="30"/>
      <c r="BX961" s="30"/>
      <c r="BY961" s="30"/>
      <c r="BZ961" s="30"/>
      <c r="CA961" s="30"/>
      <c r="CB961" s="30"/>
      <c r="CC961" s="30"/>
      <c r="CD961" s="30"/>
      <c r="CE961" s="30"/>
      <c r="CF961" s="30"/>
      <c r="CG961" s="30"/>
      <c r="CH961" s="30"/>
      <c r="CI961" s="30"/>
      <c r="CJ961" s="30"/>
      <c r="CK961" s="30"/>
      <c r="CL961" s="30"/>
      <c r="CM961" s="30"/>
      <c r="CN961" s="30"/>
      <c r="CO961" s="30"/>
      <c r="CP961" s="30"/>
      <c r="CQ961" s="30"/>
      <c r="CR961" s="30"/>
      <c r="CS961" s="30"/>
      <c r="CT961" s="30"/>
      <c r="CU961" s="30"/>
      <c r="CV961" s="30"/>
      <c r="CW961" s="30"/>
      <c r="CX961" s="30"/>
      <c r="CY961" s="30"/>
      <c r="CZ961" s="30"/>
      <c r="DA961" s="30"/>
      <c r="DB961" s="30"/>
      <c r="DC961" s="30"/>
      <c r="DD961" s="30"/>
      <c r="DE961" s="30"/>
      <c r="DF961" s="30"/>
      <c r="DG961" s="30"/>
      <c r="DH961" s="30"/>
      <c r="DI961" s="30"/>
      <c r="DJ961" s="30"/>
      <c r="DK961" s="30"/>
      <c r="DL961" s="30"/>
      <c r="DM961" s="30"/>
      <c r="DN961" s="30"/>
      <c r="DO961" s="30"/>
      <c r="DP961" s="30"/>
      <c r="DQ961" s="30"/>
      <c r="DR961" s="30"/>
      <c r="DS961" s="30"/>
      <c r="DT961" s="30"/>
      <c r="DU961" s="30"/>
      <c r="DV961" s="30"/>
      <c r="DW961" s="30"/>
      <c r="DX961" s="30"/>
      <c r="DY961" s="30"/>
      <c r="DZ961" s="30"/>
      <c r="EA961" s="30"/>
      <c r="EB961" s="30"/>
      <c r="EC961" s="30"/>
      <c r="ED961" s="30"/>
      <c r="EE961" s="30"/>
      <c r="EF961" s="30"/>
      <c r="EG961" s="30"/>
      <c r="EH961" s="30"/>
      <c r="EI961" s="30"/>
      <c r="EJ961" s="30"/>
      <c r="EK961" s="30"/>
      <c r="EL961" s="30"/>
      <c r="EM961" s="30"/>
      <c r="EN961" s="30"/>
      <c r="EO961" s="30"/>
      <c r="EP961" s="30"/>
      <c r="EQ961" s="30"/>
      <c r="ER961" s="30"/>
      <c r="ES961" s="30"/>
      <c r="ET961" s="30"/>
      <c r="EU961" s="30"/>
      <c r="EV961" s="30"/>
      <c r="EW961" s="30"/>
      <c r="EX961" s="30"/>
      <c r="EY961" s="30"/>
      <c r="EZ961" s="30"/>
      <c r="FA961" s="30"/>
      <c r="FB961" s="30"/>
      <c r="FC961" s="30"/>
      <c r="FD961" s="30"/>
      <c r="FE961" s="30"/>
      <c r="FF961" s="30"/>
      <c r="FG961" s="30"/>
      <c r="FH961" s="30"/>
      <c r="FI961" s="30"/>
      <c r="FJ961" s="30"/>
      <c r="FK961" s="30"/>
      <c r="FL961" s="30"/>
      <c r="FM961" s="30"/>
      <c r="FN961" s="30"/>
      <c r="FO961" s="30"/>
      <c r="FP961" s="30"/>
      <c r="FQ961" s="30"/>
      <c r="FR961" s="30"/>
      <c r="FS961" s="30"/>
      <c r="FT961" s="30"/>
      <c r="FU961" s="30"/>
      <c r="FV961" s="30"/>
      <c r="FW961" s="30"/>
      <c r="FX961" s="30"/>
      <c r="FY961" s="30"/>
      <c r="FZ961" s="30"/>
      <c r="GA961" s="30"/>
      <c r="GB961" s="30"/>
      <c r="GC961" s="30"/>
      <c r="GD961" s="30"/>
      <c r="GE961" s="30"/>
      <c r="GF961" s="30"/>
      <c r="GG961" s="30"/>
      <c r="GH961" s="30"/>
      <c r="GI961" s="30"/>
      <c r="GJ961" s="30"/>
      <c r="GK961" s="30"/>
      <c r="GL961" s="30"/>
      <c r="GM961" s="30"/>
    </row>
    <row r="962" spans="1:195" ht="12.7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c r="BM962" s="30"/>
      <c r="BN962" s="30"/>
      <c r="BO962" s="30"/>
      <c r="BP962" s="30"/>
      <c r="BQ962" s="30"/>
      <c r="BR962" s="30"/>
      <c r="BS962" s="30"/>
      <c r="BT962" s="30"/>
      <c r="BU962" s="30"/>
      <c r="BV962" s="30"/>
      <c r="BW962" s="30"/>
      <c r="BX962" s="30"/>
      <c r="BY962" s="30"/>
      <c r="BZ962" s="30"/>
      <c r="CA962" s="30"/>
      <c r="CB962" s="30"/>
      <c r="CC962" s="30"/>
      <c r="CD962" s="30"/>
      <c r="CE962" s="30"/>
      <c r="CF962" s="30"/>
      <c r="CG962" s="30"/>
      <c r="CH962" s="30"/>
      <c r="CI962" s="30"/>
      <c r="CJ962" s="30"/>
      <c r="CK962" s="30"/>
      <c r="CL962" s="30"/>
      <c r="CM962" s="30"/>
      <c r="CN962" s="30"/>
      <c r="CO962" s="30"/>
      <c r="CP962" s="30"/>
      <c r="CQ962" s="30"/>
      <c r="CR962" s="30"/>
      <c r="CS962" s="30"/>
      <c r="CT962" s="30"/>
      <c r="CU962" s="30"/>
      <c r="CV962" s="30"/>
      <c r="CW962" s="30"/>
      <c r="CX962" s="30"/>
      <c r="CY962" s="30"/>
      <c r="CZ962" s="30"/>
      <c r="DA962" s="30"/>
      <c r="DB962" s="30"/>
      <c r="DC962" s="30"/>
      <c r="DD962" s="30"/>
      <c r="DE962" s="30"/>
      <c r="DF962" s="30"/>
      <c r="DG962" s="30"/>
      <c r="DH962" s="30"/>
      <c r="DI962" s="30"/>
      <c r="DJ962" s="30"/>
      <c r="DK962" s="30"/>
      <c r="DL962" s="30"/>
      <c r="DM962" s="30"/>
      <c r="DN962" s="30"/>
      <c r="DO962" s="30"/>
      <c r="DP962" s="30"/>
      <c r="DQ962" s="30"/>
      <c r="DR962" s="30"/>
      <c r="DS962" s="30"/>
      <c r="DT962" s="30"/>
      <c r="DU962" s="30"/>
      <c r="DV962" s="30"/>
      <c r="DW962" s="30"/>
      <c r="DX962" s="30"/>
      <c r="DY962" s="30"/>
      <c r="DZ962" s="30"/>
      <c r="EA962" s="30"/>
      <c r="EB962" s="30"/>
      <c r="EC962" s="30"/>
      <c r="ED962" s="30"/>
      <c r="EE962" s="30"/>
      <c r="EF962" s="30"/>
      <c r="EG962" s="30"/>
      <c r="EH962" s="30"/>
      <c r="EI962" s="30"/>
      <c r="EJ962" s="30"/>
      <c r="EK962" s="30"/>
      <c r="EL962" s="30"/>
      <c r="EM962" s="30"/>
      <c r="EN962" s="30"/>
      <c r="EO962" s="30"/>
      <c r="EP962" s="30"/>
      <c r="EQ962" s="30"/>
      <c r="ER962" s="30"/>
      <c r="ES962" s="30"/>
      <c r="ET962" s="30"/>
      <c r="EU962" s="30"/>
      <c r="EV962" s="30"/>
      <c r="EW962" s="30"/>
      <c r="EX962" s="30"/>
      <c r="EY962" s="30"/>
      <c r="EZ962" s="30"/>
      <c r="FA962" s="30"/>
      <c r="FB962" s="30"/>
      <c r="FC962" s="30"/>
      <c r="FD962" s="30"/>
      <c r="FE962" s="30"/>
      <c r="FF962" s="30"/>
      <c r="FG962" s="30"/>
      <c r="FH962" s="30"/>
      <c r="FI962" s="30"/>
      <c r="FJ962" s="30"/>
      <c r="FK962" s="30"/>
      <c r="FL962" s="30"/>
      <c r="FM962" s="30"/>
      <c r="FN962" s="30"/>
      <c r="FO962" s="30"/>
      <c r="FP962" s="30"/>
      <c r="FQ962" s="30"/>
      <c r="FR962" s="30"/>
      <c r="FS962" s="30"/>
      <c r="FT962" s="30"/>
      <c r="FU962" s="30"/>
      <c r="FV962" s="30"/>
      <c r="FW962" s="30"/>
      <c r="FX962" s="30"/>
      <c r="FY962" s="30"/>
      <c r="FZ962" s="30"/>
      <c r="GA962" s="30"/>
      <c r="GB962" s="30"/>
      <c r="GC962" s="30"/>
      <c r="GD962" s="30"/>
      <c r="GE962" s="30"/>
      <c r="GF962" s="30"/>
      <c r="GG962" s="30"/>
      <c r="GH962" s="30"/>
      <c r="GI962" s="30"/>
      <c r="GJ962" s="30"/>
      <c r="GK962" s="30"/>
      <c r="GL962" s="30"/>
      <c r="GM962" s="30"/>
    </row>
    <row r="963" spans="1:195" ht="12.7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c r="BA963" s="30"/>
      <c r="BB963" s="30"/>
      <c r="BC963" s="30"/>
      <c r="BD963" s="30"/>
      <c r="BE963" s="30"/>
      <c r="BF963" s="30"/>
      <c r="BG963" s="30"/>
      <c r="BH963" s="30"/>
      <c r="BI963" s="30"/>
      <c r="BJ963" s="30"/>
      <c r="BK963" s="30"/>
      <c r="BL963" s="30"/>
      <c r="BM963" s="30"/>
      <c r="BN963" s="30"/>
      <c r="BO963" s="30"/>
      <c r="BP963" s="30"/>
      <c r="BQ963" s="30"/>
      <c r="BR963" s="30"/>
      <c r="BS963" s="30"/>
      <c r="BT963" s="30"/>
      <c r="BU963" s="30"/>
      <c r="BV963" s="30"/>
      <c r="BW963" s="30"/>
      <c r="BX963" s="30"/>
      <c r="BY963" s="30"/>
      <c r="BZ963" s="30"/>
      <c r="CA963" s="30"/>
      <c r="CB963" s="30"/>
      <c r="CC963" s="30"/>
      <c r="CD963" s="30"/>
      <c r="CE963" s="30"/>
      <c r="CF963" s="30"/>
      <c r="CG963" s="30"/>
      <c r="CH963" s="30"/>
      <c r="CI963" s="30"/>
      <c r="CJ963" s="30"/>
      <c r="CK963" s="30"/>
      <c r="CL963" s="30"/>
      <c r="CM963" s="30"/>
      <c r="CN963" s="30"/>
      <c r="CO963" s="30"/>
      <c r="CP963" s="30"/>
      <c r="CQ963" s="30"/>
      <c r="CR963" s="30"/>
      <c r="CS963" s="30"/>
      <c r="CT963" s="30"/>
      <c r="CU963" s="30"/>
      <c r="CV963" s="30"/>
      <c r="CW963" s="30"/>
      <c r="CX963" s="30"/>
      <c r="CY963" s="30"/>
      <c r="CZ963" s="30"/>
      <c r="DA963" s="30"/>
      <c r="DB963" s="30"/>
      <c r="DC963" s="30"/>
      <c r="DD963" s="30"/>
      <c r="DE963" s="30"/>
      <c r="DF963" s="30"/>
      <c r="DG963" s="30"/>
      <c r="DH963" s="30"/>
      <c r="DI963" s="30"/>
      <c r="DJ963" s="30"/>
      <c r="DK963" s="30"/>
      <c r="DL963" s="30"/>
      <c r="DM963" s="30"/>
      <c r="DN963" s="30"/>
      <c r="DO963" s="30"/>
      <c r="DP963" s="30"/>
      <c r="DQ963" s="30"/>
      <c r="DR963" s="30"/>
      <c r="DS963" s="30"/>
      <c r="DT963" s="30"/>
      <c r="DU963" s="30"/>
      <c r="DV963" s="30"/>
      <c r="DW963" s="30"/>
      <c r="DX963" s="30"/>
      <c r="DY963" s="30"/>
      <c r="DZ963" s="30"/>
      <c r="EA963" s="30"/>
      <c r="EB963" s="30"/>
      <c r="EC963" s="30"/>
      <c r="ED963" s="30"/>
      <c r="EE963" s="30"/>
      <c r="EF963" s="30"/>
      <c r="EG963" s="30"/>
      <c r="EH963" s="30"/>
      <c r="EI963" s="30"/>
      <c r="EJ963" s="30"/>
      <c r="EK963" s="30"/>
      <c r="EL963" s="30"/>
      <c r="EM963" s="30"/>
      <c r="EN963" s="30"/>
      <c r="EO963" s="30"/>
      <c r="EP963" s="30"/>
      <c r="EQ963" s="30"/>
      <c r="ER963" s="30"/>
      <c r="ES963" s="30"/>
      <c r="ET963" s="30"/>
      <c r="EU963" s="30"/>
      <c r="EV963" s="30"/>
      <c r="EW963" s="30"/>
      <c r="EX963" s="30"/>
      <c r="EY963" s="30"/>
      <c r="EZ963" s="30"/>
      <c r="FA963" s="30"/>
      <c r="FB963" s="30"/>
      <c r="FC963" s="30"/>
      <c r="FD963" s="30"/>
      <c r="FE963" s="30"/>
      <c r="FF963" s="30"/>
      <c r="FG963" s="30"/>
      <c r="FH963" s="30"/>
      <c r="FI963" s="30"/>
      <c r="FJ963" s="30"/>
      <c r="FK963" s="30"/>
      <c r="FL963" s="30"/>
      <c r="FM963" s="30"/>
      <c r="FN963" s="30"/>
      <c r="FO963" s="30"/>
      <c r="FP963" s="30"/>
      <c r="FQ963" s="30"/>
      <c r="FR963" s="30"/>
      <c r="FS963" s="30"/>
      <c r="FT963" s="30"/>
      <c r="FU963" s="30"/>
      <c r="FV963" s="30"/>
      <c r="FW963" s="30"/>
      <c r="FX963" s="30"/>
      <c r="FY963" s="30"/>
      <c r="FZ963" s="30"/>
      <c r="GA963" s="30"/>
      <c r="GB963" s="30"/>
      <c r="GC963" s="30"/>
      <c r="GD963" s="30"/>
      <c r="GE963" s="30"/>
      <c r="GF963" s="30"/>
      <c r="GG963" s="30"/>
      <c r="GH963" s="30"/>
      <c r="GI963" s="30"/>
      <c r="GJ963" s="30"/>
      <c r="GK963" s="30"/>
      <c r="GL963" s="30"/>
      <c r="GM963" s="30"/>
    </row>
    <row r="964" spans="1:195" ht="12.7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c r="BK964" s="30"/>
      <c r="BL964" s="30"/>
      <c r="BM964" s="30"/>
      <c r="BN964" s="30"/>
      <c r="BO964" s="30"/>
      <c r="BP964" s="30"/>
      <c r="BQ964" s="30"/>
      <c r="BR964" s="30"/>
      <c r="BS964" s="30"/>
      <c r="BT964" s="30"/>
      <c r="BU964" s="30"/>
      <c r="BV964" s="30"/>
      <c r="BW964" s="30"/>
      <c r="BX964" s="30"/>
      <c r="BY964" s="30"/>
      <c r="BZ964" s="30"/>
      <c r="CA964" s="30"/>
      <c r="CB964" s="30"/>
      <c r="CC964" s="30"/>
      <c r="CD964" s="30"/>
      <c r="CE964" s="30"/>
      <c r="CF964" s="30"/>
      <c r="CG964" s="30"/>
      <c r="CH964" s="30"/>
      <c r="CI964" s="30"/>
      <c r="CJ964" s="30"/>
      <c r="CK964" s="30"/>
      <c r="CL964" s="30"/>
      <c r="CM964" s="30"/>
      <c r="CN964" s="30"/>
      <c r="CO964" s="30"/>
      <c r="CP964" s="30"/>
      <c r="CQ964" s="30"/>
      <c r="CR964" s="30"/>
      <c r="CS964" s="30"/>
      <c r="CT964" s="30"/>
      <c r="CU964" s="30"/>
      <c r="CV964" s="30"/>
      <c r="CW964" s="30"/>
      <c r="CX964" s="30"/>
      <c r="CY964" s="30"/>
      <c r="CZ964" s="30"/>
      <c r="DA964" s="30"/>
      <c r="DB964" s="30"/>
      <c r="DC964" s="30"/>
      <c r="DD964" s="30"/>
      <c r="DE964" s="30"/>
      <c r="DF964" s="30"/>
      <c r="DG964" s="30"/>
      <c r="DH964" s="30"/>
      <c r="DI964" s="30"/>
      <c r="DJ964" s="30"/>
      <c r="DK964" s="30"/>
      <c r="DL964" s="30"/>
      <c r="DM964" s="30"/>
      <c r="DN964" s="30"/>
      <c r="DO964" s="30"/>
      <c r="DP964" s="30"/>
      <c r="DQ964" s="30"/>
      <c r="DR964" s="30"/>
      <c r="DS964" s="30"/>
      <c r="DT964" s="30"/>
      <c r="DU964" s="30"/>
      <c r="DV964" s="30"/>
      <c r="DW964" s="30"/>
      <c r="DX964" s="30"/>
      <c r="DY964" s="30"/>
      <c r="DZ964" s="30"/>
      <c r="EA964" s="30"/>
      <c r="EB964" s="30"/>
      <c r="EC964" s="30"/>
      <c r="ED964" s="30"/>
      <c r="EE964" s="30"/>
      <c r="EF964" s="30"/>
      <c r="EG964" s="30"/>
      <c r="EH964" s="30"/>
      <c r="EI964" s="30"/>
      <c r="EJ964" s="30"/>
      <c r="EK964" s="30"/>
      <c r="EL964" s="30"/>
      <c r="EM964" s="30"/>
      <c r="EN964" s="30"/>
      <c r="EO964" s="30"/>
      <c r="EP964" s="30"/>
      <c r="EQ964" s="30"/>
      <c r="ER964" s="30"/>
      <c r="ES964" s="30"/>
      <c r="ET964" s="30"/>
      <c r="EU964" s="30"/>
      <c r="EV964" s="30"/>
      <c r="EW964" s="30"/>
      <c r="EX964" s="30"/>
      <c r="EY964" s="30"/>
      <c r="EZ964" s="30"/>
      <c r="FA964" s="30"/>
      <c r="FB964" s="30"/>
      <c r="FC964" s="30"/>
      <c r="FD964" s="30"/>
      <c r="FE964" s="30"/>
      <c r="FF964" s="30"/>
      <c r="FG964" s="30"/>
      <c r="FH964" s="30"/>
      <c r="FI964" s="30"/>
      <c r="FJ964" s="30"/>
      <c r="FK964" s="30"/>
      <c r="FL964" s="30"/>
      <c r="FM964" s="30"/>
      <c r="FN964" s="30"/>
      <c r="FO964" s="30"/>
      <c r="FP964" s="30"/>
      <c r="FQ964" s="30"/>
      <c r="FR964" s="30"/>
      <c r="FS964" s="30"/>
      <c r="FT964" s="30"/>
      <c r="FU964" s="30"/>
      <c r="FV964" s="30"/>
      <c r="FW964" s="30"/>
      <c r="FX964" s="30"/>
      <c r="FY964" s="30"/>
      <c r="FZ964" s="30"/>
      <c r="GA964" s="30"/>
      <c r="GB964" s="30"/>
      <c r="GC964" s="30"/>
      <c r="GD964" s="30"/>
      <c r="GE964" s="30"/>
      <c r="GF964" s="30"/>
      <c r="GG964" s="30"/>
      <c r="GH964" s="30"/>
      <c r="GI964" s="30"/>
      <c r="GJ964" s="30"/>
      <c r="GK964" s="30"/>
      <c r="GL964" s="30"/>
      <c r="GM964" s="30"/>
    </row>
    <row r="965" spans="1:195" ht="12.7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c r="BA965" s="30"/>
      <c r="BB965" s="30"/>
      <c r="BC965" s="30"/>
      <c r="BD965" s="30"/>
      <c r="BE965" s="30"/>
      <c r="BF965" s="30"/>
      <c r="BG965" s="30"/>
      <c r="BH965" s="30"/>
      <c r="BI965" s="30"/>
      <c r="BJ965" s="30"/>
      <c r="BK965" s="30"/>
      <c r="BL965" s="30"/>
      <c r="BM965" s="30"/>
      <c r="BN965" s="30"/>
      <c r="BO965" s="30"/>
      <c r="BP965" s="30"/>
      <c r="BQ965" s="30"/>
      <c r="BR965" s="30"/>
      <c r="BS965" s="30"/>
      <c r="BT965" s="30"/>
      <c r="BU965" s="30"/>
      <c r="BV965" s="30"/>
      <c r="BW965" s="30"/>
      <c r="BX965" s="30"/>
      <c r="BY965" s="30"/>
      <c r="BZ965" s="30"/>
      <c r="CA965" s="30"/>
      <c r="CB965" s="30"/>
      <c r="CC965" s="30"/>
      <c r="CD965" s="30"/>
      <c r="CE965" s="30"/>
      <c r="CF965" s="30"/>
      <c r="CG965" s="30"/>
      <c r="CH965" s="30"/>
      <c r="CI965" s="30"/>
      <c r="CJ965" s="30"/>
      <c r="CK965" s="30"/>
      <c r="CL965" s="30"/>
      <c r="CM965" s="30"/>
      <c r="CN965" s="30"/>
      <c r="CO965" s="30"/>
      <c r="CP965" s="30"/>
      <c r="CQ965" s="30"/>
      <c r="CR965" s="30"/>
      <c r="CS965" s="30"/>
      <c r="CT965" s="30"/>
      <c r="CU965" s="30"/>
      <c r="CV965" s="30"/>
      <c r="CW965" s="30"/>
      <c r="CX965" s="30"/>
      <c r="CY965" s="30"/>
      <c r="CZ965" s="30"/>
      <c r="DA965" s="30"/>
      <c r="DB965" s="30"/>
      <c r="DC965" s="30"/>
      <c r="DD965" s="30"/>
      <c r="DE965" s="30"/>
      <c r="DF965" s="30"/>
      <c r="DG965" s="30"/>
      <c r="DH965" s="30"/>
      <c r="DI965" s="30"/>
      <c r="DJ965" s="30"/>
      <c r="DK965" s="30"/>
      <c r="DL965" s="30"/>
      <c r="DM965" s="30"/>
      <c r="DN965" s="30"/>
      <c r="DO965" s="30"/>
      <c r="DP965" s="30"/>
      <c r="DQ965" s="30"/>
      <c r="DR965" s="30"/>
      <c r="DS965" s="30"/>
      <c r="DT965" s="30"/>
      <c r="DU965" s="30"/>
      <c r="DV965" s="30"/>
      <c r="DW965" s="30"/>
      <c r="DX965" s="30"/>
      <c r="DY965" s="30"/>
      <c r="DZ965" s="30"/>
      <c r="EA965" s="30"/>
      <c r="EB965" s="30"/>
      <c r="EC965" s="30"/>
      <c r="ED965" s="30"/>
      <c r="EE965" s="30"/>
      <c r="EF965" s="30"/>
      <c r="EG965" s="30"/>
      <c r="EH965" s="30"/>
      <c r="EI965" s="30"/>
      <c r="EJ965" s="30"/>
      <c r="EK965" s="30"/>
      <c r="EL965" s="30"/>
      <c r="EM965" s="30"/>
      <c r="EN965" s="30"/>
      <c r="EO965" s="30"/>
      <c r="EP965" s="30"/>
      <c r="EQ965" s="30"/>
      <c r="ER965" s="30"/>
      <c r="ES965" s="30"/>
      <c r="ET965" s="30"/>
      <c r="EU965" s="30"/>
      <c r="EV965" s="30"/>
      <c r="EW965" s="30"/>
      <c r="EX965" s="30"/>
      <c r="EY965" s="30"/>
      <c r="EZ965" s="30"/>
      <c r="FA965" s="30"/>
      <c r="FB965" s="30"/>
      <c r="FC965" s="30"/>
      <c r="FD965" s="30"/>
      <c r="FE965" s="30"/>
      <c r="FF965" s="30"/>
      <c r="FG965" s="30"/>
      <c r="FH965" s="30"/>
      <c r="FI965" s="30"/>
      <c r="FJ965" s="30"/>
      <c r="FK965" s="30"/>
      <c r="FL965" s="30"/>
      <c r="FM965" s="30"/>
      <c r="FN965" s="30"/>
      <c r="FO965" s="30"/>
      <c r="FP965" s="30"/>
      <c r="FQ965" s="30"/>
      <c r="FR965" s="30"/>
      <c r="FS965" s="30"/>
      <c r="FT965" s="30"/>
      <c r="FU965" s="30"/>
      <c r="FV965" s="30"/>
      <c r="FW965" s="30"/>
      <c r="FX965" s="30"/>
      <c r="FY965" s="30"/>
      <c r="FZ965" s="30"/>
      <c r="GA965" s="30"/>
      <c r="GB965" s="30"/>
      <c r="GC965" s="30"/>
      <c r="GD965" s="30"/>
      <c r="GE965" s="30"/>
      <c r="GF965" s="30"/>
      <c r="GG965" s="30"/>
      <c r="GH965" s="30"/>
      <c r="GI965" s="30"/>
      <c r="GJ965" s="30"/>
      <c r="GK965" s="30"/>
      <c r="GL965" s="30"/>
      <c r="GM965" s="30"/>
    </row>
    <row r="966" spans="1:195" ht="12.7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c r="BM966" s="30"/>
      <c r="BN966" s="30"/>
      <c r="BO966" s="30"/>
      <c r="BP966" s="30"/>
      <c r="BQ966" s="30"/>
      <c r="BR966" s="30"/>
      <c r="BS966" s="30"/>
      <c r="BT966" s="30"/>
      <c r="BU966" s="30"/>
      <c r="BV966" s="30"/>
      <c r="BW966" s="30"/>
      <c r="BX966" s="30"/>
      <c r="BY966" s="30"/>
      <c r="BZ966" s="30"/>
      <c r="CA966" s="30"/>
      <c r="CB966" s="30"/>
      <c r="CC966" s="30"/>
      <c r="CD966" s="30"/>
      <c r="CE966" s="30"/>
      <c r="CF966" s="30"/>
      <c r="CG966" s="30"/>
      <c r="CH966" s="30"/>
      <c r="CI966" s="30"/>
      <c r="CJ966" s="30"/>
      <c r="CK966" s="30"/>
      <c r="CL966" s="30"/>
      <c r="CM966" s="30"/>
      <c r="CN966" s="30"/>
      <c r="CO966" s="30"/>
      <c r="CP966" s="30"/>
      <c r="CQ966" s="30"/>
      <c r="CR966" s="30"/>
      <c r="CS966" s="30"/>
      <c r="CT966" s="30"/>
      <c r="CU966" s="30"/>
      <c r="CV966" s="30"/>
      <c r="CW966" s="30"/>
      <c r="CX966" s="30"/>
      <c r="CY966" s="30"/>
      <c r="CZ966" s="30"/>
      <c r="DA966" s="30"/>
      <c r="DB966" s="30"/>
      <c r="DC966" s="30"/>
      <c r="DD966" s="30"/>
      <c r="DE966" s="30"/>
      <c r="DF966" s="30"/>
      <c r="DG966" s="30"/>
      <c r="DH966" s="30"/>
      <c r="DI966" s="30"/>
      <c r="DJ966" s="30"/>
      <c r="DK966" s="30"/>
      <c r="DL966" s="30"/>
      <c r="DM966" s="30"/>
      <c r="DN966" s="30"/>
      <c r="DO966" s="30"/>
      <c r="DP966" s="30"/>
      <c r="DQ966" s="30"/>
      <c r="DR966" s="30"/>
      <c r="DS966" s="30"/>
      <c r="DT966" s="30"/>
      <c r="DU966" s="30"/>
      <c r="DV966" s="30"/>
      <c r="DW966" s="30"/>
      <c r="DX966" s="30"/>
      <c r="DY966" s="30"/>
      <c r="DZ966" s="30"/>
      <c r="EA966" s="30"/>
      <c r="EB966" s="30"/>
      <c r="EC966" s="30"/>
      <c r="ED966" s="30"/>
      <c r="EE966" s="30"/>
      <c r="EF966" s="30"/>
      <c r="EG966" s="30"/>
      <c r="EH966" s="30"/>
      <c r="EI966" s="30"/>
      <c r="EJ966" s="30"/>
      <c r="EK966" s="30"/>
      <c r="EL966" s="30"/>
      <c r="EM966" s="30"/>
      <c r="EN966" s="30"/>
      <c r="EO966" s="30"/>
      <c r="EP966" s="30"/>
      <c r="EQ966" s="30"/>
      <c r="ER966" s="30"/>
      <c r="ES966" s="30"/>
      <c r="ET966" s="30"/>
      <c r="EU966" s="30"/>
      <c r="EV966" s="30"/>
      <c r="EW966" s="30"/>
      <c r="EX966" s="30"/>
      <c r="EY966" s="30"/>
      <c r="EZ966" s="30"/>
      <c r="FA966" s="30"/>
      <c r="FB966" s="30"/>
      <c r="FC966" s="30"/>
      <c r="FD966" s="30"/>
      <c r="FE966" s="30"/>
      <c r="FF966" s="30"/>
      <c r="FG966" s="30"/>
      <c r="FH966" s="30"/>
      <c r="FI966" s="30"/>
      <c r="FJ966" s="30"/>
      <c r="FK966" s="30"/>
      <c r="FL966" s="30"/>
      <c r="FM966" s="30"/>
      <c r="FN966" s="30"/>
      <c r="FO966" s="30"/>
      <c r="FP966" s="30"/>
      <c r="FQ966" s="30"/>
      <c r="FR966" s="30"/>
      <c r="FS966" s="30"/>
      <c r="FT966" s="30"/>
      <c r="FU966" s="30"/>
      <c r="FV966" s="30"/>
      <c r="FW966" s="30"/>
      <c r="FX966" s="30"/>
      <c r="FY966" s="30"/>
      <c r="FZ966" s="30"/>
      <c r="GA966" s="30"/>
      <c r="GB966" s="30"/>
      <c r="GC966" s="30"/>
      <c r="GD966" s="30"/>
      <c r="GE966" s="30"/>
      <c r="GF966" s="30"/>
      <c r="GG966" s="30"/>
      <c r="GH966" s="30"/>
      <c r="GI966" s="30"/>
      <c r="GJ966" s="30"/>
      <c r="GK966" s="30"/>
      <c r="GL966" s="30"/>
      <c r="GM966" s="30"/>
    </row>
    <row r="967" spans="1:195" ht="12.7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c r="BM967" s="30"/>
      <c r="BN967" s="30"/>
      <c r="BO967" s="30"/>
      <c r="BP967" s="30"/>
      <c r="BQ967" s="30"/>
      <c r="BR967" s="30"/>
      <c r="BS967" s="30"/>
      <c r="BT967" s="30"/>
      <c r="BU967" s="30"/>
      <c r="BV967" s="30"/>
      <c r="BW967" s="30"/>
      <c r="BX967" s="30"/>
      <c r="BY967" s="30"/>
      <c r="BZ967" s="30"/>
      <c r="CA967" s="30"/>
      <c r="CB967" s="30"/>
      <c r="CC967" s="30"/>
      <c r="CD967" s="30"/>
      <c r="CE967" s="30"/>
      <c r="CF967" s="30"/>
      <c r="CG967" s="30"/>
      <c r="CH967" s="30"/>
      <c r="CI967" s="30"/>
      <c r="CJ967" s="30"/>
      <c r="CK967" s="30"/>
      <c r="CL967" s="30"/>
      <c r="CM967" s="30"/>
      <c r="CN967" s="30"/>
      <c r="CO967" s="30"/>
      <c r="CP967" s="30"/>
      <c r="CQ967" s="30"/>
      <c r="CR967" s="30"/>
      <c r="CS967" s="30"/>
      <c r="CT967" s="30"/>
      <c r="CU967" s="30"/>
      <c r="CV967" s="30"/>
      <c r="CW967" s="30"/>
      <c r="CX967" s="30"/>
      <c r="CY967" s="30"/>
      <c r="CZ967" s="30"/>
      <c r="DA967" s="30"/>
      <c r="DB967" s="30"/>
      <c r="DC967" s="30"/>
      <c r="DD967" s="30"/>
      <c r="DE967" s="30"/>
      <c r="DF967" s="30"/>
      <c r="DG967" s="30"/>
      <c r="DH967" s="30"/>
      <c r="DI967" s="30"/>
      <c r="DJ967" s="30"/>
      <c r="DK967" s="30"/>
      <c r="DL967" s="30"/>
      <c r="DM967" s="30"/>
      <c r="DN967" s="30"/>
      <c r="DO967" s="30"/>
      <c r="DP967" s="30"/>
      <c r="DQ967" s="30"/>
      <c r="DR967" s="30"/>
      <c r="DS967" s="30"/>
      <c r="DT967" s="30"/>
      <c r="DU967" s="30"/>
      <c r="DV967" s="30"/>
      <c r="DW967" s="30"/>
      <c r="DX967" s="30"/>
      <c r="DY967" s="30"/>
      <c r="DZ967" s="30"/>
      <c r="EA967" s="30"/>
      <c r="EB967" s="30"/>
      <c r="EC967" s="30"/>
      <c r="ED967" s="30"/>
      <c r="EE967" s="30"/>
      <c r="EF967" s="30"/>
      <c r="EG967" s="30"/>
      <c r="EH967" s="30"/>
      <c r="EI967" s="30"/>
      <c r="EJ967" s="30"/>
      <c r="EK967" s="30"/>
      <c r="EL967" s="30"/>
      <c r="EM967" s="30"/>
      <c r="EN967" s="30"/>
      <c r="EO967" s="30"/>
      <c r="EP967" s="30"/>
      <c r="EQ967" s="30"/>
      <c r="ER967" s="30"/>
      <c r="ES967" s="30"/>
      <c r="ET967" s="30"/>
      <c r="EU967" s="30"/>
      <c r="EV967" s="30"/>
      <c r="EW967" s="30"/>
      <c r="EX967" s="30"/>
      <c r="EY967" s="30"/>
      <c r="EZ967" s="30"/>
      <c r="FA967" s="30"/>
      <c r="FB967" s="30"/>
      <c r="FC967" s="30"/>
      <c r="FD967" s="30"/>
      <c r="FE967" s="30"/>
      <c r="FF967" s="30"/>
      <c r="FG967" s="30"/>
      <c r="FH967" s="30"/>
      <c r="FI967" s="30"/>
      <c r="FJ967" s="30"/>
      <c r="FK967" s="30"/>
      <c r="FL967" s="30"/>
      <c r="FM967" s="30"/>
      <c r="FN967" s="30"/>
      <c r="FO967" s="30"/>
      <c r="FP967" s="30"/>
      <c r="FQ967" s="30"/>
      <c r="FR967" s="30"/>
      <c r="FS967" s="30"/>
      <c r="FT967" s="30"/>
      <c r="FU967" s="30"/>
      <c r="FV967" s="30"/>
      <c r="FW967" s="30"/>
      <c r="FX967" s="30"/>
      <c r="FY967" s="30"/>
      <c r="FZ967" s="30"/>
      <c r="GA967" s="30"/>
      <c r="GB967" s="30"/>
      <c r="GC967" s="30"/>
      <c r="GD967" s="30"/>
      <c r="GE967" s="30"/>
      <c r="GF967" s="30"/>
      <c r="GG967" s="30"/>
      <c r="GH967" s="30"/>
      <c r="GI967" s="30"/>
      <c r="GJ967" s="30"/>
      <c r="GK967" s="30"/>
      <c r="GL967" s="30"/>
      <c r="GM967" s="30"/>
    </row>
    <row r="968" spans="1:195" ht="12.7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c r="BM968" s="30"/>
      <c r="BN968" s="30"/>
      <c r="BO968" s="30"/>
      <c r="BP968" s="30"/>
      <c r="BQ968" s="30"/>
      <c r="BR968" s="30"/>
      <c r="BS968" s="30"/>
      <c r="BT968" s="30"/>
      <c r="BU968" s="30"/>
      <c r="BV968" s="30"/>
      <c r="BW968" s="30"/>
      <c r="BX968" s="30"/>
      <c r="BY968" s="30"/>
      <c r="BZ968" s="30"/>
      <c r="CA968" s="30"/>
      <c r="CB968" s="30"/>
      <c r="CC968" s="30"/>
      <c r="CD968" s="30"/>
      <c r="CE968" s="30"/>
      <c r="CF968" s="30"/>
      <c r="CG968" s="30"/>
      <c r="CH968" s="30"/>
      <c r="CI968" s="30"/>
      <c r="CJ968" s="30"/>
      <c r="CK968" s="30"/>
      <c r="CL968" s="30"/>
      <c r="CM968" s="30"/>
      <c r="CN968" s="30"/>
      <c r="CO968" s="30"/>
      <c r="CP968" s="30"/>
      <c r="CQ968" s="30"/>
      <c r="CR968" s="30"/>
      <c r="CS968" s="30"/>
      <c r="CT968" s="30"/>
      <c r="CU968" s="30"/>
      <c r="CV968" s="30"/>
      <c r="CW968" s="30"/>
      <c r="CX968" s="30"/>
      <c r="CY968" s="30"/>
      <c r="CZ968" s="30"/>
      <c r="DA968" s="30"/>
      <c r="DB968" s="30"/>
      <c r="DC968" s="30"/>
      <c r="DD968" s="30"/>
      <c r="DE968" s="30"/>
      <c r="DF968" s="30"/>
      <c r="DG968" s="30"/>
      <c r="DH968" s="30"/>
      <c r="DI968" s="30"/>
      <c r="DJ968" s="30"/>
      <c r="DK968" s="30"/>
      <c r="DL968" s="30"/>
      <c r="DM968" s="30"/>
      <c r="DN968" s="30"/>
      <c r="DO968" s="30"/>
      <c r="DP968" s="30"/>
      <c r="DQ968" s="30"/>
      <c r="DR968" s="30"/>
      <c r="DS968" s="30"/>
      <c r="DT968" s="30"/>
      <c r="DU968" s="30"/>
      <c r="DV968" s="30"/>
      <c r="DW968" s="30"/>
      <c r="DX968" s="30"/>
      <c r="DY968" s="30"/>
      <c r="DZ968" s="30"/>
      <c r="EA968" s="30"/>
      <c r="EB968" s="30"/>
      <c r="EC968" s="30"/>
      <c r="ED968" s="30"/>
      <c r="EE968" s="30"/>
      <c r="EF968" s="30"/>
      <c r="EG968" s="30"/>
      <c r="EH968" s="30"/>
      <c r="EI968" s="30"/>
      <c r="EJ968" s="30"/>
      <c r="EK968" s="30"/>
      <c r="EL968" s="30"/>
      <c r="EM968" s="30"/>
      <c r="EN968" s="30"/>
      <c r="EO968" s="30"/>
      <c r="EP968" s="30"/>
      <c r="EQ968" s="30"/>
      <c r="ER968" s="30"/>
      <c r="ES968" s="30"/>
      <c r="ET968" s="30"/>
      <c r="EU968" s="30"/>
      <c r="EV968" s="30"/>
      <c r="EW968" s="30"/>
      <c r="EX968" s="30"/>
      <c r="EY968" s="30"/>
      <c r="EZ968" s="30"/>
      <c r="FA968" s="30"/>
      <c r="FB968" s="30"/>
      <c r="FC968" s="30"/>
      <c r="FD968" s="30"/>
      <c r="FE968" s="30"/>
      <c r="FF968" s="30"/>
      <c r="FG968" s="30"/>
      <c r="FH968" s="30"/>
      <c r="FI968" s="30"/>
      <c r="FJ968" s="30"/>
      <c r="FK968" s="30"/>
      <c r="FL968" s="30"/>
      <c r="FM968" s="30"/>
      <c r="FN968" s="30"/>
      <c r="FO968" s="30"/>
      <c r="FP968" s="30"/>
      <c r="FQ968" s="30"/>
      <c r="FR968" s="30"/>
      <c r="FS968" s="30"/>
      <c r="FT968" s="30"/>
      <c r="FU968" s="30"/>
      <c r="FV968" s="30"/>
      <c r="FW968" s="30"/>
      <c r="FX968" s="30"/>
      <c r="FY968" s="30"/>
      <c r="FZ968" s="30"/>
      <c r="GA968" s="30"/>
      <c r="GB968" s="30"/>
      <c r="GC968" s="30"/>
      <c r="GD968" s="30"/>
      <c r="GE968" s="30"/>
      <c r="GF968" s="30"/>
      <c r="GG968" s="30"/>
      <c r="GH968" s="30"/>
      <c r="GI968" s="30"/>
      <c r="GJ968" s="30"/>
      <c r="GK968" s="30"/>
      <c r="GL968" s="30"/>
      <c r="GM968" s="30"/>
    </row>
    <row r="969" spans="1:195" ht="12.7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c r="BK969" s="30"/>
      <c r="BL969" s="30"/>
      <c r="BM969" s="30"/>
      <c r="BN969" s="30"/>
      <c r="BO969" s="30"/>
      <c r="BP969" s="30"/>
      <c r="BQ969" s="30"/>
      <c r="BR969" s="30"/>
      <c r="BS969" s="30"/>
      <c r="BT969" s="30"/>
      <c r="BU969" s="30"/>
      <c r="BV969" s="30"/>
      <c r="BW969" s="30"/>
      <c r="BX969" s="30"/>
      <c r="BY969" s="30"/>
      <c r="BZ969" s="30"/>
      <c r="CA969" s="30"/>
      <c r="CB969" s="30"/>
      <c r="CC969" s="30"/>
      <c r="CD969" s="30"/>
      <c r="CE969" s="30"/>
      <c r="CF969" s="30"/>
      <c r="CG969" s="30"/>
      <c r="CH969" s="30"/>
      <c r="CI969" s="30"/>
      <c r="CJ969" s="30"/>
      <c r="CK969" s="30"/>
      <c r="CL969" s="30"/>
      <c r="CM969" s="30"/>
      <c r="CN969" s="30"/>
      <c r="CO969" s="30"/>
      <c r="CP969" s="30"/>
      <c r="CQ969" s="30"/>
      <c r="CR969" s="30"/>
      <c r="CS969" s="30"/>
      <c r="CT969" s="30"/>
      <c r="CU969" s="30"/>
      <c r="CV969" s="30"/>
      <c r="CW969" s="30"/>
      <c r="CX969" s="30"/>
      <c r="CY969" s="30"/>
      <c r="CZ969" s="30"/>
      <c r="DA969" s="30"/>
      <c r="DB969" s="30"/>
      <c r="DC969" s="30"/>
      <c r="DD969" s="30"/>
      <c r="DE969" s="30"/>
      <c r="DF969" s="30"/>
      <c r="DG969" s="30"/>
      <c r="DH969" s="30"/>
      <c r="DI969" s="30"/>
      <c r="DJ969" s="30"/>
      <c r="DK969" s="30"/>
      <c r="DL969" s="30"/>
      <c r="DM969" s="30"/>
      <c r="DN969" s="30"/>
      <c r="DO969" s="30"/>
      <c r="DP969" s="30"/>
      <c r="DQ969" s="30"/>
      <c r="DR969" s="30"/>
      <c r="DS969" s="30"/>
      <c r="DT969" s="30"/>
      <c r="DU969" s="30"/>
      <c r="DV969" s="30"/>
      <c r="DW969" s="30"/>
      <c r="DX969" s="30"/>
      <c r="DY969" s="30"/>
      <c r="DZ969" s="30"/>
      <c r="EA969" s="30"/>
      <c r="EB969" s="30"/>
      <c r="EC969" s="30"/>
      <c r="ED969" s="30"/>
      <c r="EE969" s="30"/>
      <c r="EF969" s="30"/>
      <c r="EG969" s="30"/>
      <c r="EH969" s="30"/>
      <c r="EI969" s="30"/>
      <c r="EJ969" s="30"/>
      <c r="EK969" s="30"/>
      <c r="EL969" s="30"/>
      <c r="EM969" s="30"/>
      <c r="EN969" s="30"/>
      <c r="EO969" s="30"/>
      <c r="EP969" s="30"/>
      <c r="EQ969" s="30"/>
      <c r="ER969" s="30"/>
      <c r="ES969" s="30"/>
      <c r="ET969" s="30"/>
      <c r="EU969" s="30"/>
      <c r="EV969" s="30"/>
      <c r="EW969" s="30"/>
      <c r="EX969" s="30"/>
      <c r="EY969" s="30"/>
      <c r="EZ969" s="30"/>
      <c r="FA969" s="30"/>
      <c r="FB969" s="30"/>
      <c r="FC969" s="30"/>
      <c r="FD969" s="30"/>
      <c r="FE969" s="30"/>
      <c r="FF969" s="30"/>
      <c r="FG969" s="30"/>
      <c r="FH969" s="30"/>
      <c r="FI969" s="30"/>
      <c r="FJ969" s="30"/>
      <c r="FK969" s="30"/>
      <c r="FL969" s="30"/>
      <c r="FM969" s="30"/>
      <c r="FN969" s="30"/>
      <c r="FO969" s="30"/>
      <c r="FP969" s="30"/>
      <c r="FQ969" s="30"/>
      <c r="FR969" s="30"/>
      <c r="FS969" s="30"/>
      <c r="FT969" s="30"/>
      <c r="FU969" s="30"/>
      <c r="FV969" s="30"/>
      <c r="FW969" s="30"/>
      <c r="FX969" s="30"/>
      <c r="FY969" s="30"/>
      <c r="FZ969" s="30"/>
      <c r="GA969" s="30"/>
      <c r="GB969" s="30"/>
      <c r="GC969" s="30"/>
      <c r="GD969" s="30"/>
      <c r="GE969" s="30"/>
      <c r="GF969" s="30"/>
      <c r="GG969" s="30"/>
      <c r="GH969" s="30"/>
      <c r="GI969" s="30"/>
      <c r="GJ969" s="30"/>
      <c r="GK969" s="30"/>
      <c r="GL969" s="30"/>
      <c r="GM969" s="30"/>
    </row>
    <row r="970" spans="1:195" ht="12.7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c r="BE970" s="30"/>
      <c r="BF970" s="30"/>
      <c r="BG970" s="30"/>
      <c r="BH970" s="30"/>
      <c r="BI970" s="30"/>
      <c r="BJ970" s="30"/>
      <c r="BK970" s="30"/>
      <c r="BL970" s="30"/>
      <c r="BM970" s="30"/>
      <c r="BN970" s="30"/>
      <c r="BO970" s="30"/>
      <c r="BP970" s="30"/>
      <c r="BQ970" s="30"/>
      <c r="BR970" s="30"/>
      <c r="BS970" s="30"/>
      <c r="BT970" s="30"/>
      <c r="BU970" s="30"/>
      <c r="BV970" s="30"/>
      <c r="BW970" s="30"/>
      <c r="BX970" s="30"/>
      <c r="BY970" s="30"/>
      <c r="BZ970" s="30"/>
      <c r="CA970" s="30"/>
      <c r="CB970" s="30"/>
      <c r="CC970" s="30"/>
      <c r="CD970" s="30"/>
      <c r="CE970" s="30"/>
      <c r="CF970" s="30"/>
      <c r="CG970" s="30"/>
      <c r="CH970" s="30"/>
      <c r="CI970" s="30"/>
      <c r="CJ970" s="30"/>
      <c r="CK970" s="30"/>
      <c r="CL970" s="30"/>
      <c r="CM970" s="30"/>
      <c r="CN970" s="30"/>
      <c r="CO970" s="30"/>
      <c r="CP970" s="30"/>
      <c r="CQ970" s="30"/>
      <c r="CR970" s="30"/>
      <c r="CS970" s="30"/>
      <c r="CT970" s="30"/>
      <c r="CU970" s="30"/>
      <c r="CV970" s="30"/>
      <c r="CW970" s="30"/>
      <c r="CX970" s="30"/>
      <c r="CY970" s="30"/>
      <c r="CZ970" s="30"/>
      <c r="DA970" s="30"/>
      <c r="DB970" s="30"/>
      <c r="DC970" s="30"/>
      <c r="DD970" s="30"/>
      <c r="DE970" s="30"/>
      <c r="DF970" s="30"/>
      <c r="DG970" s="30"/>
      <c r="DH970" s="30"/>
      <c r="DI970" s="30"/>
      <c r="DJ970" s="30"/>
      <c r="DK970" s="30"/>
      <c r="DL970" s="30"/>
      <c r="DM970" s="30"/>
      <c r="DN970" s="30"/>
      <c r="DO970" s="30"/>
      <c r="DP970" s="30"/>
      <c r="DQ970" s="30"/>
      <c r="DR970" s="30"/>
      <c r="DS970" s="30"/>
      <c r="DT970" s="30"/>
      <c r="DU970" s="30"/>
      <c r="DV970" s="30"/>
      <c r="DW970" s="30"/>
      <c r="DX970" s="30"/>
      <c r="DY970" s="30"/>
      <c r="DZ970" s="30"/>
      <c r="EA970" s="30"/>
      <c r="EB970" s="30"/>
      <c r="EC970" s="30"/>
      <c r="ED970" s="30"/>
      <c r="EE970" s="30"/>
      <c r="EF970" s="30"/>
      <c r="EG970" s="30"/>
      <c r="EH970" s="30"/>
      <c r="EI970" s="30"/>
      <c r="EJ970" s="30"/>
      <c r="EK970" s="30"/>
      <c r="EL970" s="30"/>
      <c r="EM970" s="30"/>
      <c r="EN970" s="30"/>
      <c r="EO970" s="30"/>
      <c r="EP970" s="30"/>
      <c r="EQ970" s="30"/>
      <c r="ER970" s="30"/>
      <c r="ES970" s="30"/>
      <c r="ET970" s="30"/>
      <c r="EU970" s="30"/>
      <c r="EV970" s="30"/>
      <c r="EW970" s="30"/>
      <c r="EX970" s="30"/>
      <c r="EY970" s="30"/>
      <c r="EZ970" s="30"/>
      <c r="FA970" s="30"/>
      <c r="FB970" s="30"/>
      <c r="FC970" s="30"/>
      <c r="FD970" s="30"/>
      <c r="FE970" s="30"/>
      <c r="FF970" s="30"/>
      <c r="FG970" s="30"/>
      <c r="FH970" s="30"/>
      <c r="FI970" s="30"/>
      <c r="FJ970" s="30"/>
      <c r="FK970" s="30"/>
      <c r="FL970" s="30"/>
      <c r="FM970" s="30"/>
      <c r="FN970" s="30"/>
      <c r="FO970" s="30"/>
      <c r="FP970" s="30"/>
      <c r="FQ970" s="30"/>
      <c r="FR970" s="30"/>
      <c r="FS970" s="30"/>
      <c r="FT970" s="30"/>
      <c r="FU970" s="30"/>
      <c r="FV970" s="30"/>
      <c r="FW970" s="30"/>
      <c r="FX970" s="30"/>
      <c r="FY970" s="30"/>
      <c r="FZ970" s="30"/>
      <c r="GA970" s="30"/>
      <c r="GB970" s="30"/>
      <c r="GC970" s="30"/>
      <c r="GD970" s="30"/>
      <c r="GE970" s="30"/>
      <c r="GF970" s="30"/>
      <c r="GG970" s="30"/>
      <c r="GH970" s="30"/>
      <c r="GI970" s="30"/>
      <c r="GJ970" s="30"/>
      <c r="GK970" s="30"/>
      <c r="GL970" s="30"/>
      <c r="GM970" s="30"/>
    </row>
    <row r="971" spans="1:195" ht="12.7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c r="BE971" s="30"/>
      <c r="BF971" s="30"/>
      <c r="BG971" s="30"/>
      <c r="BH971" s="30"/>
      <c r="BI971" s="30"/>
      <c r="BJ971" s="30"/>
      <c r="BK971" s="30"/>
      <c r="BL971" s="30"/>
      <c r="BM971" s="30"/>
      <c r="BN971" s="30"/>
      <c r="BO971" s="30"/>
      <c r="BP971" s="30"/>
      <c r="BQ971" s="30"/>
      <c r="BR971" s="30"/>
      <c r="BS971" s="30"/>
      <c r="BT971" s="30"/>
      <c r="BU971" s="30"/>
      <c r="BV971" s="30"/>
      <c r="BW971" s="30"/>
      <c r="BX971" s="30"/>
      <c r="BY971" s="30"/>
      <c r="BZ971" s="30"/>
      <c r="CA971" s="30"/>
      <c r="CB971" s="30"/>
      <c r="CC971" s="30"/>
      <c r="CD971" s="30"/>
      <c r="CE971" s="30"/>
      <c r="CF971" s="30"/>
      <c r="CG971" s="30"/>
      <c r="CH971" s="30"/>
      <c r="CI971" s="30"/>
      <c r="CJ971" s="30"/>
      <c r="CK971" s="30"/>
      <c r="CL971" s="30"/>
      <c r="CM971" s="30"/>
      <c r="CN971" s="30"/>
      <c r="CO971" s="30"/>
      <c r="CP971" s="30"/>
      <c r="CQ971" s="30"/>
      <c r="CR971" s="30"/>
      <c r="CS971" s="30"/>
      <c r="CT971" s="30"/>
      <c r="CU971" s="30"/>
      <c r="CV971" s="30"/>
      <c r="CW971" s="30"/>
      <c r="CX971" s="30"/>
      <c r="CY971" s="30"/>
      <c r="CZ971" s="30"/>
      <c r="DA971" s="30"/>
      <c r="DB971" s="30"/>
      <c r="DC971" s="30"/>
      <c r="DD971" s="30"/>
      <c r="DE971" s="30"/>
      <c r="DF971" s="30"/>
      <c r="DG971" s="30"/>
      <c r="DH971" s="30"/>
      <c r="DI971" s="30"/>
      <c r="DJ971" s="30"/>
      <c r="DK971" s="30"/>
      <c r="DL971" s="30"/>
      <c r="DM971" s="30"/>
      <c r="DN971" s="30"/>
      <c r="DO971" s="30"/>
      <c r="DP971" s="30"/>
      <c r="DQ971" s="30"/>
      <c r="DR971" s="30"/>
      <c r="DS971" s="30"/>
      <c r="DT971" s="30"/>
      <c r="DU971" s="30"/>
      <c r="DV971" s="30"/>
      <c r="DW971" s="30"/>
      <c r="DX971" s="30"/>
      <c r="DY971" s="30"/>
      <c r="DZ971" s="30"/>
      <c r="EA971" s="30"/>
      <c r="EB971" s="30"/>
      <c r="EC971" s="30"/>
      <c r="ED971" s="30"/>
      <c r="EE971" s="30"/>
      <c r="EF971" s="30"/>
      <c r="EG971" s="30"/>
      <c r="EH971" s="30"/>
      <c r="EI971" s="30"/>
      <c r="EJ971" s="30"/>
      <c r="EK971" s="30"/>
      <c r="EL971" s="30"/>
      <c r="EM971" s="30"/>
      <c r="EN971" s="30"/>
      <c r="EO971" s="30"/>
      <c r="EP971" s="30"/>
      <c r="EQ971" s="30"/>
      <c r="ER971" s="30"/>
      <c r="ES971" s="30"/>
      <c r="ET971" s="30"/>
      <c r="EU971" s="30"/>
      <c r="EV971" s="30"/>
      <c r="EW971" s="30"/>
      <c r="EX971" s="30"/>
      <c r="EY971" s="30"/>
      <c r="EZ971" s="30"/>
      <c r="FA971" s="30"/>
      <c r="FB971" s="30"/>
      <c r="FC971" s="30"/>
      <c r="FD971" s="30"/>
      <c r="FE971" s="30"/>
      <c r="FF971" s="30"/>
      <c r="FG971" s="30"/>
      <c r="FH971" s="30"/>
      <c r="FI971" s="30"/>
      <c r="FJ971" s="30"/>
      <c r="FK971" s="30"/>
      <c r="FL971" s="30"/>
      <c r="FM971" s="30"/>
      <c r="FN971" s="30"/>
      <c r="FO971" s="30"/>
      <c r="FP971" s="30"/>
      <c r="FQ971" s="30"/>
      <c r="FR971" s="30"/>
      <c r="FS971" s="30"/>
      <c r="FT971" s="30"/>
      <c r="FU971" s="30"/>
      <c r="FV971" s="30"/>
      <c r="FW971" s="30"/>
      <c r="FX971" s="30"/>
      <c r="FY971" s="30"/>
      <c r="FZ971" s="30"/>
      <c r="GA971" s="30"/>
      <c r="GB971" s="30"/>
      <c r="GC971" s="30"/>
      <c r="GD971" s="30"/>
      <c r="GE971" s="30"/>
      <c r="GF971" s="30"/>
      <c r="GG971" s="30"/>
      <c r="GH971" s="30"/>
      <c r="GI971" s="30"/>
      <c r="GJ971" s="30"/>
      <c r="GK971" s="30"/>
      <c r="GL971" s="30"/>
      <c r="GM971" s="30"/>
    </row>
    <row r="972" spans="1:195" ht="12.7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c r="BE972" s="30"/>
      <c r="BF972" s="30"/>
      <c r="BG972" s="30"/>
      <c r="BH972" s="30"/>
      <c r="BI972" s="30"/>
      <c r="BJ972" s="30"/>
      <c r="BK972" s="30"/>
      <c r="BL972" s="30"/>
      <c r="BM972" s="30"/>
      <c r="BN972" s="30"/>
      <c r="BO972" s="30"/>
      <c r="BP972" s="30"/>
      <c r="BQ972" s="30"/>
      <c r="BR972" s="30"/>
      <c r="BS972" s="30"/>
      <c r="BT972" s="30"/>
      <c r="BU972" s="30"/>
      <c r="BV972" s="30"/>
      <c r="BW972" s="30"/>
      <c r="BX972" s="30"/>
      <c r="BY972" s="30"/>
      <c r="BZ972" s="30"/>
      <c r="CA972" s="30"/>
      <c r="CB972" s="30"/>
      <c r="CC972" s="30"/>
      <c r="CD972" s="30"/>
      <c r="CE972" s="30"/>
      <c r="CF972" s="30"/>
      <c r="CG972" s="30"/>
      <c r="CH972" s="30"/>
      <c r="CI972" s="30"/>
      <c r="CJ972" s="30"/>
      <c r="CK972" s="30"/>
      <c r="CL972" s="30"/>
      <c r="CM972" s="30"/>
      <c r="CN972" s="30"/>
      <c r="CO972" s="30"/>
      <c r="CP972" s="30"/>
      <c r="CQ972" s="30"/>
      <c r="CR972" s="30"/>
      <c r="CS972" s="30"/>
      <c r="CT972" s="30"/>
      <c r="CU972" s="30"/>
      <c r="CV972" s="30"/>
      <c r="CW972" s="30"/>
      <c r="CX972" s="30"/>
      <c r="CY972" s="30"/>
      <c r="CZ972" s="30"/>
      <c r="DA972" s="30"/>
      <c r="DB972" s="30"/>
      <c r="DC972" s="30"/>
      <c r="DD972" s="30"/>
      <c r="DE972" s="30"/>
      <c r="DF972" s="30"/>
      <c r="DG972" s="30"/>
      <c r="DH972" s="30"/>
      <c r="DI972" s="30"/>
      <c r="DJ972" s="30"/>
      <c r="DK972" s="30"/>
      <c r="DL972" s="30"/>
      <c r="DM972" s="30"/>
      <c r="DN972" s="30"/>
      <c r="DO972" s="30"/>
      <c r="DP972" s="30"/>
      <c r="DQ972" s="30"/>
      <c r="DR972" s="30"/>
      <c r="DS972" s="30"/>
      <c r="DT972" s="30"/>
      <c r="DU972" s="30"/>
      <c r="DV972" s="30"/>
      <c r="DW972" s="30"/>
      <c r="DX972" s="30"/>
      <c r="DY972" s="30"/>
      <c r="DZ972" s="30"/>
      <c r="EA972" s="30"/>
      <c r="EB972" s="30"/>
      <c r="EC972" s="30"/>
      <c r="ED972" s="30"/>
      <c r="EE972" s="30"/>
      <c r="EF972" s="30"/>
      <c r="EG972" s="30"/>
      <c r="EH972" s="30"/>
      <c r="EI972" s="30"/>
      <c r="EJ972" s="30"/>
      <c r="EK972" s="30"/>
      <c r="EL972" s="30"/>
      <c r="EM972" s="30"/>
      <c r="EN972" s="30"/>
      <c r="EO972" s="30"/>
      <c r="EP972" s="30"/>
      <c r="EQ972" s="30"/>
      <c r="ER972" s="30"/>
      <c r="ES972" s="30"/>
      <c r="ET972" s="30"/>
      <c r="EU972" s="30"/>
      <c r="EV972" s="30"/>
      <c r="EW972" s="30"/>
      <c r="EX972" s="30"/>
      <c r="EY972" s="30"/>
      <c r="EZ972" s="30"/>
      <c r="FA972" s="30"/>
      <c r="FB972" s="30"/>
      <c r="FC972" s="30"/>
      <c r="FD972" s="30"/>
      <c r="FE972" s="30"/>
      <c r="FF972" s="30"/>
      <c r="FG972" s="30"/>
      <c r="FH972" s="30"/>
      <c r="FI972" s="30"/>
      <c r="FJ972" s="30"/>
      <c r="FK972" s="30"/>
      <c r="FL972" s="30"/>
      <c r="FM972" s="30"/>
      <c r="FN972" s="30"/>
      <c r="FO972" s="30"/>
      <c r="FP972" s="30"/>
      <c r="FQ972" s="30"/>
      <c r="FR972" s="30"/>
      <c r="FS972" s="30"/>
      <c r="FT972" s="30"/>
      <c r="FU972" s="30"/>
      <c r="FV972" s="30"/>
      <c r="FW972" s="30"/>
      <c r="FX972" s="30"/>
      <c r="FY972" s="30"/>
      <c r="FZ972" s="30"/>
      <c r="GA972" s="30"/>
      <c r="GB972" s="30"/>
      <c r="GC972" s="30"/>
      <c r="GD972" s="30"/>
      <c r="GE972" s="30"/>
      <c r="GF972" s="30"/>
      <c r="GG972" s="30"/>
      <c r="GH972" s="30"/>
      <c r="GI972" s="30"/>
      <c r="GJ972" s="30"/>
      <c r="GK972" s="30"/>
      <c r="GL972" s="30"/>
      <c r="GM972" s="30"/>
    </row>
    <row r="973" spans="1:195" ht="12.7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c r="BE973" s="30"/>
      <c r="BF973" s="30"/>
      <c r="BG973" s="30"/>
      <c r="BH973" s="30"/>
      <c r="BI973" s="30"/>
      <c r="BJ973" s="30"/>
      <c r="BK973" s="30"/>
      <c r="BL973" s="30"/>
      <c r="BM973" s="30"/>
      <c r="BN973" s="30"/>
      <c r="BO973" s="30"/>
      <c r="BP973" s="30"/>
      <c r="BQ973" s="30"/>
      <c r="BR973" s="30"/>
      <c r="BS973" s="30"/>
      <c r="BT973" s="30"/>
      <c r="BU973" s="30"/>
      <c r="BV973" s="30"/>
      <c r="BW973" s="30"/>
      <c r="BX973" s="30"/>
      <c r="BY973" s="30"/>
      <c r="BZ973" s="30"/>
      <c r="CA973" s="30"/>
      <c r="CB973" s="30"/>
      <c r="CC973" s="30"/>
      <c r="CD973" s="30"/>
      <c r="CE973" s="30"/>
      <c r="CF973" s="30"/>
      <c r="CG973" s="30"/>
      <c r="CH973" s="30"/>
      <c r="CI973" s="30"/>
      <c r="CJ973" s="30"/>
      <c r="CK973" s="30"/>
      <c r="CL973" s="30"/>
      <c r="CM973" s="30"/>
      <c r="CN973" s="30"/>
      <c r="CO973" s="30"/>
      <c r="CP973" s="30"/>
      <c r="CQ973" s="30"/>
      <c r="CR973" s="30"/>
      <c r="CS973" s="30"/>
      <c r="CT973" s="30"/>
      <c r="CU973" s="30"/>
      <c r="CV973" s="30"/>
      <c r="CW973" s="30"/>
      <c r="CX973" s="30"/>
      <c r="CY973" s="30"/>
      <c r="CZ973" s="30"/>
      <c r="DA973" s="30"/>
      <c r="DB973" s="30"/>
      <c r="DC973" s="30"/>
      <c r="DD973" s="30"/>
      <c r="DE973" s="30"/>
      <c r="DF973" s="30"/>
      <c r="DG973" s="30"/>
      <c r="DH973" s="30"/>
      <c r="DI973" s="30"/>
      <c r="DJ973" s="30"/>
      <c r="DK973" s="30"/>
      <c r="DL973" s="30"/>
      <c r="DM973" s="30"/>
      <c r="DN973" s="30"/>
      <c r="DO973" s="30"/>
      <c r="DP973" s="30"/>
      <c r="DQ973" s="30"/>
      <c r="DR973" s="30"/>
      <c r="DS973" s="30"/>
      <c r="DT973" s="30"/>
      <c r="DU973" s="30"/>
      <c r="DV973" s="30"/>
      <c r="DW973" s="30"/>
      <c r="DX973" s="30"/>
      <c r="DY973" s="30"/>
      <c r="DZ973" s="30"/>
      <c r="EA973" s="30"/>
      <c r="EB973" s="30"/>
      <c r="EC973" s="30"/>
      <c r="ED973" s="30"/>
      <c r="EE973" s="30"/>
      <c r="EF973" s="30"/>
      <c r="EG973" s="30"/>
      <c r="EH973" s="30"/>
      <c r="EI973" s="30"/>
      <c r="EJ973" s="30"/>
      <c r="EK973" s="30"/>
      <c r="EL973" s="30"/>
      <c r="EM973" s="30"/>
      <c r="EN973" s="30"/>
      <c r="EO973" s="30"/>
      <c r="EP973" s="30"/>
      <c r="EQ973" s="30"/>
      <c r="ER973" s="30"/>
      <c r="ES973" s="30"/>
      <c r="ET973" s="30"/>
      <c r="EU973" s="30"/>
      <c r="EV973" s="30"/>
      <c r="EW973" s="30"/>
      <c r="EX973" s="30"/>
      <c r="EY973" s="30"/>
      <c r="EZ973" s="30"/>
      <c r="FA973" s="30"/>
      <c r="FB973" s="30"/>
      <c r="FC973" s="30"/>
      <c r="FD973" s="30"/>
      <c r="FE973" s="30"/>
      <c r="FF973" s="30"/>
      <c r="FG973" s="30"/>
      <c r="FH973" s="30"/>
      <c r="FI973" s="30"/>
      <c r="FJ973" s="30"/>
      <c r="FK973" s="30"/>
      <c r="FL973" s="30"/>
      <c r="FM973" s="30"/>
      <c r="FN973" s="30"/>
      <c r="FO973" s="30"/>
      <c r="FP973" s="30"/>
      <c r="FQ973" s="30"/>
      <c r="FR973" s="30"/>
      <c r="FS973" s="30"/>
      <c r="FT973" s="30"/>
      <c r="FU973" s="30"/>
      <c r="FV973" s="30"/>
      <c r="FW973" s="30"/>
      <c r="FX973" s="30"/>
      <c r="FY973" s="30"/>
      <c r="FZ973" s="30"/>
      <c r="GA973" s="30"/>
      <c r="GB973" s="30"/>
      <c r="GC973" s="30"/>
      <c r="GD973" s="30"/>
      <c r="GE973" s="30"/>
      <c r="GF973" s="30"/>
      <c r="GG973" s="30"/>
      <c r="GH973" s="30"/>
      <c r="GI973" s="30"/>
      <c r="GJ973" s="30"/>
      <c r="GK973" s="30"/>
      <c r="GL973" s="30"/>
      <c r="GM973" s="30"/>
    </row>
    <row r="974" spans="1:195" ht="12.7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c r="BK974" s="30"/>
      <c r="BL974" s="30"/>
      <c r="BM974" s="30"/>
      <c r="BN974" s="30"/>
      <c r="BO974" s="30"/>
      <c r="BP974" s="30"/>
      <c r="BQ974" s="30"/>
      <c r="BR974" s="30"/>
      <c r="BS974" s="30"/>
      <c r="BT974" s="30"/>
      <c r="BU974" s="30"/>
      <c r="BV974" s="30"/>
      <c r="BW974" s="30"/>
      <c r="BX974" s="30"/>
      <c r="BY974" s="30"/>
      <c r="BZ974" s="30"/>
      <c r="CA974" s="30"/>
      <c r="CB974" s="30"/>
      <c r="CC974" s="30"/>
      <c r="CD974" s="30"/>
      <c r="CE974" s="30"/>
      <c r="CF974" s="30"/>
      <c r="CG974" s="30"/>
      <c r="CH974" s="30"/>
      <c r="CI974" s="30"/>
      <c r="CJ974" s="30"/>
      <c r="CK974" s="30"/>
      <c r="CL974" s="30"/>
      <c r="CM974" s="30"/>
      <c r="CN974" s="30"/>
      <c r="CO974" s="30"/>
      <c r="CP974" s="30"/>
      <c r="CQ974" s="30"/>
      <c r="CR974" s="30"/>
      <c r="CS974" s="30"/>
      <c r="CT974" s="30"/>
      <c r="CU974" s="30"/>
      <c r="CV974" s="30"/>
      <c r="CW974" s="30"/>
      <c r="CX974" s="30"/>
      <c r="CY974" s="30"/>
      <c r="CZ974" s="30"/>
      <c r="DA974" s="30"/>
      <c r="DB974" s="30"/>
      <c r="DC974" s="30"/>
      <c r="DD974" s="30"/>
      <c r="DE974" s="30"/>
      <c r="DF974" s="30"/>
      <c r="DG974" s="30"/>
      <c r="DH974" s="30"/>
      <c r="DI974" s="30"/>
      <c r="DJ974" s="30"/>
      <c r="DK974" s="30"/>
      <c r="DL974" s="30"/>
      <c r="DM974" s="30"/>
      <c r="DN974" s="30"/>
      <c r="DO974" s="30"/>
      <c r="DP974" s="30"/>
      <c r="DQ974" s="30"/>
      <c r="DR974" s="30"/>
      <c r="DS974" s="30"/>
      <c r="DT974" s="30"/>
      <c r="DU974" s="30"/>
      <c r="DV974" s="30"/>
      <c r="DW974" s="30"/>
      <c r="DX974" s="30"/>
      <c r="DY974" s="30"/>
      <c r="DZ974" s="30"/>
      <c r="EA974" s="30"/>
      <c r="EB974" s="30"/>
      <c r="EC974" s="30"/>
      <c r="ED974" s="30"/>
      <c r="EE974" s="30"/>
      <c r="EF974" s="30"/>
      <c r="EG974" s="30"/>
      <c r="EH974" s="30"/>
      <c r="EI974" s="30"/>
      <c r="EJ974" s="30"/>
      <c r="EK974" s="30"/>
      <c r="EL974" s="30"/>
      <c r="EM974" s="30"/>
      <c r="EN974" s="30"/>
      <c r="EO974" s="30"/>
      <c r="EP974" s="30"/>
      <c r="EQ974" s="30"/>
      <c r="ER974" s="30"/>
      <c r="ES974" s="30"/>
      <c r="ET974" s="30"/>
      <c r="EU974" s="30"/>
      <c r="EV974" s="30"/>
      <c r="EW974" s="30"/>
      <c r="EX974" s="30"/>
      <c r="EY974" s="30"/>
      <c r="EZ974" s="30"/>
      <c r="FA974" s="30"/>
      <c r="FB974" s="30"/>
      <c r="FC974" s="30"/>
      <c r="FD974" s="30"/>
      <c r="FE974" s="30"/>
      <c r="FF974" s="30"/>
      <c r="FG974" s="30"/>
      <c r="FH974" s="30"/>
      <c r="FI974" s="30"/>
      <c r="FJ974" s="30"/>
      <c r="FK974" s="30"/>
      <c r="FL974" s="30"/>
      <c r="FM974" s="30"/>
      <c r="FN974" s="30"/>
      <c r="FO974" s="30"/>
      <c r="FP974" s="30"/>
      <c r="FQ974" s="30"/>
      <c r="FR974" s="30"/>
      <c r="FS974" s="30"/>
      <c r="FT974" s="30"/>
      <c r="FU974" s="30"/>
      <c r="FV974" s="30"/>
      <c r="FW974" s="30"/>
      <c r="FX974" s="30"/>
      <c r="FY974" s="30"/>
      <c r="FZ974" s="30"/>
      <c r="GA974" s="30"/>
      <c r="GB974" s="30"/>
      <c r="GC974" s="30"/>
      <c r="GD974" s="30"/>
      <c r="GE974" s="30"/>
      <c r="GF974" s="30"/>
      <c r="GG974" s="30"/>
      <c r="GH974" s="30"/>
      <c r="GI974" s="30"/>
      <c r="GJ974" s="30"/>
      <c r="GK974" s="30"/>
      <c r="GL974" s="30"/>
      <c r="GM974" s="30"/>
    </row>
    <row r="975" spans="1:195" ht="12.7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c r="BA975" s="30"/>
      <c r="BB975" s="30"/>
      <c r="BC975" s="30"/>
      <c r="BD975" s="30"/>
      <c r="BE975" s="30"/>
      <c r="BF975" s="30"/>
      <c r="BG975" s="30"/>
      <c r="BH975" s="30"/>
      <c r="BI975" s="30"/>
      <c r="BJ975" s="30"/>
      <c r="BK975" s="30"/>
      <c r="BL975" s="30"/>
      <c r="BM975" s="30"/>
      <c r="BN975" s="30"/>
      <c r="BO975" s="30"/>
      <c r="BP975" s="30"/>
      <c r="BQ975" s="30"/>
      <c r="BR975" s="30"/>
      <c r="BS975" s="30"/>
      <c r="BT975" s="30"/>
      <c r="BU975" s="30"/>
      <c r="BV975" s="30"/>
      <c r="BW975" s="30"/>
      <c r="BX975" s="30"/>
      <c r="BY975" s="30"/>
      <c r="BZ975" s="30"/>
      <c r="CA975" s="30"/>
      <c r="CB975" s="30"/>
      <c r="CC975" s="30"/>
      <c r="CD975" s="30"/>
      <c r="CE975" s="30"/>
      <c r="CF975" s="30"/>
      <c r="CG975" s="30"/>
      <c r="CH975" s="30"/>
      <c r="CI975" s="30"/>
      <c r="CJ975" s="30"/>
      <c r="CK975" s="30"/>
      <c r="CL975" s="30"/>
      <c r="CM975" s="30"/>
      <c r="CN975" s="30"/>
      <c r="CO975" s="30"/>
      <c r="CP975" s="30"/>
      <c r="CQ975" s="30"/>
      <c r="CR975" s="30"/>
      <c r="CS975" s="30"/>
      <c r="CT975" s="30"/>
      <c r="CU975" s="30"/>
      <c r="CV975" s="30"/>
      <c r="CW975" s="30"/>
      <c r="CX975" s="30"/>
      <c r="CY975" s="30"/>
      <c r="CZ975" s="30"/>
      <c r="DA975" s="30"/>
      <c r="DB975" s="30"/>
      <c r="DC975" s="30"/>
      <c r="DD975" s="30"/>
      <c r="DE975" s="30"/>
      <c r="DF975" s="30"/>
      <c r="DG975" s="30"/>
      <c r="DH975" s="30"/>
      <c r="DI975" s="30"/>
      <c r="DJ975" s="30"/>
      <c r="DK975" s="30"/>
      <c r="DL975" s="30"/>
      <c r="DM975" s="30"/>
      <c r="DN975" s="30"/>
      <c r="DO975" s="30"/>
      <c r="DP975" s="30"/>
      <c r="DQ975" s="30"/>
      <c r="DR975" s="30"/>
      <c r="DS975" s="30"/>
      <c r="DT975" s="30"/>
      <c r="DU975" s="30"/>
      <c r="DV975" s="30"/>
      <c r="DW975" s="30"/>
      <c r="DX975" s="30"/>
      <c r="DY975" s="30"/>
      <c r="DZ975" s="30"/>
      <c r="EA975" s="30"/>
      <c r="EB975" s="30"/>
      <c r="EC975" s="30"/>
      <c r="ED975" s="30"/>
      <c r="EE975" s="30"/>
      <c r="EF975" s="30"/>
      <c r="EG975" s="30"/>
      <c r="EH975" s="30"/>
      <c r="EI975" s="30"/>
      <c r="EJ975" s="30"/>
      <c r="EK975" s="30"/>
      <c r="EL975" s="30"/>
      <c r="EM975" s="30"/>
      <c r="EN975" s="30"/>
      <c r="EO975" s="30"/>
      <c r="EP975" s="30"/>
      <c r="EQ975" s="30"/>
      <c r="ER975" s="30"/>
      <c r="ES975" s="30"/>
      <c r="ET975" s="30"/>
      <c r="EU975" s="30"/>
      <c r="EV975" s="30"/>
      <c r="EW975" s="30"/>
      <c r="EX975" s="30"/>
      <c r="EY975" s="30"/>
      <c r="EZ975" s="30"/>
      <c r="FA975" s="30"/>
      <c r="FB975" s="30"/>
      <c r="FC975" s="30"/>
      <c r="FD975" s="30"/>
      <c r="FE975" s="30"/>
      <c r="FF975" s="30"/>
      <c r="FG975" s="30"/>
      <c r="FH975" s="30"/>
      <c r="FI975" s="30"/>
      <c r="FJ975" s="30"/>
      <c r="FK975" s="30"/>
      <c r="FL975" s="30"/>
      <c r="FM975" s="30"/>
      <c r="FN975" s="30"/>
      <c r="FO975" s="30"/>
      <c r="FP975" s="30"/>
      <c r="FQ975" s="30"/>
      <c r="FR975" s="30"/>
      <c r="FS975" s="30"/>
      <c r="FT975" s="30"/>
      <c r="FU975" s="30"/>
      <c r="FV975" s="30"/>
      <c r="FW975" s="30"/>
      <c r="FX975" s="30"/>
      <c r="FY975" s="30"/>
      <c r="FZ975" s="30"/>
      <c r="GA975" s="30"/>
      <c r="GB975" s="30"/>
      <c r="GC975" s="30"/>
      <c r="GD975" s="30"/>
      <c r="GE975" s="30"/>
      <c r="GF975" s="30"/>
      <c r="GG975" s="30"/>
      <c r="GH975" s="30"/>
      <c r="GI975" s="30"/>
      <c r="GJ975" s="30"/>
      <c r="GK975" s="30"/>
      <c r="GL975" s="30"/>
      <c r="GM975" s="30"/>
    </row>
    <row r="976" spans="1:195" ht="12.7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c r="BA976" s="30"/>
      <c r="BB976" s="30"/>
      <c r="BC976" s="30"/>
      <c r="BD976" s="30"/>
      <c r="BE976" s="30"/>
      <c r="BF976" s="30"/>
      <c r="BG976" s="30"/>
      <c r="BH976" s="30"/>
      <c r="BI976" s="30"/>
      <c r="BJ976" s="30"/>
      <c r="BK976" s="30"/>
      <c r="BL976" s="30"/>
      <c r="BM976" s="30"/>
      <c r="BN976" s="30"/>
      <c r="BO976" s="30"/>
      <c r="BP976" s="30"/>
      <c r="BQ976" s="30"/>
      <c r="BR976" s="30"/>
      <c r="BS976" s="30"/>
      <c r="BT976" s="30"/>
      <c r="BU976" s="30"/>
      <c r="BV976" s="30"/>
      <c r="BW976" s="30"/>
      <c r="BX976" s="30"/>
      <c r="BY976" s="30"/>
      <c r="BZ976" s="30"/>
      <c r="CA976" s="30"/>
      <c r="CB976" s="30"/>
      <c r="CC976" s="30"/>
      <c r="CD976" s="30"/>
      <c r="CE976" s="30"/>
      <c r="CF976" s="30"/>
      <c r="CG976" s="30"/>
      <c r="CH976" s="30"/>
      <c r="CI976" s="30"/>
      <c r="CJ976" s="30"/>
      <c r="CK976" s="30"/>
      <c r="CL976" s="30"/>
      <c r="CM976" s="30"/>
      <c r="CN976" s="30"/>
      <c r="CO976" s="30"/>
      <c r="CP976" s="30"/>
      <c r="CQ976" s="30"/>
      <c r="CR976" s="30"/>
      <c r="CS976" s="30"/>
      <c r="CT976" s="30"/>
      <c r="CU976" s="30"/>
      <c r="CV976" s="30"/>
      <c r="CW976" s="30"/>
      <c r="CX976" s="30"/>
      <c r="CY976" s="30"/>
      <c r="CZ976" s="30"/>
      <c r="DA976" s="30"/>
      <c r="DB976" s="30"/>
      <c r="DC976" s="30"/>
      <c r="DD976" s="30"/>
      <c r="DE976" s="30"/>
      <c r="DF976" s="30"/>
      <c r="DG976" s="30"/>
      <c r="DH976" s="30"/>
      <c r="DI976" s="30"/>
      <c r="DJ976" s="30"/>
      <c r="DK976" s="30"/>
      <c r="DL976" s="30"/>
      <c r="DM976" s="30"/>
      <c r="DN976" s="30"/>
      <c r="DO976" s="30"/>
      <c r="DP976" s="30"/>
      <c r="DQ976" s="30"/>
      <c r="DR976" s="30"/>
      <c r="DS976" s="30"/>
      <c r="DT976" s="30"/>
      <c r="DU976" s="30"/>
      <c r="DV976" s="30"/>
      <c r="DW976" s="30"/>
      <c r="DX976" s="30"/>
      <c r="DY976" s="30"/>
      <c r="DZ976" s="30"/>
      <c r="EA976" s="30"/>
      <c r="EB976" s="30"/>
      <c r="EC976" s="30"/>
      <c r="ED976" s="30"/>
      <c r="EE976" s="30"/>
      <c r="EF976" s="30"/>
      <c r="EG976" s="30"/>
      <c r="EH976" s="30"/>
      <c r="EI976" s="30"/>
      <c r="EJ976" s="30"/>
      <c r="EK976" s="30"/>
      <c r="EL976" s="30"/>
      <c r="EM976" s="30"/>
      <c r="EN976" s="30"/>
      <c r="EO976" s="30"/>
      <c r="EP976" s="30"/>
      <c r="EQ976" s="30"/>
      <c r="ER976" s="30"/>
      <c r="ES976" s="30"/>
      <c r="ET976" s="30"/>
      <c r="EU976" s="30"/>
      <c r="EV976" s="30"/>
      <c r="EW976" s="30"/>
      <c r="EX976" s="30"/>
      <c r="EY976" s="30"/>
      <c r="EZ976" s="30"/>
      <c r="FA976" s="30"/>
      <c r="FB976" s="30"/>
      <c r="FC976" s="30"/>
      <c r="FD976" s="30"/>
      <c r="FE976" s="30"/>
      <c r="FF976" s="30"/>
      <c r="FG976" s="30"/>
      <c r="FH976" s="30"/>
      <c r="FI976" s="30"/>
      <c r="FJ976" s="30"/>
      <c r="FK976" s="30"/>
      <c r="FL976" s="30"/>
      <c r="FM976" s="30"/>
      <c r="FN976" s="30"/>
      <c r="FO976" s="30"/>
      <c r="FP976" s="30"/>
      <c r="FQ976" s="30"/>
      <c r="FR976" s="30"/>
      <c r="FS976" s="30"/>
      <c r="FT976" s="30"/>
      <c r="FU976" s="30"/>
      <c r="FV976" s="30"/>
      <c r="FW976" s="30"/>
      <c r="FX976" s="30"/>
      <c r="FY976" s="30"/>
      <c r="FZ976" s="30"/>
      <c r="GA976" s="30"/>
      <c r="GB976" s="30"/>
      <c r="GC976" s="30"/>
      <c r="GD976" s="30"/>
      <c r="GE976" s="30"/>
      <c r="GF976" s="30"/>
      <c r="GG976" s="30"/>
      <c r="GH976" s="30"/>
      <c r="GI976" s="30"/>
      <c r="GJ976" s="30"/>
      <c r="GK976" s="30"/>
      <c r="GL976" s="30"/>
      <c r="GM976" s="30"/>
    </row>
    <row r="977" spans="1:195" ht="12.7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c r="BM977" s="30"/>
      <c r="BN977" s="30"/>
      <c r="BO977" s="30"/>
      <c r="BP977" s="30"/>
      <c r="BQ977" s="30"/>
      <c r="BR977" s="30"/>
      <c r="BS977" s="30"/>
      <c r="BT977" s="30"/>
      <c r="BU977" s="30"/>
      <c r="BV977" s="30"/>
      <c r="BW977" s="30"/>
      <c r="BX977" s="30"/>
      <c r="BY977" s="30"/>
      <c r="BZ977" s="30"/>
      <c r="CA977" s="30"/>
      <c r="CB977" s="30"/>
      <c r="CC977" s="30"/>
      <c r="CD977" s="30"/>
      <c r="CE977" s="30"/>
      <c r="CF977" s="30"/>
      <c r="CG977" s="30"/>
      <c r="CH977" s="30"/>
      <c r="CI977" s="30"/>
      <c r="CJ977" s="30"/>
      <c r="CK977" s="30"/>
      <c r="CL977" s="30"/>
      <c r="CM977" s="30"/>
      <c r="CN977" s="30"/>
      <c r="CO977" s="30"/>
      <c r="CP977" s="30"/>
      <c r="CQ977" s="30"/>
      <c r="CR977" s="30"/>
      <c r="CS977" s="30"/>
      <c r="CT977" s="30"/>
      <c r="CU977" s="30"/>
      <c r="CV977" s="30"/>
      <c r="CW977" s="30"/>
      <c r="CX977" s="30"/>
      <c r="CY977" s="30"/>
      <c r="CZ977" s="30"/>
      <c r="DA977" s="30"/>
      <c r="DB977" s="30"/>
      <c r="DC977" s="30"/>
      <c r="DD977" s="30"/>
      <c r="DE977" s="30"/>
      <c r="DF977" s="30"/>
      <c r="DG977" s="30"/>
      <c r="DH977" s="30"/>
      <c r="DI977" s="30"/>
      <c r="DJ977" s="30"/>
      <c r="DK977" s="30"/>
      <c r="DL977" s="30"/>
      <c r="DM977" s="30"/>
      <c r="DN977" s="30"/>
      <c r="DO977" s="30"/>
      <c r="DP977" s="30"/>
      <c r="DQ977" s="30"/>
      <c r="DR977" s="30"/>
      <c r="DS977" s="30"/>
      <c r="DT977" s="30"/>
      <c r="DU977" s="30"/>
      <c r="DV977" s="30"/>
      <c r="DW977" s="30"/>
      <c r="DX977" s="30"/>
      <c r="DY977" s="30"/>
      <c r="DZ977" s="30"/>
      <c r="EA977" s="30"/>
      <c r="EB977" s="30"/>
      <c r="EC977" s="30"/>
      <c r="ED977" s="30"/>
      <c r="EE977" s="30"/>
      <c r="EF977" s="30"/>
      <c r="EG977" s="30"/>
      <c r="EH977" s="30"/>
      <c r="EI977" s="30"/>
      <c r="EJ977" s="30"/>
      <c r="EK977" s="30"/>
      <c r="EL977" s="30"/>
      <c r="EM977" s="30"/>
      <c r="EN977" s="30"/>
      <c r="EO977" s="30"/>
      <c r="EP977" s="30"/>
      <c r="EQ977" s="30"/>
      <c r="ER977" s="30"/>
      <c r="ES977" s="30"/>
      <c r="ET977" s="30"/>
      <c r="EU977" s="30"/>
      <c r="EV977" s="30"/>
      <c r="EW977" s="30"/>
      <c r="EX977" s="30"/>
      <c r="EY977" s="30"/>
      <c r="EZ977" s="30"/>
      <c r="FA977" s="30"/>
      <c r="FB977" s="30"/>
      <c r="FC977" s="30"/>
      <c r="FD977" s="30"/>
      <c r="FE977" s="30"/>
      <c r="FF977" s="30"/>
      <c r="FG977" s="30"/>
      <c r="FH977" s="30"/>
      <c r="FI977" s="30"/>
      <c r="FJ977" s="30"/>
      <c r="FK977" s="30"/>
      <c r="FL977" s="30"/>
      <c r="FM977" s="30"/>
      <c r="FN977" s="30"/>
      <c r="FO977" s="30"/>
      <c r="FP977" s="30"/>
      <c r="FQ977" s="30"/>
      <c r="FR977" s="30"/>
      <c r="FS977" s="30"/>
      <c r="FT977" s="30"/>
      <c r="FU977" s="30"/>
      <c r="FV977" s="30"/>
      <c r="FW977" s="30"/>
      <c r="FX977" s="30"/>
      <c r="FY977" s="30"/>
      <c r="FZ977" s="30"/>
      <c r="GA977" s="30"/>
      <c r="GB977" s="30"/>
      <c r="GC977" s="30"/>
      <c r="GD977" s="30"/>
      <c r="GE977" s="30"/>
      <c r="GF977" s="30"/>
      <c r="GG977" s="30"/>
      <c r="GH977" s="30"/>
      <c r="GI977" s="30"/>
      <c r="GJ977" s="30"/>
      <c r="GK977" s="30"/>
      <c r="GL977" s="30"/>
      <c r="GM977" s="30"/>
    </row>
    <row r="978" spans="1:195" ht="12.7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c r="BA978" s="30"/>
      <c r="BB978" s="30"/>
      <c r="BC978" s="30"/>
      <c r="BD978" s="30"/>
      <c r="BE978" s="30"/>
      <c r="BF978" s="30"/>
      <c r="BG978" s="30"/>
      <c r="BH978" s="30"/>
      <c r="BI978" s="30"/>
      <c r="BJ978" s="30"/>
      <c r="BK978" s="30"/>
      <c r="BL978" s="30"/>
      <c r="BM978" s="30"/>
      <c r="BN978" s="30"/>
      <c r="BO978" s="30"/>
      <c r="BP978" s="30"/>
      <c r="BQ978" s="30"/>
      <c r="BR978" s="30"/>
      <c r="BS978" s="30"/>
      <c r="BT978" s="30"/>
      <c r="BU978" s="30"/>
      <c r="BV978" s="30"/>
      <c r="BW978" s="30"/>
      <c r="BX978" s="30"/>
      <c r="BY978" s="30"/>
      <c r="BZ978" s="30"/>
      <c r="CA978" s="30"/>
      <c r="CB978" s="30"/>
      <c r="CC978" s="30"/>
      <c r="CD978" s="30"/>
      <c r="CE978" s="30"/>
      <c r="CF978" s="30"/>
      <c r="CG978" s="30"/>
      <c r="CH978" s="30"/>
      <c r="CI978" s="30"/>
      <c r="CJ978" s="30"/>
      <c r="CK978" s="30"/>
      <c r="CL978" s="30"/>
      <c r="CM978" s="30"/>
      <c r="CN978" s="30"/>
      <c r="CO978" s="30"/>
      <c r="CP978" s="30"/>
      <c r="CQ978" s="30"/>
      <c r="CR978" s="30"/>
      <c r="CS978" s="30"/>
      <c r="CT978" s="30"/>
      <c r="CU978" s="30"/>
      <c r="CV978" s="30"/>
      <c r="CW978" s="30"/>
      <c r="CX978" s="30"/>
      <c r="CY978" s="30"/>
      <c r="CZ978" s="30"/>
      <c r="DA978" s="30"/>
      <c r="DB978" s="30"/>
      <c r="DC978" s="30"/>
      <c r="DD978" s="30"/>
      <c r="DE978" s="30"/>
      <c r="DF978" s="30"/>
      <c r="DG978" s="30"/>
      <c r="DH978" s="30"/>
      <c r="DI978" s="30"/>
      <c r="DJ978" s="30"/>
      <c r="DK978" s="30"/>
      <c r="DL978" s="30"/>
      <c r="DM978" s="30"/>
      <c r="DN978" s="30"/>
      <c r="DO978" s="30"/>
      <c r="DP978" s="30"/>
      <c r="DQ978" s="30"/>
      <c r="DR978" s="30"/>
      <c r="DS978" s="30"/>
      <c r="DT978" s="30"/>
      <c r="DU978" s="30"/>
      <c r="DV978" s="30"/>
      <c r="DW978" s="30"/>
      <c r="DX978" s="30"/>
      <c r="DY978" s="30"/>
      <c r="DZ978" s="30"/>
      <c r="EA978" s="30"/>
      <c r="EB978" s="30"/>
      <c r="EC978" s="30"/>
      <c r="ED978" s="30"/>
      <c r="EE978" s="30"/>
      <c r="EF978" s="30"/>
      <c r="EG978" s="30"/>
      <c r="EH978" s="30"/>
      <c r="EI978" s="30"/>
      <c r="EJ978" s="30"/>
      <c r="EK978" s="30"/>
      <c r="EL978" s="30"/>
      <c r="EM978" s="30"/>
      <c r="EN978" s="30"/>
      <c r="EO978" s="30"/>
      <c r="EP978" s="30"/>
      <c r="EQ978" s="30"/>
      <c r="ER978" s="30"/>
      <c r="ES978" s="30"/>
      <c r="ET978" s="30"/>
      <c r="EU978" s="30"/>
      <c r="EV978" s="30"/>
      <c r="EW978" s="30"/>
      <c r="EX978" s="30"/>
      <c r="EY978" s="30"/>
      <c r="EZ978" s="30"/>
      <c r="FA978" s="30"/>
      <c r="FB978" s="30"/>
      <c r="FC978" s="30"/>
      <c r="FD978" s="30"/>
      <c r="FE978" s="30"/>
      <c r="FF978" s="30"/>
      <c r="FG978" s="30"/>
      <c r="FH978" s="30"/>
      <c r="FI978" s="30"/>
      <c r="FJ978" s="30"/>
      <c r="FK978" s="30"/>
      <c r="FL978" s="30"/>
      <c r="FM978" s="30"/>
      <c r="FN978" s="30"/>
      <c r="FO978" s="30"/>
      <c r="FP978" s="30"/>
      <c r="FQ978" s="30"/>
      <c r="FR978" s="30"/>
      <c r="FS978" s="30"/>
      <c r="FT978" s="30"/>
      <c r="FU978" s="30"/>
      <c r="FV978" s="30"/>
      <c r="FW978" s="30"/>
      <c r="FX978" s="30"/>
      <c r="FY978" s="30"/>
      <c r="FZ978" s="30"/>
      <c r="GA978" s="30"/>
      <c r="GB978" s="30"/>
      <c r="GC978" s="30"/>
      <c r="GD978" s="30"/>
      <c r="GE978" s="30"/>
      <c r="GF978" s="30"/>
      <c r="GG978" s="30"/>
      <c r="GH978" s="30"/>
      <c r="GI978" s="30"/>
      <c r="GJ978" s="30"/>
      <c r="GK978" s="30"/>
      <c r="GL978" s="30"/>
      <c r="GM978" s="30"/>
    </row>
    <row r="979" spans="1:195" ht="12.7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c r="CU979" s="30"/>
      <c r="CV979" s="30"/>
      <c r="CW979" s="30"/>
      <c r="CX979" s="30"/>
      <c r="CY979" s="30"/>
      <c r="CZ979" s="30"/>
      <c r="DA979" s="30"/>
      <c r="DB979" s="30"/>
      <c r="DC979" s="30"/>
      <c r="DD979" s="30"/>
      <c r="DE979" s="30"/>
      <c r="DF979" s="30"/>
      <c r="DG979" s="30"/>
      <c r="DH979" s="30"/>
      <c r="DI979" s="30"/>
      <c r="DJ979" s="30"/>
      <c r="DK979" s="30"/>
      <c r="DL979" s="30"/>
      <c r="DM979" s="30"/>
      <c r="DN979" s="30"/>
      <c r="DO979" s="30"/>
      <c r="DP979" s="30"/>
      <c r="DQ979" s="30"/>
      <c r="DR979" s="30"/>
      <c r="DS979" s="30"/>
      <c r="DT979" s="30"/>
      <c r="DU979" s="30"/>
      <c r="DV979" s="30"/>
      <c r="DW979" s="30"/>
      <c r="DX979" s="30"/>
      <c r="DY979" s="30"/>
      <c r="DZ979" s="30"/>
      <c r="EA979" s="30"/>
      <c r="EB979" s="30"/>
      <c r="EC979" s="30"/>
      <c r="ED979" s="30"/>
      <c r="EE979" s="30"/>
      <c r="EF979" s="30"/>
      <c r="EG979" s="30"/>
      <c r="EH979" s="30"/>
      <c r="EI979" s="30"/>
      <c r="EJ979" s="30"/>
      <c r="EK979" s="30"/>
      <c r="EL979" s="30"/>
      <c r="EM979" s="30"/>
      <c r="EN979" s="30"/>
      <c r="EO979" s="30"/>
      <c r="EP979" s="30"/>
      <c r="EQ979" s="30"/>
      <c r="ER979" s="30"/>
      <c r="ES979" s="30"/>
      <c r="ET979" s="30"/>
      <c r="EU979" s="30"/>
      <c r="EV979" s="30"/>
      <c r="EW979" s="30"/>
      <c r="EX979" s="30"/>
      <c r="EY979" s="30"/>
      <c r="EZ979" s="30"/>
      <c r="FA979" s="30"/>
      <c r="FB979" s="30"/>
      <c r="FC979" s="30"/>
      <c r="FD979" s="30"/>
      <c r="FE979" s="30"/>
      <c r="FF979" s="30"/>
      <c r="FG979" s="30"/>
      <c r="FH979" s="30"/>
      <c r="FI979" s="30"/>
      <c r="FJ979" s="30"/>
      <c r="FK979" s="30"/>
      <c r="FL979" s="30"/>
      <c r="FM979" s="30"/>
      <c r="FN979" s="30"/>
      <c r="FO979" s="30"/>
      <c r="FP979" s="30"/>
      <c r="FQ979" s="30"/>
      <c r="FR979" s="30"/>
      <c r="FS979" s="30"/>
      <c r="FT979" s="30"/>
      <c r="FU979" s="30"/>
      <c r="FV979" s="30"/>
      <c r="FW979" s="30"/>
      <c r="FX979" s="30"/>
      <c r="FY979" s="30"/>
      <c r="FZ979" s="30"/>
      <c r="GA979" s="30"/>
      <c r="GB979" s="30"/>
      <c r="GC979" s="30"/>
      <c r="GD979" s="30"/>
      <c r="GE979" s="30"/>
      <c r="GF979" s="30"/>
      <c r="GG979" s="30"/>
      <c r="GH979" s="30"/>
      <c r="GI979" s="30"/>
      <c r="GJ979" s="30"/>
      <c r="GK979" s="30"/>
      <c r="GL979" s="30"/>
      <c r="GM979" s="30"/>
    </row>
    <row r="980" spans="1:195" ht="12.7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c r="CU980" s="30"/>
      <c r="CV980" s="30"/>
      <c r="CW980" s="30"/>
      <c r="CX980" s="30"/>
      <c r="CY980" s="30"/>
      <c r="CZ980" s="30"/>
      <c r="DA980" s="30"/>
      <c r="DB980" s="30"/>
      <c r="DC980" s="30"/>
      <c r="DD980" s="30"/>
      <c r="DE980" s="30"/>
      <c r="DF980" s="30"/>
      <c r="DG980" s="30"/>
      <c r="DH980" s="30"/>
      <c r="DI980" s="30"/>
      <c r="DJ980" s="30"/>
      <c r="DK980" s="30"/>
      <c r="DL980" s="30"/>
      <c r="DM980" s="30"/>
      <c r="DN980" s="30"/>
      <c r="DO980" s="30"/>
      <c r="DP980" s="30"/>
      <c r="DQ980" s="30"/>
      <c r="DR980" s="30"/>
      <c r="DS980" s="30"/>
      <c r="DT980" s="30"/>
      <c r="DU980" s="30"/>
      <c r="DV980" s="30"/>
      <c r="DW980" s="30"/>
      <c r="DX980" s="30"/>
      <c r="DY980" s="30"/>
      <c r="DZ980" s="30"/>
      <c r="EA980" s="30"/>
      <c r="EB980" s="30"/>
      <c r="EC980" s="30"/>
      <c r="ED980" s="30"/>
      <c r="EE980" s="30"/>
      <c r="EF980" s="30"/>
      <c r="EG980" s="30"/>
      <c r="EH980" s="30"/>
      <c r="EI980" s="30"/>
      <c r="EJ980" s="30"/>
      <c r="EK980" s="30"/>
      <c r="EL980" s="30"/>
      <c r="EM980" s="30"/>
      <c r="EN980" s="30"/>
      <c r="EO980" s="30"/>
      <c r="EP980" s="30"/>
      <c r="EQ980" s="30"/>
      <c r="ER980" s="30"/>
      <c r="ES980" s="30"/>
      <c r="ET980" s="30"/>
      <c r="EU980" s="30"/>
      <c r="EV980" s="30"/>
      <c r="EW980" s="30"/>
      <c r="EX980" s="30"/>
      <c r="EY980" s="30"/>
      <c r="EZ980" s="30"/>
      <c r="FA980" s="30"/>
      <c r="FB980" s="30"/>
      <c r="FC980" s="30"/>
      <c r="FD980" s="30"/>
      <c r="FE980" s="30"/>
      <c r="FF980" s="30"/>
      <c r="FG980" s="30"/>
      <c r="FH980" s="30"/>
      <c r="FI980" s="30"/>
      <c r="FJ980" s="30"/>
      <c r="FK980" s="30"/>
      <c r="FL980" s="30"/>
      <c r="FM980" s="30"/>
      <c r="FN980" s="30"/>
      <c r="FO980" s="30"/>
      <c r="FP980" s="30"/>
      <c r="FQ980" s="30"/>
      <c r="FR980" s="30"/>
      <c r="FS980" s="30"/>
      <c r="FT980" s="30"/>
      <c r="FU980" s="30"/>
      <c r="FV980" s="30"/>
      <c r="FW980" s="30"/>
      <c r="FX980" s="30"/>
      <c r="FY980" s="30"/>
      <c r="FZ980" s="30"/>
      <c r="GA980" s="30"/>
      <c r="GB980" s="30"/>
      <c r="GC980" s="30"/>
      <c r="GD980" s="30"/>
      <c r="GE980" s="30"/>
      <c r="GF980" s="30"/>
      <c r="GG980" s="30"/>
      <c r="GH980" s="30"/>
      <c r="GI980" s="30"/>
      <c r="GJ980" s="30"/>
      <c r="GK980" s="30"/>
      <c r="GL980" s="30"/>
      <c r="GM980" s="30"/>
    </row>
    <row r="981" spans="1:195" ht="12.7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c r="CU981" s="30"/>
      <c r="CV981" s="30"/>
      <c r="CW981" s="30"/>
      <c r="CX981" s="30"/>
      <c r="CY981" s="30"/>
      <c r="CZ981" s="30"/>
      <c r="DA981" s="30"/>
      <c r="DB981" s="30"/>
      <c r="DC981" s="30"/>
      <c r="DD981" s="30"/>
      <c r="DE981" s="30"/>
      <c r="DF981" s="30"/>
      <c r="DG981" s="30"/>
      <c r="DH981" s="30"/>
      <c r="DI981" s="30"/>
      <c r="DJ981" s="30"/>
      <c r="DK981" s="30"/>
      <c r="DL981" s="30"/>
      <c r="DM981" s="30"/>
      <c r="DN981" s="30"/>
      <c r="DO981" s="30"/>
      <c r="DP981" s="30"/>
      <c r="DQ981" s="30"/>
      <c r="DR981" s="30"/>
      <c r="DS981" s="30"/>
      <c r="DT981" s="30"/>
      <c r="DU981" s="30"/>
      <c r="DV981" s="30"/>
      <c r="DW981" s="30"/>
      <c r="DX981" s="30"/>
      <c r="DY981" s="30"/>
      <c r="DZ981" s="30"/>
      <c r="EA981" s="30"/>
      <c r="EB981" s="30"/>
      <c r="EC981" s="30"/>
      <c r="ED981" s="30"/>
      <c r="EE981" s="30"/>
      <c r="EF981" s="30"/>
      <c r="EG981" s="30"/>
      <c r="EH981" s="30"/>
      <c r="EI981" s="30"/>
      <c r="EJ981" s="30"/>
      <c r="EK981" s="30"/>
      <c r="EL981" s="30"/>
      <c r="EM981" s="30"/>
      <c r="EN981" s="30"/>
      <c r="EO981" s="30"/>
      <c r="EP981" s="30"/>
      <c r="EQ981" s="30"/>
      <c r="ER981" s="30"/>
      <c r="ES981" s="30"/>
      <c r="ET981" s="30"/>
      <c r="EU981" s="30"/>
      <c r="EV981" s="30"/>
      <c r="EW981" s="30"/>
      <c r="EX981" s="30"/>
      <c r="EY981" s="30"/>
      <c r="EZ981" s="30"/>
      <c r="FA981" s="30"/>
      <c r="FB981" s="30"/>
      <c r="FC981" s="30"/>
      <c r="FD981" s="30"/>
      <c r="FE981" s="30"/>
      <c r="FF981" s="30"/>
      <c r="FG981" s="30"/>
      <c r="FH981" s="30"/>
      <c r="FI981" s="30"/>
      <c r="FJ981" s="30"/>
      <c r="FK981" s="30"/>
      <c r="FL981" s="30"/>
      <c r="FM981" s="30"/>
      <c r="FN981" s="30"/>
      <c r="FO981" s="30"/>
      <c r="FP981" s="30"/>
      <c r="FQ981" s="30"/>
      <c r="FR981" s="30"/>
      <c r="FS981" s="30"/>
      <c r="FT981" s="30"/>
      <c r="FU981" s="30"/>
      <c r="FV981" s="30"/>
      <c r="FW981" s="30"/>
      <c r="FX981" s="30"/>
      <c r="FY981" s="30"/>
      <c r="FZ981" s="30"/>
      <c r="GA981" s="30"/>
      <c r="GB981" s="30"/>
      <c r="GC981" s="30"/>
      <c r="GD981" s="30"/>
      <c r="GE981" s="30"/>
      <c r="GF981" s="30"/>
      <c r="GG981" s="30"/>
      <c r="GH981" s="30"/>
      <c r="GI981" s="30"/>
      <c r="GJ981" s="30"/>
      <c r="GK981" s="30"/>
      <c r="GL981" s="30"/>
      <c r="GM981" s="30"/>
    </row>
    <row r="982" spans="1:195" ht="12.7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c r="CU982" s="30"/>
      <c r="CV982" s="30"/>
      <c r="CW982" s="30"/>
      <c r="CX982" s="30"/>
      <c r="CY982" s="30"/>
      <c r="CZ982" s="30"/>
      <c r="DA982" s="30"/>
      <c r="DB982" s="30"/>
      <c r="DC982" s="30"/>
      <c r="DD982" s="30"/>
      <c r="DE982" s="30"/>
      <c r="DF982" s="30"/>
      <c r="DG982" s="30"/>
      <c r="DH982" s="30"/>
      <c r="DI982" s="30"/>
      <c r="DJ982" s="30"/>
      <c r="DK982" s="30"/>
      <c r="DL982" s="30"/>
      <c r="DM982" s="30"/>
      <c r="DN982" s="30"/>
      <c r="DO982" s="30"/>
      <c r="DP982" s="30"/>
      <c r="DQ982" s="30"/>
      <c r="DR982" s="30"/>
      <c r="DS982" s="30"/>
      <c r="DT982" s="30"/>
      <c r="DU982" s="30"/>
      <c r="DV982" s="30"/>
      <c r="DW982" s="30"/>
      <c r="DX982" s="30"/>
      <c r="DY982" s="30"/>
      <c r="DZ982" s="30"/>
      <c r="EA982" s="30"/>
      <c r="EB982" s="30"/>
      <c r="EC982" s="30"/>
      <c r="ED982" s="30"/>
      <c r="EE982" s="30"/>
      <c r="EF982" s="30"/>
      <c r="EG982" s="30"/>
      <c r="EH982" s="30"/>
      <c r="EI982" s="30"/>
      <c r="EJ982" s="30"/>
      <c r="EK982" s="30"/>
      <c r="EL982" s="30"/>
      <c r="EM982" s="30"/>
      <c r="EN982" s="30"/>
      <c r="EO982" s="30"/>
      <c r="EP982" s="30"/>
      <c r="EQ982" s="30"/>
      <c r="ER982" s="30"/>
      <c r="ES982" s="30"/>
      <c r="ET982" s="30"/>
      <c r="EU982" s="30"/>
      <c r="EV982" s="30"/>
      <c r="EW982" s="30"/>
      <c r="EX982" s="30"/>
      <c r="EY982" s="30"/>
      <c r="EZ982" s="30"/>
      <c r="FA982" s="30"/>
      <c r="FB982" s="30"/>
      <c r="FC982" s="30"/>
      <c r="FD982" s="30"/>
      <c r="FE982" s="30"/>
      <c r="FF982" s="30"/>
      <c r="FG982" s="30"/>
      <c r="FH982" s="30"/>
      <c r="FI982" s="30"/>
      <c r="FJ982" s="30"/>
      <c r="FK982" s="30"/>
      <c r="FL982" s="30"/>
      <c r="FM982" s="30"/>
      <c r="FN982" s="30"/>
      <c r="FO982" s="30"/>
      <c r="FP982" s="30"/>
      <c r="FQ982" s="30"/>
      <c r="FR982" s="30"/>
      <c r="FS982" s="30"/>
      <c r="FT982" s="30"/>
      <c r="FU982" s="30"/>
      <c r="FV982" s="30"/>
      <c r="FW982" s="30"/>
      <c r="FX982" s="30"/>
      <c r="FY982" s="30"/>
      <c r="FZ982" s="30"/>
      <c r="GA982" s="30"/>
      <c r="GB982" s="30"/>
      <c r="GC982" s="30"/>
      <c r="GD982" s="30"/>
      <c r="GE982" s="30"/>
      <c r="GF982" s="30"/>
      <c r="GG982" s="30"/>
      <c r="GH982" s="30"/>
      <c r="GI982" s="30"/>
      <c r="GJ982" s="30"/>
      <c r="GK982" s="30"/>
      <c r="GL982" s="30"/>
      <c r="GM982" s="30"/>
    </row>
    <row r="983" spans="1:195" ht="12.7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c r="CU983" s="30"/>
      <c r="CV983" s="30"/>
      <c r="CW983" s="30"/>
      <c r="CX983" s="30"/>
      <c r="CY983" s="30"/>
      <c r="CZ983" s="30"/>
      <c r="DA983" s="30"/>
      <c r="DB983" s="30"/>
      <c r="DC983" s="30"/>
      <c r="DD983" s="30"/>
      <c r="DE983" s="30"/>
      <c r="DF983" s="30"/>
      <c r="DG983" s="30"/>
      <c r="DH983" s="30"/>
      <c r="DI983" s="30"/>
      <c r="DJ983" s="30"/>
      <c r="DK983" s="30"/>
      <c r="DL983" s="30"/>
      <c r="DM983" s="30"/>
      <c r="DN983" s="30"/>
      <c r="DO983" s="30"/>
      <c r="DP983" s="30"/>
      <c r="DQ983" s="30"/>
      <c r="DR983" s="30"/>
      <c r="DS983" s="30"/>
      <c r="DT983" s="30"/>
      <c r="DU983" s="30"/>
      <c r="DV983" s="30"/>
      <c r="DW983" s="30"/>
      <c r="DX983" s="30"/>
      <c r="DY983" s="30"/>
      <c r="DZ983" s="30"/>
      <c r="EA983" s="30"/>
      <c r="EB983" s="30"/>
      <c r="EC983" s="30"/>
      <c r="ED983" s="30"/>
      <c r="EE983" s="30"/>
      <c r="EF983" s="30"/>
      <c r="EG983" s="30"/>
      <c r="EH983" s="30"/>
      <c r="EI983" s="30"/>
      <c r="EJ983" s="30"/>
      <c r="EK983" s="30"/>
      <c r="EL983" s="30"/>
      <c r="EM983" s="30"/>
      <c r="EN983" s="30"/>
      <c r="EO983" s="30"/>
      <c r="EP983" s="30"/>
      <c r="EQ983" s="30"/>
      <c r="ER983" s="30"/>
      <c r="ES983" s="30"/>
      <c r="ET983" s="30"/>
      <c r="EU983" s="30"/>
      <c r="EV983" s="30"/>
      <c r="EW983" s="30"/>
      <c r="EX983" s="30"/>
      <c r="EY983" s="30"/>
      <c r="EZ983" s="30"/>
      <c r="FA983" s="30"/>
      <c r="FB983" s="30"/>
      <c r="FC983" s="30"/>
      <c r="FD983" s="30"/>
      <c r="FE983" s="30"/>
      <c r="FF983" s="30"/>
      <c r="FG983" s="30"/>
      <c r="FH983" s="30"/>
      <c r="FI983" s="30"/>
      <c r="FJ983" s="30"/>
      <c r="FK983" s="30"/>
      <c r="FL983" s="30"/>
      <c r="FM983" s="30"/>
      <c r="FN983" s="30"/>
      <c r="FO983" s="30"/>
      <c r="FP983" s="30"/>
      <c r="FQ983" s="30"/>
      <c r="FR983" s="30"/>
      <c r="FS983" s="30"/>
      <c r="FT983" s="30"/>
      <c r="FU983" s="30"/>
      <c r="FV983" s="30"/>
      <c r="FW983" s="30"/>
      <c r="FX983" s="30"/>
      <c r="FY983" s="30"/>
      <c r="FZ983" s="30"/>
      <c r="GA983" s="30"/>
      <c r="GB983" s="30"/>
      <c r="GC983" s="30"/>
      <c r="GD983" s="30"/>
      <c r="GE983" s="30"/>
      <c r="GF983" s="30"/>
      <c r="GG983" s="30"/>
      <c r="GH983" s="30"/>
      <c r="GI983" s="30"/>
      <c r="GJ983" s="30"/>
      <c r="GK983" s="30"/>
      <c r="GL983" s="30"/>
      <c r="GM983" s="30"/>
    </row>
    <row r="984" spans="1:195" ht="12.7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c r="CU984" s="30"/>
      <c r="CV984" s="30"/>
      <c r="CW984" s="30"/>
      <c r="CX984" s="30"/>
      <c r="CY984" s="30"/>
      <c r="CZ984" s="30"/>
      <c r="DA984" s="30"/>
      <c r="DB984" s="30"/>
      <c r="DC984" s="30"/>
      <c r="DD984" s="30"/>
      <c r="DE984" s="30"/>
      <c r="DF984" s="30"/>
      <c r="DG984" s="30"/>
      <c r="DH984" s="30"/>
      <c r="DI984" s="30"/>
      <c r="DJ984" s="30"/>
      <c r="DK984" s="30"/>
      <c r="DL984" s="30"/>
      <c r="DM984" s="30"/>
      <c r="DN984" s="30"/>
      <c r="DO984" s="30"/>
      <c r="DP984" s="30"/>
      <c r="DQ984" s="30"/>
      <c r="DR984" s="30"/>
      <c r="DS984" s="30"/>
      <c r="DT984" s="30"/>
      <c r="DU984" s="30"/>
      <c r="DV984" s="30"/>
      <c r="DW984" s="30"/>
      <c r="DX984" s="30"/>
      <c r="DY984" s="30"/>
      <c r="DZ984" s="30"/>
      <c r="EA984" s="30"/>
      <c r="EB984" s="30"/>
      <c r="EC984" s="30"/>
      <c r="ED984" s="30"/>
      <c r="EE984" s="30"/>
      <c r="EF984" s="30"/>
      <c r="EG984" s="30"/>
      <c r="EH984" s="30"/>
      <c r="EI984" s="30"/>
      <c r="EJ984" s="30"/>
      <c r="EK984" s="30"/>
      <c r="EL984" s="30"/>
      <c r="EM984" s="30"/>
      <c r="EN984" s="30"/>
      <c r="EO984" s="30"/>
      <c r="EP984" s="30"/>
      <c r="EQ984" s="30"/>
      <c r="ER984" s="30"/>
      <c r="ES984" s="30"/>
      <c r="ET984" s="30"/>
      <c r="EU984" s="30"/>
      <c r="EV984" s="30"/>
      <c r="EW984" s="30"/>
      <c r="EX984" s="30"/>
      <c r="EY984" s="30"/>
      <c r="EZ984" s="30"/>
      <c r="FA984" s="30"/>
      <c r="FB984" s="30"/>
      <c r="FC984" s="30"/>
      <c r="FD984" s="30"/>
      <c r="FE984" s="30"/>
      <c r="FF984" s="30"/>
      <c r="FG984" s="30"/>
      <c r="FH984" s="30"/>
      <c r="FI984" s="30"/>
      <c r="FJ984" s="30"/>
      <c r="FK984" s="30"/>
      <c r="FL984" s="30"/>
      <c r="FM984" s="30"/>
      <c r="FN984" s="30"/>
      <c r="FO984" s="30"/>
      <c r="FP984" s="30"/>
      <c r="FQ984" s="30"/>
      <c r="FR984" s="30"/>
      <c r="FS984" s="30"/>
      <c r="FT984" s="30"/>
      <c r="FU984" s="30"/>
      <c r="FV984" s="30"/>
      <c r="FW984" s="30"/>
      <c r="FX984" s="30"/>
      <c r="FY984" s="30"/>
      <c r="FZ984" s="30"/>
      <c r="GA984" s="30"/>
      <c r="GB984" s="30"/>
      <c r="GC984" s="30"/>
      <c r="GD984" s="30"/>
      <c r="GE984" s="30"/>
      <c r="GF984" s="30"/>
      <c r="GG984" s="30"/>
      <c r="GH984" s="30"/>
      <c r="GI984" s="30"/>
      <c r="GJ984" s="30"/>
      <c r="GK984" s="30"/>
      <c r="GL984" s="30"/>
      <c r="GM984" s="30"/>
    </row>
    <row r="985" spans="1:195" ht="12.7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c r="CU985" s="30"/>
      <c r="CV985" s="30"/>
      <c r="CW985" s="30"/>
      <c r="CX985" s="30"/>
      <c r="CY985" s="30"/>
      <c r="CZ985" s="30"/>
      <c r="DA985" s="30"/>
      <c r="DB985" s="30"/>
      <c r="DC985" s="30"/>
      <c r="DD985" s="30"/>
      <c r="DE985" s="30"/>
      <c r="DF985" s="30"/>
      <c r="DG985" s="30"/>
      <c r="DH985" s="30"/>
      <c r="DI985" s="30"/>
      <c r="DJ985" s="30"/>
      <c r="DK985" s="30"/>
      <c r="DL985" s="30"/>
      <c r="DM985" s="30"/>
      <c r="DN985" s="30"/>
      <c r="DO985" s="30"/>
      <c r="DP985" s="30"/>
      <c r="DQ985" s="30"/>
      <c r="DR985" s="30"/>
      <c r="DS985" s="30"/>
      <c r="DT985" s="30"/>
      <c r="DU985" s="30"/>
      <c r="DV985" s="30"/>
      <c r="DW985" s="30"/>
      <c r="DX985" s="30"/>
      <c r="DY985" s="30"/>
      <c r="DZ985" s="30"/>
      <c r="EA985" s="30"/>
      <c r="EB985" s="30"/>
      <c r="EC985" s="30"/>
      <c r="ED985" s="30"/>
      <c r="EE985" s="30"/>
      <c r="EF985" s="30"/>
      <c r="EG985" s="30"/>
      <c r="EH985" s="30"/>
      <c r="EI985" s="30"/>
      <c r="EJ985" s="30"/>
      <c r="EK985" s="30"/>
      <c r="EL985" s="30"/>
      <c r="EM985" s="30"/>
      <c r="EN985" s="30"/>
      <c r="EO985" s="30"/>
      <c r="EP985" s="30"/>
      <c r="EQ985" s="30"/>
      <c r="ER985" s="30"/>
      <c r="ES985" s="30"/>
      <c r="ET985" s="30"/>
      <c r="EU985" s="30"/>
      <c r="EV985" s="30"/>
      <c r="EW985" s="30"/>
      <c r="EX985" s="30"/>
      <c r="EY985" s="30"/>
      <c r="EZ985" s="30"/>
      <c r="FA985" s="30"/>
      <c r="FB985" s="30"/>
      <c r="FC985" s="30"/>
      <c r="FD985" s="30"/>
      <c r="FE985" s="30"/>
      <c r="FF985" s="30"/>
      <c r="FG985" s="30"/>
      <c r="FH985" s="30"/>
      <c r="FI985" s="30"/>
      <c r="FJ985" s="30"/>
      <c r="FK985" s="30"/>
      <c r="FL985" s="30"/>
      <c r="FM985" s="30"/>
      <c r="FN985" s="30"/>
      <c r="FO985" s="30"/>
      <c r="FP985" s="30"/>
      <c r="FQ985" s="30"/>
      <c r="FR985" s="30"/>
      <c r="FS985" s="30"/>
      <c r="FT985" s="30"/>
      <c r="FU985" s="30"/>
      <c r="FV985" s="30"/>
      <c r="FW985" s="30"/>
      <c r="FX985" s="30"/>
      <c r="FY985" s="30"/>
      <c r="FZ985" s="30"/>
      <c r="GA985" s="30"/>
      <c r="GB985" s="30"/>
      <c r="GC985" s="30"/>
      <c r="GD985" s="30"/>
      <c r="GE985" s="30"/>
      <c r="GF985" s="30"/>
      <c r="GG985" s="30"/>
      <c r="GH985" s="30"/>
      <c r="GI985" s="30"/>
      <c r="GJ985" s="30"/>
      <c r="GK985" s="30"/>
      <c r="GL985" s="30"/>
      <c r="GM985" s="30"/>
    </row>
    <row r="986" spans="1:195" ht="12.7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0"/>
      <c r="DV986" s="30"/>
      <c r="DW986" s="30"/>
      <c r="DX986" s="30"/>
      <c r="DY986" s="30"/>
      <c r="DZ986" s="30"/>
      <c r="EA986" s="30"/>
      <c r="EB986" s="30"/>
      <c r="EC986" s="30"/>
      <c r="ED986" s="30"/>
      <c r="EE986" s="30"/>
      <c r="EF986" s="30"/>
      <c r="EG986" s="30"/>
      <c r="EH986" s="30"/>
      <c r="EI986" s="30"/>
      <c r="EJ986" s="30"/>
      <c r="EK986" s="30"/>
      <c r="EL986" s="30"/>
      <c r="EM986" s="30"/>
      <c r="EN986" s="30"/>
      <c r="EO986" s="30"/>
      <c r="EP986" s="30"/>
      <c r="EQ986" s="30"/>
      <c r="ER986" s="30"/>
      <c r="ES986" s="30"/>
      <c r="ET986" s="30"/>
      <c r="EU986" s="30"/>
      <c r="EV986" s="30"/>
      <c r="EW986" s="30"/>
      <c r="EX986" s="30"/>
      <c r="EY986" s="30"/>
      <c r="EZ986" s="30"/>
      <c r="FA986" s="30"/>
      <c r="FB986" s="30"/>
      <c r="FC986" s="30"/>
      <c r="FD986" s="30"/>
      <c r="FE986" s="30"/>
      <c r="FF986" s="30"/>
      <c r="FG986" s="30"/>
      <c r="FH986" s="30"/>
      <c r="FI986" s="30"/>
      <c r="FJ986" s="30"/>
      <c r="FK986" s="30"/>
      <c r="FL986" s="30"/>
      <c r="FM986" s="30"/>
      <c r="FN986" s="30"/>
      <c r="FO986" s="30"/>
      <c r="FP986" s="30"/>
      <c r="FQ986" s="30"/>
      <c r="FR986" s="30"/>
      <c r="FS986" s="30"/>
      <c r="FT986" s="30"/>
      <c r="FU986" s="30"/>
      <c r="FV986" s="30"/>
      <c r="FW986" s="30"/>
      <c r="FX986" s="30"/>
      <c r="FY986" s="30"/>
      <c r="FZ986" s="30"/>
      <c r="GA986" s="30"/>
      <c r="GB986" s="30"/>
      <c r="GC986" s="30"/>
      <c r="GD986" s="30"/>
      <c r="GE986" s="30"/>
      <c r="GF986" s="30"/>
      <c r="GG986" s="30"/>
      <c r="GH986" s="30"/>
      <c r="GI986" s="30"/>
      <c r="GJ986" s="30"/>
      <c r="GK986" s="30"/>
      <c r="GL986" s="30"/>
      <c r="GM986" s="30"/>
    </row>
    <row r="987" spans="1:195" ht="12.7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c r="CU987" s="30"/>
      <c r="CV987" s="30"/>
      <c r="CW987" s="30"/>
      <c r="CX987" s="30"/>
      <c r="CY987" s="30"/>
      <c r="CZ987" s="30"/>
      <c r="DA987" s="30"/>
      <c r="DB987" s="30"/>
      <c r="DC987" s="30"/>
      <c r="DD987" s="30"/>
      <c r="DE987" s="30"/>
      <c r="DF987" s="30"/>
      <c r="DG987" s="30"/>
      <c r="DH987" s="30"/>
      <c r="DI987" s="30"/>
      <c r="DJ987" s="30"/>
      <c r="DK987" s="30"/>
      <c r="DL987" s="30"/>
      <c r="DM987" s="30"/>
      <c r="DN987" s="30"/>
      <c r="DO987" s="30"/>
      <c r="DP987" s="30"/>
      <c r="DQ987" s="30"/>
      <c r="DR987" s="30"/>
      <c r="DS987" s="30"/>
      <c r="DT987" s="30"/>
      <c r="DU987" s="30"/>
      <c r="DV987" s="30"/>
      <c r="DW987" s="30"/>
      <c r="DX987" s="30"/>
      <c r="DY987" s="30"/>
      <c r="DZ987" s="30"/>
      <c r="EA987" s="30"/>
      <c r="EB987" s="30"/>
      <c r="EC987" s="30"/>
      <c r="ED987" s="30"/>
      <c r="EE987" s="30"/>
      <c r="EF987" s="30"/>
      <c r="EG987" s="30"/>
      <c r="EH987" s="30"/>
      <c r="EI987" s="30"/>
      <c r="EJ987" s="30"/>
      <c r="EK987" s="30"/>
      <c r="EL987" s="30"/>
      <c r="EM987" s="30"/>
      <c r="EN987" s="30"/>
      <c r="EO987" s="30"/>
      <c r="EP987" s="30"/>
      <c r="EQ987" s="30"/>
      <c r="ER987" s="30"/>
      <c r="ES987" s="30"/>
      <c r="ET987" s="30"/>
      <c r="EU987" s="30"/>
      <c r="EV987" s="30"/>
      <c r="EW987" s="30"/>
      <c r="EX987" s="30"/>
      <c r="EY987" s="30"/>
      <c r="EZ987" s="30"/>
      <c r="FA987" s="30"/>
      <c r="FB987" s="30"/>
      <c r="FC987" s="30"/>
      <c r="FD987" s="30"/>
      <c r="FE987" s="30"/>
      <c r="FF987" s="30"/>
      <c r="FG987" s="30"/>
      <c r="FH987" s="30"/>
      <c r="FI987" s="30"/>
      <c r="FJ987" s="30"/>
      <c r="FK987" s="30"/>
      <c r="FL987" s="30"/>
      <c r="FM987" s="30"/>
      <c r="FN987" s="30"/>
      <c r="FO987" s="30"/>
      <c r="FP987" s="30"/>
      <c r="FQ987" s="30"/>
      <c r="FR987" s="30"/>
      <c r="FS987" s="30"/>
      <c r="FT987" s="30"/>
      <c r="FU987" s="30"/>
      <c r="FV987" s="30"/>
      <c r="FW987" s="30"/>
      <c r="FX987" s="30"/>
      <c r="FY987" s="30"/>
      <c r="FZ987" s="30"/>
      <c r="GA987" s="30"/>
      <c r="GB987" s="30"/>
      <c r="GC987" s="30"/>
      <c r="GD987" s="30"/>
      <c r="GE987" s="30"/>
      <c r="GF987" s="30"/>
      <c r="GG987" s="30"/>
      <c r="GH987" s="30"/>
      <c r="GI987" s="30"/>
      <c r="GJ987" s="30"/>
      <c r="GK987" s="30"/>
      <c r="GL987" s="30"/>
      <c r="GM987" s="30"/>
    </row>
    <row r="988" spans="1:195" ht="12.7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c r="BA988" s="30"/>
      <c r="BB988" s="30"/>
      <c r="BC988" s="30"/>
      <c r="BD988" s="30"/>
      <c r="BE988" s="30"/>
      <c r="BF988" s="30"/>
      <c r="BG988" s="30"/>
      <c r="BH988" s="30"/>
      <c r="BI988" s="30"/>
      <c r="BJ988" s="30"/>
      <c r="BK988" s="30"/>
      <c r="BL988" s="30"/>
      <c r="BM988" s="30"/>
      <c r="BN988" s="30"/>
      <c r="BO988" s="30"/>
      <c r="BP988" s="30"/>
      <c r="BQ988" s="30"/>
      <c r="BR988" s="30"/>
      <c r="BS988" s="30"/>
      <c r="BT988" s="30"/>
      <c r="BU988" s="30"/>
      <c r="BV988" s="30"/>
      <c r="BW988" s="30"/>
      <c r="BX988" s="30"/>
      <c r="BY988" s="30"/>
      <c r="BZ988" s="30"/>
      <c r="CA988" s="30"/>
      <c r="CB988" s="30"/>
      <c r="CC988" s="30"/>
      <c r="CD988" s="30"/>
      <c r="CE988" s="30"/>
      <c r="CF988" s="30"/>
      <c r="CG988" s="30"/>
      <c r="CH988" s="30"/>
      <c r="CI988" s="30"/>
      <c r="CJ988" s="30"/>
      <c r="CK988" s="30"/>
      <c r="CL988" s="30"/>
      <c r="CM988" s="30"/>
      <c r="CN988" s="30"/>
      <c r="CO988" s="30"/>
      <c r="CP988" s="30"/>
      <c r="CQ988" s="30"/>
      <c r="CR988" s="30"/>
      <c r="CS988" s="30"/>
      <c r="CT988" s="30"/>
      <c r="CU988" s="30"/>
      <c r="CV988" s="30"/>
      <c r="CW988" s="30"/>
      <c r="CX988" s="30"/>
      <c r="CY988" s="30"/>
      <c r="CZ988" s="30"/>
      <c r="DA988" s="30"/>
      <c r="DB988" s="30"/>
      <c r="DC988" s="30"/>
      <c r="DD988" s="30"/>
      <c r="DE988" s="30"/>
      <c r="DF988" s="30"/>
      <c r="DG988" s="30"/>
      <c r="DH988" s="30"/>
      <c r="DI988" s="30"/>
      <c r="DJ988" s="30"/>
      <c r="DK988" s="30"/>
      <c r="DL988" s="30"/>
      <c r="DM988" s="30"/>
      <c r="DN988" s="30"/>
      <c r="DO988" s="30"/>
      <c r="DP988" s="30"/>
      <c r="DQ988" s="30"/>
      <c r="DR988" s="30"/>
      <c r="DS988" s="30"/>
      <c r="DT988" s="30"/>
      <c r="DU988" s="30"/>
      <c r="DV988" s="30"/>
      <c r="DW988" s="30"/>
      <c r="DX988" s="30"/>
      <c r="DY988" s="30"/>
      <c r="DZ988" s="30"/>
      <c r="EA988" s="30"/>
      <c r="EB988" s="30"/>
      <c r="EC988" s="30"/>
      <c r="ED988" s="30"/>
      <c r="EE988" s="30"/>
      <c r="EF988" s="30"/>
      <c r="EG988" s="30"/>
      <c r="EH988" s="30"/>
      <c r="EI988" s="30"/>
      <c r="EJ988" s="30"/>
      <c r="EK988" s="30"/>
      <c r="EL988" s="30"/>
      <c r="EM988" s="30"/>
      <c r="EN988" s="30"/>
      <c r="EO988" s="30"/>
      <c r="EP988" s="30"/>
      <c r="EQ988" s="30"/>
      <c r="ER988" s="30"/>
      <c r="ES988" s="30"/>
      <c r="ET988" s="30"/>
      <c r="EU988" s="30"/>
      <c r="EV988" s="30"/>
      <c r="EW988" s="30"/>
      <c r="EX988" s="30"/>
      <c r="EY988" s="30"/>
      <c r="EZ988" s="30"/>
      <c r="FA988" s="30"/>
      <c r="FB988" s="30"/>
      <c r="FC988" s="30"/>
      <c r="FD988" s="30"/>
      <c r="FE988" s="30"/>
      <c r="FF988" s="30"/>
      <c r="FG988" s="30"/>
      <c r="FH988" s="30"/>
      <c r="FI988" s="30"/>
      <c r="FJ988" s="30"/>
      <c r="FK988" s="30"/>
      <c r="FL988" s="30"/>
      <c r="FM988" s="30"/>
      <c r="FN988" s="30"/>
      <c r="FO988" s="30"/>
      <c r="FP988" s="30"/>
      <c r="FQ988" s="30"/>
      <c r="FR988" s="30"/>
      <c r="FS988" s="30"/>
      <c r="FT988" s="30"/>
      <c r="FU988" s="30"/>
      <c r="FV988" s="30"/>
      <c r="FW988" s="30"/>
      <c r="FX988" s="30"/>
      <c r="FY988" s="30"/>
      <c r="FZ988" s="30"/>
      <c r="GA988" s="30"/>
      <c r="GB988" s="30"/>
      <c r="GC988" s="30"/>
      <c r="GD988" s="30"/>
      <c r="GE988" s="30"/>
      <c r="GF988" s="30"/>
      <c r="GG988" s="30"/>
      <c r="GH988" s="30"/>
      <c r="GI988" s="30"/>
      <c r="GJ988" s="30"/>
      <c r="GK988" s="30"/>
      <c r="GL988" s="30"/>
      <c r="GM988" s="30"/>
    </row>
    <row r="989" spans="1:195" ht="12.7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c r="DM989" s="30"/>
      <c r="DN989" s="30"/>
      <c r="DO989" s="30"/>
      <c r="DP989" s="30"/>
      <c r="DQ989" s="30"/>
      <c r="DR989" s="30"/>
      <c r="DS989" s="30"/>
      <c r="DT989" s="30"/>
      <c r="DU989" s="30"/>
      <c r="DV989" s="30"/>
      <c r="DW989" s="30"/>
      <c r="DX989" s="30"/>
      <c r="DY989" s="30"/>
      <c r="DZ989" s="30"/>
      <c r="EA989" s="30"/>
      <c r="EB989" s="30"/>
      <c r="EC989" s="30"/>
      <c r="ED989" s="30"/>
      <c r="EE989" s="30"/>
      <c r="EF989" s="30"/>
      <c r="EG989" s="30"/>
      <c r="EH989" s="30"/>
      <c r="EI989" s="30"/>
      <c r="EJ989" s="30"/>
      <c r="EK989" s="30"/>
      <c r="EL989" s="30"/>
      <c r="EM989" s="30"/>
      <c r="EN989" s="30"/>
      <c r="EO989" s="30"/>
      <c r="EP989" s="30"/>
      <c r="EQ989" s="30"/>
      <c r="ER989" s="30"/>
      <c r="ES989" s="30"/>
      <c r="ET989" s="30"/>
      <c r="EU989" s="30"/>
      <c r="EV989" s="30"/>
      <c r="EW989" s="30"/>
      <c r="EX989" s="30"/>
      <c r="EY989" s="30"/>
      <c r="EZ989" s="30"/>
      <c r="FA989" s="30"/>
      <c r="FB989" s="30"/>
      <c r="FC989" s="30"/>
      <c r="FD989" s="30"/>
      <c r="FE989" s="30"/>
      <c r="FF989" s="30"/>
      <c r="FG989" s="30"/>
      <c r="FH989" s="30"/>
      <c r="FI989" s="30"/>
      <c r="FJ989" s="30"/>
      <c r="FK989" s="30"/>
      <c r="FL989" s="30"/>
      <c r="FM989" s="30"/>
      <c r="FN989" s="30"/>
      <c r="FO989" s="30"/>
      <c r="FP989" s="30"/>
      <c r="FQ989" s="30"/>
      <c r="FR989" s="30"/>
      <c r="FS989" s="30"/>
      <c r="FT989" s="30"/>
      <c r="FU989" s="30"/>
      <c r="FV989" s="30"/>
      <c r="FW989" s="30"/>
      <c r="FX989" s="30"/>
      <c r="FY989" s="30"/>
      <c r="FZ989" s="30"/>
      <c r="GA989" s="30"/>
      <c r="GB989" s="30"/>
      <c r="GC989" s="30"/>
      <c r="GD989" s="30"/>
      <c r="GE989" s="30"/>
      <c r="GF989" s="30"/>
      <c r="GG989" s="30"/>
      <c r="GH989" s="30"/>
      <c r="GI989" s="30"/>
      <c r="GJ989" s="30"/>
      <c r="GK989" s="30"/>
      <c r="GL989" s="30"/>
      <c r="GM989" s="30"/>
    </row>
    <row r="990" spans="1:195" ht="12.7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c r="BA990" s="30"/>
      <c r="BB990" s="30"/>
      <c r="BC990" s="30"/>
      <c r="BD990" s="30"/>
      <c r="BE990" s="30"/>
      <c r="BF990" s="30"/>
      <c r="BG990" s="30"/>
      <c r="BH990" s="30"/>
      <c r="BI990" s="30"/>
      <c r="BJ990" s="30"/>
      <c r="BK990" s="30"/>
      <c r="BL990" s="30"/>
      <c r="BM990" s="30"/>
      <c r="BN990" s="30"/>
      <c r="BO990" s="30"/>
      <c r="BP990" s="30"/>
      <c r="BQ990" s="30"/>
      <c r="BR990" s="30"/>
      <c r="BS990" s="30"/>
      <c r="BT990" s="30"/>
      <c r="BU990" s="30"/>
      <c r="BV990" s="30"/>
      <c r="BW990" s="30"/>
      <c r="BX990" s="30"/>
      <c r="BY990" s="30"/>
      <c r="BZ990" s="30"/>
      <c r="CA990" s="30"/>
      <c r="CB990" s="30"/>
      <c r="CC990" s="30"/>
      <c r="CD990" s="30"/>
      <c r="CE990" s="30"/>
      <c r="CF990" s="30"/>
      <c r="CG990" s="30"/>
      <c r="CH990" s="30"/>
      <c r="CI990" s="30"/>
      <c r="CJ990" s="30"/>
      <c r="CK990" s="30"/>
      <c r="CL990" s="30"/>
      <c r="CM990" s="30"/>
      <c r="CN990" s="30"/>
      <c r="CO990" s="30"/>
      <c r="CP990" s="30"/>
      <c r="CQ990" s="30"/>
      <c r="CR990" s="30"/>
      <c r="CS990" s="30"/>
      <c r="CT990" s="30"/>
      <c r="CU990" s="30"/>
      <c r="CV990" s="30"/>
      <c r="CW990" s="30"/>
      <c r="CX990" s="30"/>
      <c r="CY990" s="30"/>
      <c r="CZ990" s="30"/>
      <c r="DA990" s="30"/>
      <c r="DB990" s="30"/>
      <c r="DC990" s="30"/>
      <c r="DD990" s="30"/>
      <c r="DE990" s="30"/>
      <c r="DF990" s="30"/>
      <c r="DG990" s="30"/>
      <c r="DH990" s="30"/>
      <c r="DI990" s="30"/>
      <c r="DJ990" s="30"/>
      <c r="DK990" s="30"/>
      <c r="DL990" s="30"/>
      <c r="DM990" s="30"/>
      <c r="DN990" s="30"/>
      <c r="DO990" s="30"/>
      <c r="DP990" s="30"/>
      <c r="DQ990" s="30"/>
      <c r="DR990" s="30"/>
      <c r="DS990" s="30"/>
      <c r="DT990" s="30"/>
      <c r="DU990" s="30"/>
      <c r="DV990" s="30"/>
      <c r="DW990" s="30"/>
      <c r="DX990" s="30"/>
      <c r="DY990" s="30"/>
      <c r="DZ990" s="30"/>
      <c r="EA990" s="30"/>
      <c r="EB990" s="30"/>
      <c r="EC990" s="30"/>
      <c r="ED990" s="30"/>
      <c r="EE990" s="30"/>
      <c r="EF990" s="30"/>
      <c r="EG990" s="30"/>
      <c r="EH990" s="30"/>
      <c r="EI990" s="30"/>
      <c r="EJ990" s="30"/>
      <c r="EK990" s="30"/>
      <c r="EL990" s="30"/>
      <c r="EM990" s="30"/>
      <c r="EN990" s="30"/>
      <c r="EO990" s="30"/>
      <c r="EP990" s="30"/>
      <c r="EQ990" s="30"/>
      <c r="ER990" s="30"/>
      <c r="ES990" s="30"/>
      <c r="ET990" s="30"/>
      <c r="EU990" s="30"/>
      <c r="EV990" s="30"/>
      <c r="EW990" s="30"/>
      <c r="EX990" s="30"/>
      <c r="EY990" s="30"/>
      <c r="EZ990" s="30"/>
      <c r="FA990" s="30"/>
      <c r="FB990" s="30"/>
      <c r="FC990" s="30"/>
      <c r="FD990" s="30"/>
      <c r="FE990" s="30"/>
      <c r="FF990" s="30"/>
      <c r="FG990" s="30"/>
      <c r="FH990" s="30"/>
      <c r="FI990" s="30"/>
      <c r="FJ990" s="30"/>
      <c r="FK990" s="30"/>
      <c r="FL990" s="30"/>
      <c r="FM990" s="30"/>
      <c r="FN990" s="30"/>
      <c r="FO990" s="30"/>
      <c r="FP990" s="30"/>
      <c r="FQ990" s="30"/>
      <c r="FR990" s="30"/>
      <c r="FS990" s="30"/>
      <c r="FT990" s="30"/>
      <c r="FU990" s="30"/>
      <c r="FV990" s="30"/>
      <c r="FW990" s="30"/>
      <c r="FX990" s="30"/>
      <c r="FY990" s="30"/>
      <c r="FZ990" s="30"/>
      <c r="GA990" s="30"/>
      <c r="GB990" s="30"/>
      <c r="GC990" s="30"/>
      <c r="GD990" s="30"/>
      <c r="GE990" s="30"/>
      <c r="GF990" s="30"/>
      <c r="GG990" s="30"/>
      <c r="GH990" s="30"/>
      <c r="GI990" s="30"/>
      <c r="GJ990" s="30"/>
      <c r="GK990" s="30"/>
      <c r="GL990" s="30"/>
      <c r="GM990" s="30"/>
    </row>
    <row r="991" spans="1:195" ht="12.7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c r="BA991" s="30"/>
      <c r="BB991" s="30"/>
      <c r="BC991" s="30"/>
      <c r="BD991" s="30"/>
      <c r="BE991" s="30"/>
      <c r="BF991" s="30"/>
      <c r="BG991" s="30"/>
      <c r="BH991" s="30"/>
      <c r="BI991" s="30"/>
      <c r="BJ991" s="30"/>
      <c r="BK991" s="30"/>
      <c r="BL991" s="30"/>
      <c r="BM991" s="30"/>
      <c r="BN991" s="30"/>
      <c r="BO991" s="30"/>
      <c r="BP991" s="30"/>
      <c r="BQ991" s="30"/>
      <c r="BR991" s="30"/>
      <c r="BS991" s="30"/>
      <c r="BT991" s="30"/>
      <c r="BU991" s="30"/>
      <c r="BV991" s="30"/>
      <c r="BW991" s="30"/>
      <c r="BX991" s="30"/>
      <c r="BY991" s="30"/>
      <c r="BZ991" s="30"/>
      <c r="CA991" s="30"/>
      <c r="CB991" s="30"/>
      <c r="CC991" s="30"/>
      <c r="CD991" s="30"/>
      <c r="CE991" s="30"/>
      <c r="CF991" s="30"/>
      <c r="CG991" s="30"/>
      <c r="CH991" s="30"/>
      <c r="CI991" s="30"/>
      <c r="CJ991" s="30"/>
      <c r="CK991" s="30"/>
      <c r="CL991" s="30"/>
      <c r="CM991" s="30"/>
      <c r="CN991" s="30"/>
      <c r="CO991" s="30"/>
      <c r="CP991" s="30"/>
      <c r="CQ991" s="30"/>
      <c r="CR991" s="30"/>
      <c r="CS991" s="30"/>
      <c r="CT991" s="30"/>
      <c r="CU991" s="30"/>
      <c r="CV991" s="30"/>
      <c r="CW991" s="30"/>
      <c r="CX991" s="30"/>
      <c r="CY991" s="30"/>
      <c r="CZ991" s="30"/>
      <c r="DA991" s="30"/>
      <c r="DB991" s="30"/>
      <c r="DC991" s="30"/>
      <c r="DD991" s="30"/>
      <c r="DE991" s="30"/>
      <c r="DF991" s="30"/>
      <c r="DG991" s="30"/>
      <c r="DH991" s="30"/>
      <c r="DI991" s="30"/>
      <c r="DJ991" s="30"/>
      <c r="DK991" s="30"/>
      <c r="DL991" s="30"/>
      <c r="DM991" s="30"/>
      <c r="DN991" s="30"/>
      <c r="DO991" s="30"/>
      <c r="DP991" s="30"/>
      <c r="DQ991" s="30"/>
      <c r="DR991" s="30"/>
      <c r="DS991" s="30"/>
      <c r="DT991" s="30"/>
      <c r="DU991" s="30"/>
      <c r="DV991" s="30"/>
      <c r="DW991" s="30"/>
      <c r="DX991" s="30"/>
      <c r="DY991" s="30"/>
      <c r="DZ991" s="30"/>
      <c r="EA991" s="30"/>
      <c r="EB991" s="30"/>
      <c r="EC991" s="30"/>
      <c r="ED991" s="30"/>
      <c r="EE991" s="30"/>
      <c r="EF991" s="30"/>
      <c r="EG991" s="30"/>
      <c r="EH991" s="30"/>
      <c r="EI991" s="30"/>
      <c r="EJ991" s="30"/>
      <c r="EK991" s="30"/>
      <c r="EL991" s="30"/>
      <c r="EM991" s="30"/>
      <c r="EN991" s="30"/>
      <c r="EO991" s="30"/>
      <c r="EP991" s="30"/>
      <c r="EQ991" s="30"/>
      <c r="ER991" s="30"/>
      <c r="ES991" s="30"/>
      <c r="ET991" s="30"/>
      <c r="EU991" s="30"/>
      <c r="EV991" s="30"/>
      <c r="EW991" s="30"/>
      <c r="EX991" s="30"/>
      <c r="EY991" s="30"/>
      <c r="EZ991" s="30"/>
      <c r="FA991" s="30"/>
      <c r="FB991" s="30"/>
      <c r="FC991" s="30"/>
      <c r="FD991" s="30"/>
      <c r="FE991" s="30"/>
      <c r="FF991" s="30"/>
      <c r="FG991" s="30"/>
      <c r="FH991" s="30"/>
      <c r="FI991" s="30"/>
      <c r="FJ991" s="30"/>
      <c r="FK991" s="30"/>
      <c r="FL991" s="30"/>
      <c r="FM991" s="30"/>
      <c r="FN991" s="30"/>
      <c r="FO991" s="30"/>
      <c r="FP991" s="30"/>
      <c r="FQ991" s="30"/>
      <c r="FR991" s="30"/>
      <c r="FS991" s="30"/>
      <c r="FT991" s="30"/>
      <c r="FU991" s="30"/>
      <c r="FV991" s="30"/>
      <c r="FW991" s="30"/>
      <c r="FX991" s="30"/>
      <c r="FY991" s="30"/>
      <c r="FZ991" s="30"/>
      <c r="GA991" s="30"/>
      <c r="GB991" s="30"/>
      <c r="GC991" s="30"/>
      <c r="GD991" s="30"/>
      <c r="GE991" s="30"/>
      <c r="GF991" s="30"/>
      <c r="GG991" s="30"/>
      <c r="GH991" s="30"/>
      <c r="GI991" s="30"/>
      <c r="GJ991" s="30"/>
      <c r="GK991" s="30"/>
      <c r="GL991" s="30"/>
      <c r="GM991" s="30"/>
    </row>
    <row r="992" spans="1:195" ht="12.7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c r="BA992" s="30"/>
      <c r="BB992" s="30"/>
      <c r="BC992" s="30"/>
      <c r="BD992" s="30"/>
      <c r="BE992" s="30"/>
      <c r="BF992" s="30"/>
      <c r="BG992" s="30"/>
      <c r="BH992" s="30"/>
      <c r="BI992" s="30"/>
      <c r="BJ992" s="30"/>
      <c r="BK992" s="30"/>
      <c r="BL992" s="30"/>
      <c r="BM992" s="30"/>
      <c r="BN992" s="30"/>
      <c r="BO992" s="30"/>
      <c r="BP992" s="30"/>
      <c r="BQ992" s="30"/>
      <c r="BR992" s="30"/>
      <c r="BS992" s="30"/>
      <c r="BT992" s="30"/>
      <c r="BU992" s="30"/>
      <c r="BV992" s="30"/>
      <c r="BW992" s="30"/>
      <c r="BX992" s="30"/>
      <c r="BY992" s="30"/>
      <c r="BZ992" s="30"/>
      <c r="CA992" s="30"/>
      <c r="CB992" s="30"/>
      <c r="CC992" s="30"/>
      <c r="CD992" s="30"/>
      <c r="CE992" s="30"/>
      <c r="CF992" s="30"/>
      <c r="CG992" s="30"/>
      <c r="CH992" s="30"/>
      <c r="CI992" s="30"/>
      <c r="CJ992" s="30"/>
      <c r="CK992" s="30"/>
      <c r="CL992" s="30"/>
      <c r="CM992" s="30"/>
      <c r="CN992" s="30"/>
      <c r="CO992" s="30"/>
      <c r="CP992" s="30"/>
      <c r="CQ992" s="30"/>
      <c r="CR992" s="30"/>
      <c r="CS992" s="30"/>
      <c r="CT992" s="30"/>
      <c r="CU992" s="30"/>
      <c r="CV992" s="30"/>
      <c r="CW992" s="30"/>
      <c r="CX992" s="30"/>
      <c r="CY992" s="30"/>
      <c r="CZ992" s="30"/>
      <c r="DA992" s="30"/>
      <c r="DB992" s="30"/>
      <c r="DC992" s="30"/>
      <c r="DD992" s="30"/>
      <c r="DE992" s="30"/>
      <c r="DF992" s="30"/>
      <c r="DG992" s="30"/>
      <c r="DH992" s="30"/>
      <c r="DI992" s="30"/>
      <c r="DJ992" s="30"/>
      <c r="DK992" s="30"/>
      <c r="DL992" s="30"/>
      <c r="DM992" s="30"/>
      <c r="DN992" s="30"/>
      <c r="DO992" s="30"/>
      <c r="DP992" s="30"/>
      <c r="DQ992" s="30"/>
      <c r="DR992" s="30"/>
      <c r="DS992" s="30"/>
      <c r="DT992" s="30"/>
      <c r="DU992" s="30"/>
      <c r="DV992" s="30"/>
      <c r="DW992" s="30"/>
      <c r="DX992" s="30"/>
      <c r="DY992" s="30"/>
      <c r="DZ992" s="30"/>
      <c r="EA992" s="30"/>
      <c r="EB992" s="30"/>
      <c r="EC992" s="30"/>
      <c r="ED992" s="30"/>
      <c r="EE992" s="30"/>
      <c r="EF992" s="30"/>
      <c r="EG992" s="30"/>
      <c r="EH992" s="30"/>
      <c r="EI992" s="30"/>
      <c r="EJ992" s="30"/>
      <c r="EK992" s="30"/>
      <c r="EL992" s="30"/>
      <c r="EM992" s="30"/>
      <c r="EN992" s="30"/>
      <c r="EO992" s="30"/>
      <c r="EP992" s="30"/>
      <c r="EQ992" s="30"/>
      <c r="ER992" s="30"/>
      <c r="ES992" s="30"/>
      <c r="ET992" s="30"/>
      <c r="EU992" s="30"/>
      <c r="EV992" s="30"/>
      <c r="EW992" s="30"/>
      <c r="EX992" s="30"/>
      <c r="EY992" s="30"/>
      <c r="EZ992" s="30"/>
      <c r="FA992" s="30"/>
      <c r="FB992" s="30"/>
      <c r="FC992" s="30"/>
      <c r="FD992" s="30"/>
      <c r="FE992" s="30"/>
      <c r="FF992" s="30"/>
      <c r="FG992" s="30"/>
      <c r="FH992" s="30"/>
      <c r="FI992" s="30"/>
      <c r="FJ992" s="30"/>
      <c r="FK992" s="30"/>
      <c r="FL992" s="30"/>
      <c r="FM992" s="30"/>
      <c r="FN992" s="30"/>
      <c r="FO992" s="30"/>
      <c r="FP992" s="30"/>
      <c r="FQ992" s="30"/>
      <c r="FR992" s="30"/>
      <c r="FS992" s="30"/>
      <c r="FT992" s="30"/>
      <c r="FU992" s="30"/>
      <c r="FV992" s="30"/>
      <c r="FW992" s="30"/>
      <c r="FX992" s="30"/>
      <c r="FY992" s="30"/>
      <c r="FZ992" s="30"/>
      <c r="GA992" s="30"/>
      <c r="GB992" s="30"/>
      <c r="GC992" s="30"/>
      <c r="GD992" s="30"/>
      <c r="GE992" s="30"/>
      <c r="GF992" s="30"/>
      <c r="GG992" s="30"/>
      <c r="GH992" s="30"/>
      <c r="GI992" s="30"/>
      <c r="GJ992" s="30"/>
      <c r="GK992" s="30"/>
      <c r="GL992" s="30"/>
      <c r="GM992" s="30"/>
    </row>
    <row r="993" spans="1:195" ht="12.7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c r="BA993" s="30"/>
      <c r="BB993" s="30"/>
      <c r="BC993" s="30"/>
      <c r="BD993" s="30"/>
      <c r="BE993" s="30"/>
      <c r="BF993" s="30"/>
      <c r="BG993" s="30"/>
      <c r="BH993" s="30"/>
      <c r="BI993" s="30"/>
      <c r="BJ993" s="30"/>
      <c r="BK993" s="30"/>
      <c r="BL993" s="30"/>
      <c r="BM993" s="30"/>
      <c r="BN993" s="30"/>
      <c r="BO993" s="30"/>
      <c r="BP993" s="30"/>
      <c r="BQ993" s="30"/>
      <c r="BR993" s="30"/>
      <c r="BS993" s="30"/>
      <c r="BT993" s="30"/>
      <c r="BU993" s="30"/>
      <c r="BV993" s="30"/>
      <c r="BW993" s="30"/>
      <c r="BX993" s="30"/>
      <c r="BY993" s="30"/>
      <c r="BZ993" s="30"/>
      <c r="CA993" s="30"/>
      <c r="CB993" s="30"/>
      <c r="CC993" s="30"/>
      <c r="CD993" s="30"/>
      <c r="CE993" s="30"/>
      <c r="CF993" s="30"/>
      <c r="CG993" s="30"/>
      <c r="CH993" s="30"/>
      <c r="CI993" s="30"/>
      <c r="CJ993" s="30"/>
      <c r="CK993" s="30"/>
      <c r="CL993" s="30"/>
      <c r="CM993" s="30"/>
      <c r="CN993" s="30"/>
      <c r="CO993" s="30"/>
      <c r="CP993" s="30"/>
      <c r="CQ993" s="30"/>
      <c r="CR993" s="30"/>
      <c r="CS993" s="30"/>
      <c r="CT993" s="30"/>
      <c r="CU993" s="30"/>
      <c r="CV993" s="30"/>
      <c r="CW993" s="30"/>
      <c r="CX993" s="30"/>
      <c r="CY993" s="30"/>
      <c r="CZ993" s="30"/>
      <c r="DA993" s="30"/>
      <c r="DB993" s="30"/>
      <c r="DC993" s="30"/>
      <c r="DD993" s="30"/>
      <c r="DE993" s="30"/>
      <c r="DF993" s="30"/>
      <c r="DG993" s="30"/>
      <c r="DH993" s="30"/>
      <c r="DI993" s="30"/>
      <c r="DJ993" s="30"/>
      <c r="DK993" s="30"/>
      <c r="DL993" s="30"/>
      <c r="DM993" s="30"/>
      <c r="DN993" s="30"/>
      <c r="DO993" s="30"/>
      <c r="DP993" s="30"/>
      <c r="DQ993" s="30"/>
      <c r="DR993" s="30"/>
      <c r="DS993" s="30"/>
      <c r="DT993" s="30"/>
      <c r="DU993" s="30"/>
      <c r="DV993" s="30"/>
      <c r="DW993" s="30"/>
      <c r="DX993" s="30"/>
      <c r="DY993" s="30"/>
      <c r="DZ993" s="30"/>
      <c r="EA993" s="30"/>
      <c r="EB993" s="30"/>
      <c r="EC993" s="30"/>
      <c r="ED993" s="30"/>
      <c r="EE993" s="30"/>
      <c r="EF993" s="30"/>
      <c r="EG993" s="30"/>
      <c r="EH993" s="30"/>
      <c r="EI993" s="30"/>
      <c r="EJ993" s="30"/>
      <c r="EK993" s="30"/>
      <c r="EL993" s="30"/>
      <c r="EM993" s="30"/>
      <c r="EN993" s="30"/>
      <c r="EO993" s="30"/>
      <c r="EP993" s="30"/>
      <c r="EQ993" s="30"/>
      <c r="ER993" s="30"/>
      <c r="ES993" s="30"/>
      <c r="ET993" s="30"/>
      <c r="EU993" s="30"/>
      <c r="EV993" s="30"/>
      <c r="EW993" s="30"/>
      <c r="EX993" s="30"/>
      <c r="EY993" s="30"/>
      <c r="EZ993" s="30"/>
      <c r="FA993" s="30"/>
      <c r="FB993" s="30"/>
      <c r="FC993" s="30"/>
      <c r="FD993" s="30"/>
      <c r="FE993" s="30"/>
      <c r="FF993" s="30"/>
      <c r="FG993" s="30"/>
      <c r="FH993" s="30"/>
      <c r="FI993" s="30"/>
      <c r="FJ993" s="30"/>
      <c r="FK993" s="30"/>
      <c r="FL993" s="30"/>
      <c r="FM993" s="30"/>
      <c r="FN993" s="30"/>
      <c r="FO993" s="30"/>
      <c r="FP993" s="30"/>
      <c r="FQ993" s="30"/>
      <c r="FR993" s="30"/>
      <c r="FS993" s="30"/>
      <c r="FT993" s="30"/>
      <c r="FU993" s="30"/>
      <c r="FV993" s="30"/>
      <c r="FW993" s="30"/>
      <c r="FX993" s="30"/>
      <c r="FY993" s="30"/>
      <c r="FZ993" s="30"/>
      <c r="GA993" s="30"/>
      <c r="GB993" s="30"/>
      <c r="GC993" s="30"/>
      <c r="GD993" s="30"/>
      <c r="GE993" s="30"/>
      <c r="GF993" s="30"/>
      <c r="GG993" s="30"/>
      <c r="GH993" s="30"/>
      <c r="GI993" s="30"/>
      <c r="GJ993" s="30"/>
      <c r="GK993" s="30"/>
      <c r="GL993" s="30"/>
      <c r="GM993" s="30"/>
    </row>
    <row r="994" spans="1:195" ht="12.7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c r="BA994" s="30"/>
      <c r="BB994" s="30"/>
      <c r="BC994" s="30"/>
      <c r="BD994" s="30"/>
      <c r="BE994" s="30"/>
      <c r="BF994" s="30"/>
      <c r="BG994" s="30"/>
      <c r="BH994" s="30"/>
      <c r="BI994" s="30"/>
      <c r="BJ994" s="30"/>
      <c r="BK994" s="30"/>
      <c r="BL994" s="30"/>
      <c r="BM994" s="30"/>
      <c r="BN994" s="30"/>
      <c r="BO994" s="30"/>
      <c r="BP994" s="30"/>
      <c r="BQ994" s="30"/>
      <c r="BR994" s="30"/>
      <c r="BS994" s="30"/>
      <c r="BT994" s="30"/>
      <c r="BU994" s="30"/>
      <c r="BV994" s="30"/>
      <c r="BW994" s="30"/>
      <c r="BX994" s="30"/>
      <c r="BY994" s="30"/>
      <c r="BZ994" s="30"/>
      <c r="CA994" s="30"/>
      <c r="CB994" s="30"/>
      <c r="CC994" s="30"/>
      <c r="CD994" s="30"/>
      <c r="CE994" s="30"/>
      <c r="CF994" s="30"/>
      <c r="CG994" s="30"/>
      <c r="CH994" s="30"/>
      <c r="CI994" s="30"/>
      <c r="CJ994" s="30"/>
      <c r="CK994" s="30"/>
      <c r="CL994" s="30"/>
      <c r="CM994" s="30"/>
      <c r="CN994" s="30"/>
      <c r="CO994" s="30"/>
      <c r="CP994" s="30"/>
      <c r="CQ994" s="30"/>
      <c r="CR994" s="30"/>
      <c r="CS994" s="30"/>
      <c r="CT994" s="30"/>
      <c r="CU994" s="30"/>
      <c r="CV994" s="30"/>
      <c r="CW994" s="30"/>
      <c r="CX994" s="30"/>
      <c r="CY994" s="30"/>
      <c r="CZ994" s="30"/>
      <c r="DA994" s="30"/>
      <c r="DB994" s="30"/>
      <c r="DC994" s="30"/>
      <c r="DD994" s="30"/>
      <c r="DE994" s="30"/>
      <c r="DF994" s="30"/>
      <c r="DG994" s="30"/>
      <c r="DH994" s="30"/>
      <c r="DI994" s="30"/>
      <c r="DJ994" s="30"/>
      <c r="DK994" s="30"/>
      <c r="DL994" s="30"/>
      <c r="DM994" s="30"/>
      <c r="DN994" s="30"/>
      <c r="DO994" s="30"/>
      <c r="DP994" s="30"/>
      <c r="DQ994" s="30"/>
      <c r="DR994" s="30"/>
      <c r="DS994" s="30"/>
      <c r="DT994" s="30"/>
      <c r="DU994" s="30"/>
      <c r="DV994" s="30"/>
      <c r="DW994" s="30"/>
      <c r="DX994" s="30"/>
      <c r="DY994" s="30"/>
      <c r="DZ994" s="30"/>
      <c r="EA994" s="30"/>
      <c r="EB994" s="30"/>
      <c r="EC994" s="30"/>
      <c r="ED994" s="30"/>
      <c r="EE994" s="30"/>
      <c r="EF994" s="30"/>
      <c r="EG994" s="30"/>
      <c r="EH994" s="30"/>
      <c r="EI994" s="30"/>
      <c r="EJ994" s="30"/>
      <c r="EK994" s="30"/>
      <c r="EL994" s="30"/>
      <c r="EM994" s="30"/>
      <c r="EN994" s="30"/>
      <c r="EO994" s="30"/>
      <c r="EP994" s="30"/>
      <c r="EQ994" s="30"/>
      <c r="ER994" s="30"/>
      <c r="ES994" s="30"/>
      <c r="ET994" s="30"/>
      <c r="EU994" s="30"/>
      <c r="EV994" s="30"/>
      <c r="EW994" s="30"/>
      <c r="EX994" s="30"/>
      <c r="EY994" s="30"/>
      <c r="EZ994" s="30"/>
      <c r="FA994" s="30"/>
      <c r="FB994" s="30"/>
      <c r="FC994" s="30"/>
      <c r="FD994" s="30"/>
      <c r="FE994" s="30"/>
      <c r="FF994" s="30"/>
      <c r="FG994" s="30"/>
      <c r="FH994" s="30"/>
      <c r="FI994" s="30"/>
      <c r="FJ994" s="30"/>
      <c r="FK994" s="30"/>
      <c r="FL994" s="30"/>
      <c r="FM994" s="30"/>
      <c r="FN994" s="30"/>
      <c r="FO994" s="30"/>
      <c r="FP994" s="30"/>
      <c r="FQ994" s="30"/>
      <c r="FR994" s="30"/>
      <c r="FS994" s="30"/>
      <c r="FT994" s="30"/>
      <c r="FU994" s="30"/>
      <c r="FV994" s="30"/>
      <c r="FW994" s="30"/>
      <c r="FX994" s="30"/>
      <c r="FY994" s="30"/>
      <c r="FZ994" s="30"/>
      <c r="GA994" s="30"/>
      <c r="GB994" s="30"/>
      <c r="GC994" s="30"/>
      <c r="GD994" s="30"/>
      <c r="GE994" s="30"/>
      <c r="GF994" s="30"/>
      <c r="GG994" s="30"/>
      <c r="GH994" s="30"/>
      <c r="GI994" s="30"/>
      <c r="GJ994" s="30"/>
      <c r="GK994" s="30"/>
      <c r="GL994" s="30"/>
      <c r="GM994" s="30"/>
    </row>
    <row r="995" spans="1:195" ht="12.7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c r="BA995" s="30"/>
      <c r="BB995" s="30"/>
      <c r="BC995" s="30"/>
      <c r="BD995" s="30"/>
      <c r="BE995" s="30"/>
      <c r="BF995" s="30"/>
      <c r="BG995" s="30"/>
      <c r="BH995" s="30"/>
      <c r="BI995" s="30"/>
      <c r="BJ995" s="30"/>
      <c r="BK995" s="30"/>
      <c r="BL995" s="30"/>
      <c r="BM995" s="30"/>
      <c r="BN995" s="30"/>
      <c r="BO995" s="30"/>
      <c r="BP995" s="30"/>
      <c r="BQ995" s="30"/>
      <c r="BR995" s="30"/>
      <c r="BS995" s="30"/>
      <c r="BT995" s="30"/>
      <c r="BU995" s="30"/>
      <c r="BV995" s="30"/>
      <c r="BW995" s="30"/>
      <c r="BX995" s="30"/>
      <c r="BY995" s="30"/>
      <c r="BZ995" s="30"/>
      <c r="CA995" s="30"/>
      <c r="CB995" s="30"/>
      <c r="CC995" s="30"/>
      <c r="CD995" s="30"/>
      <c r="CE995" s="30"/>
      <c r="CF995" s="30"/>
      <c r="CG995" s="30"/>
      <c r="CH995" s="30"/>
      <c r="CI995" s="30"/>
      <c r="CJ995" s="30"/>
      <c r="CK995" s="30"/>
      <c r="CL995" s="30"/>
      <c r="CM995" s="30"/>
      <c r="CN995" s="30"/>
      <c r="CO995" s="30"/>
      <c r="CP995" s="30"/>
      <c r="CQ995" s="30"/>
      <c r="CR995" s="30"/>
      <c r="CS995" s="30"/>
      <c r="CT995" s="30"/>
      <c r="CU995" s="30"/>
      <c r="CV995" s="30"/>
      <c r="CW995" s="30"/>
      <c r="CX995" s="30"/>
      <c r="CY995" s="30"/>
      <c r="CZ995" s="30"/>
      <c r="DA995" s="30"/>
      <c r="DB995" s="30"/>
      <c r="DC995" s="30"/>
      <c r="DD995" s="30"/>
      <c r="DE995" s="30"/>
      <c r="DF995" s="30"/>
      <c r="DG995" s="30"/>
      <c r="DH995" s="30"/>
      <c r="DI995" s="30"/>
      <c r="DJ995" s="30"/>
      <c r="DK995" s="30"/>
      <c r="DL995" s="30"/>
      <c r="DM995" s="30"/>
      <c r="DN995" s="30"/>
      <c r="DO995" s="30"/>
      <c r="DP995" s="30"/>
      <c r="DQ995" s="30"/>
      <c r="DR995" s="30"/>
      <c r="DS995" s="30"/>
      <c r="DT995" s="30"/>
      <c r="DU995" s="30"/>
      <c r="DV995" s="30"/>
      <c r="DW995" s="30"/>
      <c r="DX995" s="30"/>
      <c r="DY995" s="30"/>
      <c r="DZ995" s="30"/>
      <c r="EA995" s="30"/>
      <c r="EB995" s="30"/>
      <c r="EC995" s="30"/>
      <c r="ED995" s="30"/>
      <c r="EE995" s="30"/>
      <c r="EF995" s="30"/>
      <c r="EG995" s="30"/>
      <c r="EH995" s="30"/>
      <c r="EI995" s="30"/>
      <c r="EJ995" s="30"/>
      <c r="EK995" s="30"/>
      <c r="EL995" s="30"/>
      <c r="EM995" s="30"/>
      <c r="EN995" s="30"/>
      <c r="EO995" s="30"/>
      <c r="EP995" s="30"/>
      <c r="EQ995" s="30"/>
      <c r="ER995" s="30"/>
      <c r="ES995" s="30"/>
      <c r="ET995" s="30"/>
      <c r="EU995" s="30"/>
      <c r="EV995" s="30"/>
      <c r="EW995" s="30"/>
      <c r="EX995" s="30"/>
      <c r="EY995" s="30"/>
      <c r="EZ995" s="30"/>
      <c r="FA995" s="30"/>
      <c r="FB995" s="30"/>
      <c r="FC995" s="30"/>
      <c r="FD995" s="30"/>
      <c r="FE995" s="30"/>
      <c r="FF995" s="30"/>
      <c r="FG995" s="30"/>
      <c r="FH995" s="30"/>
      <c r="FI995" s="30"/>
      <c r="FJ995" s="30"/>
      <c r="FK995" s="30"/>
      <c r="FL995" s="30"/>
      <c r="FM995" s="30"/>
      <c r="FN995" s="30"/>
      <c r="FO995" s="30"/>
      <c r="FP995" s="30"/>
      <c r="FQ995" s="30"/>
      <c r="FR995" s="30"/>
      <c r="FS995" s="30"/>
      <c r="FT995" s="30"/>
      <c r="FU995" s="30"/>
      <c r="FV995" s="30"/>
      <c r="FW995" s="30"/>
      <c r="FX995" s="30"/>
      <c r="FY995" s="30"/>
      <c r="FZ995" s="30"/>
      <c r="GA995" s="30"/>
      <c r="GB995" s="30"/>
      <c r="GC995" s="30"/>
      <c r="GD995" s="30"/>
      <c r="GE995" s="30"/>
      <c r="GF995" s="30"/>
      <c r="GG995" s="30"/>
      <c r="GH995" s="30"/>
      <c r="GI995" s="30"/>
      <c r="GJ995" s="30"/>
      <c r="GK995" s="30"/>
      <c r="GL995" s="30"/>
      <c r="GM995" s="30"/>
    </row>
    <row r="996" spans="1:195" ht="12.7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c r="BM996" s="30"/>
      <c r="BN996" s="30"/>
      <c r="BO996" s="30"/>
      <c r="BP996" s="30"/>
      <c r="BQ996" s="30"/>
      <c r="BR996" s="30"/>
      <c r="BS996" s="30"/>
      <c r="BT996" s="30"/>
      <c r="BU996" s="30"/>
      <c r="BV996" s="30"/>
      <c r="BW996" s="30"/>
      <c r="BX996" s="30"/>
      <c r="BY996" s="30"/>
      <c r="BZ996" s="30"/>
      <c r="CA996" s="30"/>
      <c r="CB996" s="30"/>
      <c r="CC996" s="30"/>
      <c r="CD996" s="30"/>
      <c r="CE996" s="30"/>
      <c r="CF996" s="30"/>
      <c r="CG996" s="30"/>
      <c r="CH996" s="30"/>
      <c r="CI996" s="30"/>
      <c r="CJ996" s="30"/>
      <c r="CK996" s="30"/>
      <c r="CL996" s="30"/>
      <c r="CM996" s="30"/>
      <c r="CN996" s="30"/>
      <c r="CO996" s="30"/>
      <c r="CP996" s="30"/>
      <c r="CQ996" s="30"/>
      <c r="CR996" s="30"/>
      <c r="CS996" s="30"/>
      <c r="CT996" s="30"/>
      <c r="CU996" s="30"/>
      <c r="CV996" s="30"/>
      <c r="CW996" s="30"/>
      <c r="CX996" s="30"/>
      <c r="CY996" s="30"/>
      <c r="CZ996" s="30"/>
      <c r="DA996" s="30"/>
      <c r="DB996" s="30"/>
      <c r="DC996" s="30"/>
      <c r="DD996" s="30"/>
      <c r="DE996" s="30"/>
      <c r="DF996" s="30"/>
      <c r="DG996" s="30"/>
      <c r="DH996" s="30"/>
      <c r="DI996" s="30"/>
      <c r="DJ996" s="30"/>
      <c r="DK996" s="30"/>
      <c r="DL996" s="30"/>
      <c r="DM996" s="30"/>
      <c r="DN996" s="30"/>
      <c r="DO996" s="30"/>
      <c r="DP996" s="30"/>
      <c r="DQ996" s="30"/>
      <c r="DR996" s="30"/>
      <c r="DS996" s="30"/>
      <c r="DT996" s="30"/>
      <c r="DU996" s="30"/>
      <c r="DV996" s="30"/>
      <c r="DW996" s="30"/>
      <c r="DX996" s="30"/>
      <c r="DY996" s="30"/>
      <c r="DZ996" s="30"/>
      <c r="EA996" s="30"/>
      <c r="EB996" s="30"/>
      <c r="EC996" s="30"/>
      <c r="ED996" s="30"/>
      <c r="EE996" s="30"/>
      <c r="EF996" s="30"/>
      <c r="EG996" s="30"/>
      <c r="EH996" s="30"/>
      <c r="EI996" s="30"/>
      <c r="EJ996" s="30"/>
      <c r="EK996" s="30"/>
      <c r="EL996" s="30"/>
      <c r="EM996" s="30"/>
      <c r="EN996" s="30"/>
      <c r="EO996" s="30"/>
      <c r="EP996" s="30"/>
      <c r="EQ996" s="30"/>
      <c r="ER996" s="30"/>
      <c r="ES996" s="30"/>
      <c r="ET996" s="30"/>
      <c r="EU996" s="30"/>
      <c r="EV996" s="30"/>
      <c r="EW996" s="30"/>
      <c r="EX996" s="30"/>
      <c r="EY996" s="30"/>
      <c r="EZ996" s="30"/>
      <c r="FA996" s="30"/>
      <c r="FB996" s="30"/>
      <c r="FC996" s="30"/>
      <c r="FD996" s="30"/>
      <c r="FE996" s="30"/>
      <c r="FF996" s="30"/>
      <c r="FG996" s="30"/>
      <c r="FH996" s="30"/>
      <c r="FI996" s="30"/>
      <c r="FJ996" s="30"/>
      <c r="FK996" s="30"/>
      <c r="FL996" s="30"/>
      <c r="FM996" s="30"/>
      <c r="FN996" s="30"/>
      <c r="FO996" s="30"/>
      <c r="FP996" s="30"/>
      <c r="FQ996" s="30"/>
      <c r="FR996" s="30"/>
      <c r="FS996" s="30"/>
      <c r="FT996" s="30"/>
      <c r="FU996" s="30"/>
      <c r="FV996" s="30"/>
      <c r="FW996" s="30"/>
      <c r="FX996" s="30"/>
      <c r="FY996" s="30"/>
      <c r="FZ996" s="30"/>
      <c r="GA996" s="30"/>
      <c r="GB996" s="30"/>
      <c r="GC996" s="30"/>
      <c r="GD996" s="30"/>
      <c r="GE996" s="30"/>
      <c r="GF996" s="30"/>
      <c r="GG996" s="30"/>
      <c r="GH996" s="30"/>
      <c r="GI996" s="30"/>
      <c r="GJ996" s="30"/>
      <c r="GK996" s="30"/>
      <c r="GL996" s="30"/>
      <c r="GM996" s="30"/>
    </row>
    <row r="997" spans="1:195" ht="12.7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c r="AG997" s="30"/>
      <c r="AH997" s="30"/>
      <c r="AI997" s="30"/>
      <c r="AJ997" s="30"/>
      <c r="AK997" s="30"/>
      <c r="AL997" s="30"/>
      <c r="AM997" s="30"/>
      <c r="AN997" s="30"/>
      <c r="AO997" s="30"/>
      <c r="AP997" s="30"/>
      <c r="AQ997" s="30"/>
      <c r="AR997" s="30"/>
      <c r="AS997" s="30"/>
      <c r="AT997" s="30"/>
      <c r="AU997" s="30"/>
      <c r="AV997" s="30"/>
      <c r="AW997" s="30"/>
      <c r="AX997" s="30"/>
      <c r="AY997" s="30"/>
      <c r="AZ997" s="30"/>
      <c r="BA997" s="30"/>
      <c r="BB997" s="30"/>
      <c r="BC997" s="30"/>
      <c r="BD997" s="30"/>
      <c r="BE997" s="30"/>
      <c r="BF997" s="30"/>
      <c r="BG997" s="30"/>
      <c r="BH997" s="30"/>
      <c r="BI997" s="30"/>
      <c r="BJ997" s="30"/>
      <c r="BK997" s="30"/>
      <c r="BL997" s="30"/>
      <c r="BM997" s="30"/>
      <c r="BN997" s="30"/>
      <c r="BO997" s="30"/>
      <c r="BP997" s="30"/>
      <c r="BQ997" s="30"/>
      <c r="BR997" s="30"/>
      <c r="BS997" s="30"/>
      <c r="BT997" s="30"/>
      <c r="BU997" s="30"/>
      <c r="BV997" s="30"/>
      <c r="BW997" s="30"/>
      <c r="BX997" s="30"/>
      <c r="BY997" s="30"/>
      <c r="BZ997" s="30"/>
      <c r="CA997" s="30"/>
      <c r="CB997" s="30"/>
      <c r="CC997" s="30"/>
      <c r="CD997" s="30"/>
      <c r="CE997" s="30"/>
      <c r="CF997" s="30"/>
      <c r="CG997" s="30"/>
      <c r="CH997" s="30"/>
      <c r="CI997" s="30"/>
      <c r="CJ997" s="30"/>
      <c r="CK997" s="30"/>
      <c r="CL997" s="30"/>
      <c r="CM997" s="30"/>
      <c r="CN997" s="30"/>
      <c r="CO997" s="30"/>
      <c r="CP997" s="30"/>
      <c r="CQ997" s="30"/>
      <c r="CR997" s="30"/>
      <c r="CS997" s="30"/>
      <c r="CT997" s="30"/>
      <c r="CU997" s="30"/>
      <c r="CV997" s="30"/>
      <c r="CW997" s="30"/>
      <c r="CX997" s="30"/>
      <c r="CY997" s="30"/>
      <c r="CZ997" s="30"/>
      <c r="DA997" s="30"/>
      <c r="DB997" s="30"/>
      <c r="DC997" s="30"/>
      <c r="DD997" s="30"/>
      <c r="DE997" s="30"/>
      <c r="DF997" s="30"/>
      <c r="DG997" s="30"/>
      <c r="DH997" s="30"/>
      <c r="DI997" s="30"/>
      <c r="DJ997" s="30"/>
      <c r="DK997" s="30"/>
      <c r="DL997" s="30"/>
      <c r="DM997" s="30"/>
      <c r="DN997" s="30"/>
      <c r="DO997" s="30"/>
      <c r="DP997" s="30"/>
      <c r="DQ997" s="30"/>
      <c r="DR997" s="30"/>
      <c r="DS997" s="30"/>
      <c r="DT997" s="30"/>
      <c r="DU997" s="30"/>
      <c r="DV997" s="30"/>
      <c r="DW997" s="30"/>
      <c r="DX997" s="30"/>
      <c r="DY997" s="30"/>
      <c r="DZ997" s="30"/>
      <c r="EA997" s="30"/>
      <c r="EB997" s="30"/>
      <c r="EC997" s="30"/>
      <c r="ED997" s="30"/>
      <c r="EE997" s="30"/>
      <c r="EF997" s="30"/>
      <c r="EG997" s="30"/>
      <c r="EH997" s="30"/>
      <c r="EI997" s="30"/>
      <c r="EJ997" s="30"/>
      <c r="EK997" s="30"/>
      <c r="EL997" s="30"/>
      <c r="EM997" s="30"/>
      <c r="EN997" s="30"/>
      <c r="EO997" s="30"/>
      <c r="EP997" s="30"/>
      <c r="EQ997" s="30"/>
      <c r="ER997" s="30"/>
      <c r="ES997" s="30"/>
      <c r="ET997" s="30"/>
      <c r="EU997" s="30"/>
      <c r="EV997" s="30"/>
      <c r="EW997" s="30"/>
      <c r="EX997" s="30"/>
      <c r="EY997" s="30"/>
      <c r="EZ997" s="30"/>
      <c r="FA997" s="30"/>
      <c r="FB997" s="30"/>
      <c r="FC997" s="30"/>
      <c r="FD997" s="30"/>
      <c r="FE997" s="30"/>
      <c r="FF997" s="30"/>
      <c r="FG997" s="30"/>
      <c r="FH997" s="30"/>
      <c r="FI997" s="30"/>
      <c r="FJ997" s="30"/>
      <c r="FK997" s="30"/>
      <c r="FL997" s="30"/>
      <c r="FM997" s="30"/>
      <c r="FN997" s="30"/>
      <c r="FO997" s="30"/>
      <c r="FP997" s="30"/>
      <c r="FQ997" s="30"/>
      <c r="FR997" s="30"/>
      <c r="FS997" s="30"/>
      <c r="FT997" s="30"/>
      <c r="FU997" s="30"/>
      <c r="FV997" s="30"/>
      <c r="FW997" s="30"/>
      <c r="FX997" s="30"/>
      <c r="FY997" s="30"/>
      <c r="FZ997" s="30"/>
      <c r="GA997" s="30"/>
      <c r="GB997" s="30"/>
      <c r="GC997" s="30"/>
      <c r="GD997" s="30"/>
      <c r="GE997" s="30"/>
      <c r="GF997" s="30"/>
      <c r="GG997" s="30"/>
      <c r="GH997" s="30"/>
      <c r="GI997" s="30"/>
      <c r="GJ997" s="30"/>
      <c r="GK997" s="30"/>
      <c r="GL997" s="30"/>
      <c r="GM997" s="30"/>
    </row>
    <row r="998" spans="1:195" ht="12.7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30"/>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c r="DM998" s="30"/>
      <c r="DN998" s="30"/>
      <c r="DO998" s="30"/>
      <c r="DP998" s="30"/>
      <c r="DQ998" s="30"/>
      <c r="DR998" s="30"/>
      <c r="DS998" s="30"/>
      <c r="DT998" s="30"/>
      <c r="DU998" s="30"/>
      <c r="DV998" s="30"/>
      <c r="DW998" s="30"/>
      <c r="DX998" s="30"/>
      <c r="DY998" s="30"/>
      <c r="DZ998" s="30"/>
      <c r="EA998" s="30"/>
      <c r="EB998" s="30"/>
      <c r="EC998" s="30"/>
      <c r="ED998" s="30"/>
      <c r="EE998" s="30"/>
      <c r="EF998" s="30"/>
      <c r="EG998" s="30"/>
      <c r="EH998" s="30"/>
      <c r="EI998" s="30"/>
      <c r="EJ998" s="30"/>
      <c r="EK998" s="30"/>
      <c r="EL998" s="30"/>
      <c r="EM998" s="30"/>
      <c r="EN998" s="30"/>
      <c r="EO998" s="30"/>
      <c r="EP998" s="30"/>
      <c r="EQ998" s="30"/>
      <c r="ER998" s="30"/>
      <c r="ES998" s="30"/>
      <c r="ET998" s="30"/>
      <c r="EU998" s="30"/>
      <c r="EV998" s="30"/>
      <c r="EW998" s="30"/>
      <c r="EX998" s="30"/>
      <c r="EY998" s="30"/>
      <c r="EZ998" s="30"/>
      <c r="FA998" s="30"/>
      <c r="FB998" s="30"/>
      <c r="FC998" s="30"/>
      <c r="FD998" s="30"/>
      <c r="FE998" s="30"/>
      <c r="FF998" s="30"/>
      <c r="FG998" s="30"/>
      <c r="FH998" s="30"/>
      <c r="FI998" s="30"/>
      <c r="FJ998" s="30"/>
      <c r="FK998" s="30"/>
      <c r="FL998" s="30"/>
      <c r="FM998" s="30"/>
      <c r="FN998" s="30"/>
      <c r="FO998" s="30"/>
      <c r="FP998" s="30"/>
      <c r="FQ998" s="30"/>
      <c r="FR998" s="30"/>
      <c r="FS998" s="30"/>
      <c r="FT998" s="30"/>
      <c r="FU998" s="30"/>
      <c r="FV998" s="30"/>
      <c r="FW998" s="30"/>
      <c r="FX998" s="30"/>
      <c r="FY998" s="30"/>
      <c r="FZ998" s="30"/>
      <c r="GA998" s="30"/>
      <c r="GB998" s="30"/>
      <c r="GC998" s="30"/>
      <c r="GD998" s="30"/>
      <c r="GE998" s="30"/>
      <c r="GF998" s="30"/>
      <c r="GG998" s="30"/>
      <c r="GH998" s="30"/>
      <c r="GI998" s="30"/>
      <c r="GJ998" s="30"/>
      <c r="GK998" s="30"/>
      <c r="GL998" s="30"/>
      <c r="GM998" s="30"/>
    </row>
    <row r="999" spans="1:195" ht="12.7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0"/>
      <c r="BF999" s="30"/>
      <c r="BG999" s="30"/>
      <c r="BH999" s="30"/>
      <c r="BI999" s="30"/>
      <c r="BJ999" s="30"/>
      <c r="BK999" s="30"/>
      <c r="BL999" s="30"/>
      <c r="BM999" s="30"/>
      <c r="BN999" s="30"/>
      <c r="BO999" s="30"/>
      <c r="BP999" s="30"/>
      <c r="BQ999" s="30"/>
      <c r="BR999" s="30"/>
      <c r="BS999" s="30"/>
      <c r="BT999" s="30"/>
      <c r="BU999" s="30"/>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c r="DM999" s="30"/>
      <c r="DN999" s="30"/>
      <c r="DO999" s="30"/>
      <c r="DP999" s="30"/>
      <c r="DQ999" s="30"/>
      <c r="DR999" s="30"/>
      <c r="DS999" s="30"/>
      <c r="DT999" s="30"/>
      <c r="DU999" s="30"/>
      <c r="DV999" s="30"/>
      <c r="DW999" s="30"/>
      <c r="DX999" s="30"/>
      <c r="DY999" s="30"/>
      <c r="DZ999" s="30"/>
      <c r="EA999" s="30"/>
      <c r="EB999" s="30"/>
      <c r="EC999" s="30"/>
      <c r="ED999" s="30"/>
      <c r="EE999" s="30"/>
      <c r="EF999" s="30"/>
      <c r="EG999" s="30"/>
      <c r="EH999" s="30"/>
      <c r="EI999" s="30"/>
      <c r="EJ999" s="30"/>
      <c r="EK999" s="30"/>
      <c r="EL999" s="30"/>
      <c r="EM999" s="30"/>
      <c r="EN999" s="30"/>
      <c r="EO999" s="30"/>
      <c r="EP999" s="30"/>
      <c r="EQ999" s="30"/>
      <c r="ER999" s="30"/>
      <c r="ES999" s="30"/>
      <c r="ET999" s="30"/>
      <c r="EU999" s="30"/>
      <c r="EV999" s="30"/>
      <c r="EW999" s="30"/>
      <c r="EX999" s="30"/>
      <c r="EY999" s="30"/>
      <c r="EZ999" s="30"/>
      <c r="FA999" s="30"/>
      <c r="FB999" s="30"/>
      <c r="FC999" s="30"/>
      <c r="FD999" s="30"/>
      <c r="FE999" s="30"/>
      <c r="FF999" s="30"/>
      <c r="FG999" s="30"/>
      <c r="FH999" s="30"/>
      <c r="FI999" s="30"/>
      <c r="FJ999" s="30"/>
      <c r="FK999" s="30"/>
      <c r="FL999" s="30"/>
      <c r="FM999" s="30"/>
      <c r="FN999" s="30"/>
      <c r="FO999" s="30"/>
      <c r="FP999" s="30"/>
      <c r="FQ999" s="30"/>
      <c r="FR999" s="30"/>
      <c r="FS999" s="30"/>
      <c r="FT999" s="30"/>
      <c r="FU999" s="30"/>
      <c r="FV999" s="30"/>
      <c r="FW999" s="30"/>
      <c r="FX999" s="30"/>
      <c r="FY999" s="30"/>
      <c r="FZ999" s="30"/>
      <c r="GA999" s="30"/>
      <c r="GB999" s="30"/>
      <c r="GC999" s="30"/>
      <c r="GD999" s="30"/>
      <c r="GE999" s="30"/>
      <c r="GF999" s="30"/>
      <c r="GG999" s="30"/>
      <c r="GH999" s="30"/>
      <c r="GI999" s="30"/>
      <c r="GJ999" s="30"/>
      <c r="GK999" s="30"/>
      <c r="GL999" s="30"/>
      <c r="GM999" s="30"/>
    </row>
    <row r="1000" spans="1:195" ht="12.7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c r="AF1000" s="30"/>
      <c r="AG1000" s="30"/>
      <c r="AH1000" s="30"/>
      <c r="AI1000" s="30"/>
      <c r="AJ1000" s="30"/>
      <c r="AK1000" s="30"/>
      <c r="AL1000" s="30"/>
      <c r="AM1000" s="30"/>
      <c r="AN1000" s="30"/>
      <c r="AO1000" s="30"/>
      <c r="AP1000" s="30"/>
      <c r="AQ1000" s="30"/>
      <c r="AR1000" s="30"/>
      <c r="AS1000" s="30"/>
      <c r="AT1000" s="30"/>
      <c r="AU1000" s="30"/>
      <c r="AV1000" s="30"/>
      <c r="AW1000" s="30"/>
      <c r="AX1000" s="30"/>
      <c r="AY1000" s="30"/>
      <c r="AZ1000" s="30"/>
      <c r="BA1000" s="30"/>
      <c r="BB1000" s="30"/>
      <c r="BC1000" s="30"/>
      <c r="BD1000" s="30"/>
      <c r="BE1000" s="30"/>
      <c r="BF1000" s="30"/>
      <c r="BG1000" s="30"/>
      <c r="BH1000" s="30"/>
      <c r="BI1000" s="30"/>
      <c r="BJ1000" s="30"/>
      <c r="BK1000" s="30"/>
      <c r="BL1000" s="30"/>
      <c r="BM1000" s="30"/>
      <c r="BN1000" s="30"/>
      <c r="BO1000" s="30"/>
      <c r="BP1000" s="30"/>
      <c r="BQ1000" s="30"/>
      <c r="BR1000" s="30"/>
      <c r="BS1000" s="30"/>
      <c r="BT1000" s="30"/>
      <c r="BU1000" s="30"/>
      <c r="BV1000" s="30"/>
      <c r="BW1000" s="30"/>
      <c r="BX1000" s="30"/>
      <c r="BY1000" s="30"/>
      <c r="BZ1000" s="30"/>
      <c r="CA1000" s="30"/>
      <c r="CB1000" s="30"/>
      <c r="CC1000" s="30"/>
      <c r="CD1000" s="30"/>
      <c r="CE1000" s="30"/>
      <c r="CF1000" s="30"/>
      <c r="CG1000" s="30"/>
      <c r="CH1000" s="30"/>
      <c r="CI1000" s="30"/>
      <c r="CJ1000" s="30"/>
      <c r="CK1000" s="30"/>
      <c r="CL1000" s="30"/>
      <c r="CM1000" s="30"/>
      <c r="CN1000" s="30"/>
      <c r="CO1000" s="30"/>
      <c r="CP1000" s="30"/>
      <c r="CQ1000" s="30"/>
      <c r="CR1000" s="30"/>
      <c r="CS1000" s="30"/>
      <c r="CT1000" s="30"/>
      <c r="CU1000" s="30"/>
      <c r="CV1000" s="30"/>
      <c r="CW1000" s="30"/>
      <c r="CX1000" s="30"/>
      <c r="CY1000" s="30"/>
      <c r="CZ1000" s="30"/>
      <c r="DA1000" s="30"/>
      <c r="DB1000" s="30"/>
      <c r="DC1000" s="30"/>
      <c r="DD1000" s="30"/>
      <c r="DE1000" s="30"/>
      <c r="DF1000" s="30"/>
      <c r="DG1000" s="30"/>
      <c r="DH1000" s="30"/>
      <c r="DI1000" s="30"/>
      <c r="DJ1000" s="30"/>
      <c r="DK1000" s="30"/>
      <c r="DL1000" s="30"/>
      <c r="DM1000" s="30"/>
      <c r="DN1000" s="30"/>
      <c r="DO1000" s="30"/>
      <c r="DP1000" s="30"/>
      <c r="DQ1000" s="30"/>
      <c r="DR1000" s="30"/>
      <c r="DS1000" s="30"/>
      <c r="DT1000" s="30"/>
      <c r="DU1000" s="30"/>
      <c r="DV1000" s="30"/>
      <c r="DW1000" s="30"/>
      <c r="DX1000" s="30"/>
      <c r="DY1000" s="30"/>
      <c r="DZ1000" s="30"/>
      <c r="EA1000" s="30"/>
      <c r="EB1000" s="30"/>
      <c r="EC1000" s="30"/>
      <c r="ED1000" s="30"/>
      <c r="EE1000" s="30"/>
      <c r="EF1000" s="30"/>
      <c r="EG1000" s="30"/>
      <c r="EH1000" s="30"/>
      <c r="EI1000" s="30"/>
      <c r="EJ1000" s="30"/>
      <c r="EK1000" s="30"/>
      <c r="EL1000" s="30"/>
      <c r="EM1000" s="30"/>
      <c r="EN1000" s="30"/>
      <c r="EO1000" s="30"/>
      <c r="EP1000" s="30"/>
      <c r="EQ1000" s="30"/>
      <c r="ER1000" s="30"/>
      <c r="ES1000" s="30"/>
      <c r="ET1000" s="30"/>
      <c r="EU1000" s="30"/>
      <c r="EV1000" s="30"/>
      <c r="EW1000" s="30"/>
      <c r="EX1000" s="30"/>
      <c r="EY1000" s="30"/>
      <c r="EZ1000" s="30"/>
      <c r="FA1000" s="30"/>
      <c r="FB1000" s="30"/>
      <c r="FC1000" s="30"/>
      <c r="FD1000" s="30"/>
      <c r="FE1000" s="30"/>
      <c r="FF1000" s="30"/>
      <c r="FG1000" s="30"/>
      <c r="FH1000" s="30"/>
      <c r="FI1000" s="30"/>
      <c r="FJ1000" s="30"/>
      <c r="FK1000" s="30"/>
      <c r="FL1000" s="30"/>
      <c r="FM1000" s="30"/>
      <c r="FN1000" s="30"/>
      <c r="FO1000" s="30"/>
      <c r="FP1000" s="30"/>
      <c r="FQ1000" s="30"/>
      <c r="FR1000" s="30"/>
      <c r="FS1000" s="30"/>
      <c r="FT1000" s="30"/>
      <c r="FU1000" s="30"/>
      <c r="FV1000" s="30"/>
      <c r="FW1000" s="30"/>
      <c r="FX1000" s="30"/>
      <c r="FY1000" s="30"/>
      <c r="FZ1000" s="30"/>
      <c r="GA1000" s="30"/>
      <c r="GB1000" s="30"/>
      <c r="GC1000" s="30"/>
      <c r="GD1000" s="30"/>
      <c r="GE1000" s="30"/>
      <c r="GF1000" s="30"/>
      <c r="GG1000" s="30"/>
      <c r="GH1000" s="30"/>
      <c r="GI1000" s="30"/>
      <c r="GJ1000" s="30"/>
      <c r="GK1000" s="30"/>
      <c r="GL1000" s="30"/>
      <c r="GM1000" s="30"/>
    </row>
    <row r="1001" spans="1:195" ht="12.75">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c r="AF1001" s="30"/>
      <c r="AG1001" s="30"/>
      <c r="AH1001" s="30"/>
      <c r="AI1001" s="30"/>
      <c r="AJ1001" s="30"/>
      <c r="AK1001" s="30"/>
      <c r="AL1001" s="30"/>
      <c r="AM1001" s="30"/>
      <c r="AN1001" s="30"/>
      <c r="AO1001" s="30"/>
      <c r="AP1001" s="30"/>
      <c r="AQ1001" s="30"/>
      <c r="AR1001" s="30"/>
      <c r="AS1001" s="30"/>
      <c r="AT1001" s="30"/>
      <c r="AU1001" s="30"/>
      <c r="AV1001" s="30"/>
      <c r="AW1001" s="30"/>
      <c r="AX1001" s="30"/>
      <c r="AY1001" s="30"/>
      <c r="AZ1001" s="30"/>
      <c r="BA1001" s="30"/>
      <c r="BB1001" s="30"/>
      <c r="BC1001" s="30"/>
      <c r="BD1001" s="30"/>
      <c r="BE1001" s="30"/>
      <c r="BF1001" s="30"/>
      <c r="BG1001" s="30"/>
      <c r="BH1001" s="30"/>
      <c r="BI1001" s="30"/>
      <c r="BJ1001" s="30"/>
      <c r="BK1001" s="30"/>
      <c r="BL1001" s="30"/>
      <c r="BM1001" s="30"/>
      <c r="BN1001" s="30"/>
      <c r="BO1001" s="30"/>
      <c r="BP1001" s="30"/>
      <c r="BQ1001" s="30"/>
      <c r="BR1001" s="30"/>
      <c r="BS1001" s="30"/>
      <c r="BT1001" s="30"/>
      <c r="BU1001" s="30"/>
      <c r="BV1001" s="30"/>
      <c r="BW1001" s="30"/>
      <c r="BX1001" s="30"/>
      <c r="BY1001" s="30"/>
      <c r="BZ1001" s="30"/>
      <c r="CA1001" s="30"/>
      <c r="CB1001" s="30"/>
      <c r="CC1001" s="30"/>
      <c r="CD1001" s="30"/>
      <c r="CE1001" s="30"/>
      <c r="CF1001" s="30"/>
      <c r="CG1001" s="30"/>
      <c r="CH1001" s="30"/>
      <c r="CI1001" s="30"/>
      <c r="CJ1001" s="30"/>
      <c r="CK1001" s="30"/>
      <c r="CL1001" s="30"/>
      <c r="CM1001" s="30"/>
      <c r="CN1001" s="30"/>
      <c r="CO1001" s="30"/>
      <c r="CP1001" s="30"/>
      <c r="CQ1001" s="30"/>
      <c r="CR1001" s="30"/>
      <c r="CS1001" s="30"/>
      <c r="CT1001" s="30"/>
      <c r="CU1001" s="30"/>
      <c r="CV1001" s="30"/>
      <c r="CW1001" s="30"/>
      <c r="CX1001" s="30"/>
      <c r="CY1001" s="30"/>
      <c r="CZ1001" s="30"/>
      <c r="DA1001" s="30"/>
      <c r="DB1001" s="30"/>
      <c r="DC1001" s="30"/>
      <c r="DD1001" s="30"/>
      <c r="DE1001" s="30"/>
      <c r="DF1001" s="30"/>
      <c r="DG1001" s="30"/>
      <c r="DH1001" s="30"/>
      <c r="DI1001" s="30"/>
      <c r="DJ1001" s="30"/>
      <c r="DK1001" s="30"/>
      <c r="DL1001" s="30"/>
      <c r="DM1001" s="30"/>
      <c r="DN1001" s="30"/>
      <c r="DO1001" s="30"/>
      <c r="DP1001" s="30"/>
      <c r="DQ1001" s="30"/>
      <c r="DR1001" s="30"/>
      <c r="DS1001" s="30"/>
      <c r="DT1001" s="30"/>
      <c r="DU1001" s="30"/>
      <c r="DV1001" s="30"/>
      <c r="DW1001" s="30"/>
      <c r="DX1001" s="30"/>
      <c r="DY1001" s="30"/>
      <c r="DZ1001" s="30"/>
      <c r="EA1001" s="30"/>
      <c r="EB1001" s="30"/>
      <c r="EC1001" s="30"/>
      <c r="ED1001" s="30"/>
      <c r="EE1001" s="30"/>
      <c r="EF1001" s="30"/>
      <c r="EG1001" s="30"/>
      <c r="EH1001" s="30"/>
      <c r="EI1001" s="30"/>
      <c r="EJ1001" s="30"/>
      <c r="EK1001" s="30"/>
      <c r="EL1001" s="30"/>
      <c r="EM1001" s="30"/>
      <c r="EN1001" s="30"/>
      <c r="EO1001" s="30"/>
      <c r="EP1001" s="30"/>
      <c r="EQ1001" s="30"/>
      <c r="ER1001" s="30"/>
      <c r="ES1001" s="30"/>
      <c r="ET1001" s="30"/>
      <c r="EU1001" s="30"/>
      <c r="EV1001" s="30"/>
      <c r="EW1001" s="30"/>
      <c r="EX1001" s="30"/>
      <c r="EY1001" s="30"/>
      <c r="EZ1001" s="30"/>
      <c r="FA1001" s="30"/>
      <c r="FB1001" s="30"/>
      <c r="FC1001" s="30"/>
      <c r="FD1001" s="30"/>
      <c r="FE1001" s="30"/>
      <c r="FF1001" s="30"/>
      <c r="FG1001" s="30"/>
      <c r="FH1001" s="30"/>
      <c r="FI1001" s="30"/>
      <c r="FJ1001" s="30"/>
      <c r="FK1001" s="30"/>
      <c r="FL1001" s="30"/>
      <c r="FM1001" s="30"/>
      <c r="FN1001" s="30"/>
      <c r="FO1001" s="30"/>
      <c r="FP1001" s="30"/>
      <c r="FQ1001" s="30"/>
      <c r="FR1001" s="30"/>
      <c r="FS1001" s="30"/>
      <c r="FT1001" s="30"/>
      <c r="FU1001" s="30"/>
      <c r="FV1001" s="30"/>
      <c r="FW1001" s="30"/>
      <c r="FX1001" s="30"/>
      <c r="FY1001" s="30"/>
      <c r="FZ1001" s="30"/>
      <c r="GA1001" s="30"/>
      <c r="GB1001" s="30"/>
      <c r="GC1001" s="30"/>
      <c r="GD1001" s="30"/>
      <c r="GE1001" s="30"/>
      <c r="GF1001" s="30"/>
      <c r="GG1001" s="30"/>
      <c r="GH1001" s="30"/>
      <c r="GI1001" s="30"/>
      <c r="GJ1001" s="30"/>
      <c r="GK1001" s="30"/>
      <c r="GL1001" s="30"/>
      <c r="GM1001" s="30"/>
    </row>
    <row r="1002" spans="1:195" ht="12.75">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c r="AV1002" s="30"/>
      <c r="AW1002" s="30"/>
      <c r="AX1002" s="30"/>
      <c r="AY1002" s="30"/>
      <c r="AZ1002" s="30"/>
      <c r="BA1002" s="30"/>
      <c r="BB1002" s="30"/>
      <c r="BC1002" s="30"/>
      <c r="BD1002" s="30"/>
      <c r="BE1002" s="30"/>
      <c r="BF1002" s="30"/>
      <c r="BG1002" s="30"/>
      <c r="BH1002" s="30"/>
      <c r="BI1002" s="30"/>
      <c r="BJ1002" s="30"/>
      <c r="BK1002" s="30"/>
      <c r="BL1002" s="30"/>
      <c r="BM1002" s="30"/>
      <c r="BN1002" s="30"/>
      <c r="BO1002" s="30"/>
      <c r="BP1002" s="30"/>
      <c r="BQ1002" s="30"/>
      <c r="BR1002" s="30"/>
      <c r="BS1002" s="30"/>
      <c r="BT1002" s="30"/>
      <c r="BU1002" s="30"/>
      <c r="BV1002" s="30"/>
      <c r="BW1002" s="30"/>
      <c r="BX1002" s="30"/>
      <c r="BY1002" s="30"/>
      <c r="BZ1002" s="30"/>
      <c r="CA1002" s="30"/>
      <c r="CB1002" s="30"/>
      <c r="CC1002" s="30"/>
      <c r="CD1002" s="30"/>
      <c r="CE1002" s="30"/>
      <c r="CF1002" s="30"/>
      <c r="CG1002" s="30"/>
      <c r="CH1002" s="30"/>
      <c r="CI1002" s="30"/>
      <c r="CJ1002" s="30"/>
      <c r="CK1002" s="30"/>
      <c r="CL1002" s="30"/>
      <c r="CM1002" s="30"/>
      <c r="CN1002" s="30"/>
      <c r="CO1002" s="30"/>
      <c r="CP1002" s="30"/>
      <c r="CQ1002" s="30"/>
      <c r="CR1002" s="30"/>
      <c r="CS1002" s="30"/>
      <c r="CT1002" s="30"/>
      <c r="CU1002" s="30"/>
      <c r="CV1002" s="30"/>
      <c r="CW1002" s="30"/>
      <c r="CX1002" s="30"/>
      <c r="CY1002" s="30"/>
      <c r="CZ1002" s="30"/>
      <c r="DA1002" s="30"/>
      <c r="DB1002" s="30"/>
      <c r="DC1002" s="30"/>
      <c r="DD1002" s="30"/>
      <c r="DE1002" s="30"/>
      <c r="DF1002" s="30"/>
      <c r="DG1002" s="30"/>
      <c r="DH1002" s="30"/>
      <c r="DI1002" s="30"/>
      <c r="DJ1002" s="30"/>
      <c r="DK1002" s="30"/>
      <c r="DL1002" s="30"/>
      <c r="DM1002" s="30"/>
      <c r="DN1002" s="30"/>
      <c r="DO1002" s="30"/>
      <c r="DP1002" s="30"/>
      <c r="DQ1002" s="30"/>
      <c r="DR1002" s="30"/>
      <c r="DS1002" s="30"/>
      <c r="DT1002" s="30"/>
      <c r="DU1002" s="30"/>
      <c r="DV1002" s="30"/>
      <c r="DW1002" s="30"/>
      <c r="DX1002" s="30"/>
      <c r="DY1002" s="30"/>
      <c r="DZ1002" s="30"/>
      <c r="EA1002" s="30"/>
      <c r="EB1002" s="30"/>
      <c r="EC1002" s="30"/>
      <c r="ED1002" s="30"/>
      <c r="EE1002" s="30"/>
      <c r="EF1002" s="30"/>
      <c r="EG1002" s="30"/>
      <c r="EH1002" s="30"/>
      <c r="EI1002" s="30"/>
      <c r="EJ1002" s="30"/>
      <c r="EK1002" s="30"/>
      <c r="EL1002" s="30"/>
      <c r="EM1002" s="30"/>
      <c r="EN1002" s="30"/>
      <c r="EO1002" s="30"/>
      <c r="EP1002" s="30"/>
      <c r="EQ1002" s="30"/>
      <c r="ER1002" s="30"/>
      <c r="ES1002" s="30"/>
      <c r="ET1002" s="30"/>
      <c r="EU1002" s="30"/>
      <c r="EV1002" s="30"/>
      <c r="EW1002" s="30"/>
      <c r="EX1002" s="30"/>
      <c r="EY1002" s="30"/>
      <c r="EZ1002" s="30"/>
      <c r="FA1002" s="30"/>
      <c r="FB1002" s="30"/>
      <c r="FC1002" s="30"/>
      <c r="FD1002" s="30"/>
      <c r="FE1002" s="30"/>
      <c r="FF1002" s="30"/>
      <c r="FG1002" s="30"/>
      <c r="FH1002" s="30"/>
      <c r="FI1002" s="30"/>
      <c r="FJ1002" s="30"/>
      <c r="FK1002" s="30"/>
      <c r="FL1002" s="30"/>
      <c r="FM1002" s="30"/>
      <c r="FN1002" s="30"/>
      <c r="FO1002" s="30"/>
      <c r="FP1002" s="30"/>
      <c r="FQ1002" s="30"/>
      <c r="FR1002" s="30"/>
      <c r="FS1002" s="30"/>
      <c r="FT1002" s="30"/>
      <c r="FU1002" s="30"/>
      <c r="FV1002" s="30"/>
      <c r="FW1002" s="30"/>
      <c r="FX1002" s="30"/>
      <c r="FY1002" s="30"/>
      <c r="FZ1002" s="30"/>
      <c r="GA1002" s="30"/>
      <c r="GB1002" s="30"/>
      <c r="GC1002" s="30"/>
      <c r="GD1002" s="30"/>
      <c r="GE1002" s="30"/>
      <c r="GF1002" s="30"/>
      <c r="GG1002" s="30"/>
      <c r="GH1002" s="30"/>
      <c r="GI1002" s="30"/>
      <c r="GJ1002" s="30"/>
      <c r="GK1002" s="30"/>
      <c r="GL1002" s="30"/>
      <c r="GM1002" s="30"/>
    </row>
    <row r="1003" spans="1:195" ht="12.75">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c r="AU1003" s="30"/>
      <c r="AV1003" s="30"/>
      <c r="AW1003" s="30"/>
      <c r="AX1003" s="30"/>
      <c r="AY1003" s="30"/>
      <c r="AZ1003" s="30"/>
      <c r="BA1003" s="30"/>
      <c r="BB1003" s="30"/>
      <c r="BC1003" s="30"/>
      <c r="BD1003" s="30"/>
      <c r="BE1003" s="30"/>
      <c r="BF1003" s="30"/>
      <c r="BG1003" s="30"/>
      <c r="BH1003" s="30"/>
      <c r="BI1003" s="30"/>
      <c r="BJ1003" s="30"/>
      <c r="BK1003" s="30"/>
      <c r="BL1003" s="30"/>
      <c r="BM1003" s="30"/>
      <c r="BN1003" s="30"/>
      <c r="BO1003" s="30"/>
      <c r="BP1003" s="30"/>
      <c r="BQ1003" s="30"/>
      <c r="BR1003" s="30"/>
      <c r="BS1003" s="30"/>
      <c r="BT1003" s="30"/>
      <c r="BU1003" s="30"/>
      <c r="BV1003" s="30"/>
      <c r="BW1003" s="30"/>
      <c r="BX1003" s="30"/>
      <c r="BY1003" s="30"/>
      <c r="BZ1003" s="30"/>
      <c r="CA1003" s="30"/>
      <c r="CB1003" s="30"/>
      <c r="CC1003" s="30"/>
      <c r="CD1003" s="30"/>
      <c r="CE1003" s="30"/>
      <c r="CF1003" s="30"/>
      <c r="CG1003" s="30"/>
      <c r="CH1003" s="30"/>
      <c r="CI1003" s="30"/>
      <c r="CJ1003" s="30"/>
      <c r="CK1003" s="30"/>
      <c r="CL1003" s="30"/>
      <c r="CM1003" s="30"/>
      <c r="CN1003" s="30"/>
      <c r="CO1003" s="30"/>
      <c r="CP1003" s="30"/>
      <c r="CQ1003" s="30"/>
      <c r="CR1003" s="30"/>
      <c r="CS1003" s="30"/>
      <c r="CT1003" s="30"/>
      <c r="CU1003" s="30"/>
      <c r="CV1003" s="30"/>
      <c r="CW1003" s="30"/>
      <c r="CX1003" s="30"/>
      <c r="CY1003" s="30"/>
      <c r="CZ1003" s="30"/>
      <c r="DA1003" s="30"/>
      <c r="DB1003" s="30"/>
      <c r="DC1003" s="30"/>
      <c r="DD1003" s="30"/>
      <c r="DE1003" s="30"/>
      <c r="DF1003" s="30"/>
      <c r="DG1003" s="30"/>
      <c r="DH1003" s="30"/>
      <c r="DI1003" s="30"/>
      <c r="DJ1003" s="30"/>
      <c r="DK1003" s="30"/>
      <c r="DL1003" s="30"/>
      <c r="DM1003" s="30"/>
      <c r="DN1003" s="30"/>
      <c r="DO1003" s="30"/>
      <c r="DP1003" s="30"/>
      <c r="DQ1003" s="30"/>
      <c r="DR1003" s="30"/>
      <c r="DS1003" s="30"/>
      <c r="DT1003" s="30"/>
      <c r="DU1003" s="30"/>
      <c r="DV1003" s="30"/>
      <c r="DW1003" s="30"/>
      <c r="DX1003" s="30"/>
      <c r="DY1003" s="30"/>
      <c r="DZ1003" s="30"/>
      <c r="EA1003" s="30"/>
      <c r="EB1003" s="30"/>
      <c r="EC1003" s="30"/>
      <c r="ED1003" s="30"/>
      <c r="EE1003" s="30"/>
      <c r="EF1003" s="30"/>
      <c r="EG1003" s="30"/>
      <c r="EH1003" s="30"/>
      <c r="EI1003" s="30"/>
      <c r="EJ1003" s="30"/>
      <c r="EK1003" s="30"/>
      <c r="EL1003" s="30"/>
      <c r="EM1003" s="30"/>
      <c r="EN1003" s="30"/>
      <c r="EO1003" s="30"/>
      <c r="EP1003" s="30"/>
      <c r="EQ1003" s="30"/>
      <c r="ER1003" s="30"/>
      <c r="ES1003" s="30"/>
      <c r="ET1003" s="30"/>
      <c r="EU1003" s="30"/>
      <c r="EV1003" s="30"/>
      <c r="EW1003" s="30"/>
      <c r="EX1003" s="30"/>
      <c r="EY1003" s="30"/>
      <c r="EZ1003" s="30"/>
      <c r="FA1003" s="30"/>
      <c r="FB1003" s="30"/>
      <c r="FC1003" s="30"/>
      <c r="FD1003" s="30"/>
      <c r="FE1003" s="30"/>
      <c r="FF1003" s="30"/>
      <c r="FG1003" s="30"/>
      <c r="FH1003" s="30"/>
      <c r="FI1003" s="30"/>
      <c r="FJ1003" s="30"/>
      <c r="FK1003" s="30"/>
      <c r="FL1003" s="30"/>
      <c r="FM1003" s="30"/>
      <c r="FN1003" s="30"/>
      <c r="FO1003" s="30"/>
      <c r="FP1003" s="30"/>
      <c r="FQ1003" s="30"/>
      <c r="FR1003" s="30"/>
      <c r="FS1003" s="30"/>
      <c r="FT1003" s="30"/>
      <c r="FU1003" s="30"/>
      <c r="FV1003" s="30"/>
      <c r="FW1003" s="30"/>
      <c r="FX1003" s="30"/>
      <c r="FY1003" s="30"/>
      <c r="FZ1003" s="30"/>
      <c r="GA1003" s="30"/>
      <c r="GB1003" s="30"/>
      <c r="GC1003" s="30"/>
      <c r="GD1003" s="30"/>
      <c r="GE1003" s="30"/>
      <c r="GF1003" s="30"/>
      <c r="GG1003" s="30"/>
      <c r="GH1003" s="30"/>
      <c r="GI1003" s="30"/>
      <c r="GJ1003" s="30"/>
      <c r="GK1003" s="30"/>
      <c r="GL1003" s="30"/>
      <c r="GM1003" s="30"/>
    </row>
    <row r="1004" spans="1:195" ht="12.75">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c r="AU1004" s="30"/>
      <c r="AV1004" s="30"/>
      <c r="AW1004" s="30"/>
      <c r="AX1004" s="30"/>
      <c r="AY1004" s="30"/>
      <c r="AZ1004" s="30"/>
      <c r="BA1004" s="30"/>
      <c r="BB1004" s="30"/>
      <c r="BC1004" s="30"/>
      <c r="BD1004" s="30"/>
      <c r="BE1004" s="30"/>
      <c r="BF1004" s="30"/>
      <c r="BG1004" s="30"/>
      <c r="BH1004" s="30"/>
      <c r="BI1004" s="30"/>
      <c r="BJ1004" s="30"/>
      <c r="BK1004" s="30"/>
      <c r="BL1004" s="30"/>
      <c r="BM1004" s="30"/>
      <c r="BN1004" s="30"/>
      <c r="BO1004" s="30"/>
      <c r="BP1004" s="30"/>
      <c r="BQ1004" s="30"/>
      <c r="BR1004" s="30"/>
      <c r="BS1004" s="30"/>
      <c r="BT1004" s="30"/>
      <c r="BU1004" s="30"/>
      <c r="BV1004" s="30"/>
      <c r="BW1004" s="30"/>
      <c r="BX1004" s="30"/>
      <c r="BY1004" s="30"/>
      <c r="BZ1004" s="30"/>
      <c r="CA1004" s="30"/>
      <c r="CB1004" s="30"/>
      <c r="CC1004" s="30"/>
      <c r="CD1004" s="30"/>
      <c r="CE1004" s="30"/>
      <c r="CF1004" s="30"/>
      <c r="CG1004" s="30"/>
      <c r="CH1004" s="30"/>
      <c r="CI1004" s="30"/>
      <c r="CJ1004" s="30"/>
      <c r="CK1004" s="30"/>
      <c r="CL1004" s="30"/>
      <c r="CM1004" s="30"/>
      <c r="CN1004" s="30"/>
      <c r="CO1004" s="30"/>
      <c r="CP1004" s="30"/>
      <c r="CQ1004" s="30"/>
      <c r="CR1004" s="30"/>
      <c r="CS1004" s="30"/>
      <c r="CT1004" s="30"/>
      <c r="CU1004" s="30"/>
      <c r="CV1004" s="30"/>
      <c r="CW1004" s="30"/>
      <c r="CX1004" s="30"/>
      <c r="CY1004" s="30"/>
      <c r="CZ1004" s="30"/>
      <c r="DA1004" s="30"/>
      <c r="DB1004" s="30"/>
      <c r="DC1004" s="30"/>
      <c r="DD1004" s="30"/>
      <c r="DE1004" s="30"/>
      <c r="DF1004" s="30"/>
      <c r="DG1004" s="30"/>
      <c r="DH1004" s="30"/>
      <c r="DI1004" s="30"/>
      <c r="DJ1004" s="30"/>
      <c r="DK1004" s="30"/>
      <c r="DL1004" s="30"/>
      <c r="DM1004" s="30"/>
      <c r="DN1004" s="30"/>
      <c r="DO1004" s="30"/>
      <c r="DP1004" s="30"/>
      <c r="DQ1004" s="30"/>
      <c r="DR1004" s="30"/>
      <c r="DS1004" s="30"/>
      <c r="DT1004" s="30"/>
      <c r="DU1004" s="30"/>
      <c r="DV1004" s="30"/>
      <c r="DW1004" s="30"/>
      <c r="DX1004" s="30"/>
      <c r="DY1004" s="30"/>
      <c r="DZ1004" s="30"/>
      <c r="EA1004" s="30"/>
      <c r="EB1004" s="30"/>
      <c r="EC1004" s="30"/>
      <c r="ED1004" s="30"/>
      <c r="EE1004" s="30"/>
      <c r="EF1004" s="30"/>
      <c r="EG1004" s="30"/>
      <c r="EH1004" s="30"/>
      <c r="EI1004" s="30"/>
      <c r="EJ1004" s="30"/>
      <c r="EK1004" s="30"/>
      <c r="EL1004" s="30"/>
      <c r="EM1004" s="30"/>
      <c r="EN1004" s="30"/>
      <c r="EO1004" s="30"/>
      <c r="EP1004" s="30"/>
      <c r="EQ1004" s="30"/>
      <c r="ER1004" s="30"/>
      <c r="ES1004" s="30"/>
      <c r="ET1004" s="30"/>
      <c r="EU1004" s="30"/>
      <c r="EV1004" s="30"/>
      <c r="EW1004" s="30"/>
      <c r="EX1004" s="30"/>
      <c r="EY1004" s="30"/>
      <c r="EZ1004" s="30"/>
      <c r="FA1004" s="30"/>
      <c r="FB1004" s="30"/>
      <c r="FC1004" s="30"/>
      <c r="FD1004" s="30"/>
      <c r="FE1004" s="30"/>
      <c r="FF1004" s="30"/>
      <c r="FG1004" s="30"/>
      <c r="FH1004" s="30"/>
      <c r="FI1004" s="30"/>
      <c r="FJ1004" s="30"/>
      <c r="FK1004" s="30"/>
      <c r="FL1004" s="30"/>
      <c r="FM1004" s="30"/>
      <c r="FN1004" s="30"/>
      <c r="FO1004" s="30"/>
      <c r="FP1004" s="30"/>
      <c r="FQ1004" s="30"/>
      <c r="FR1004" s="30"/>
      <c r="FS1004" s="30"/>
      <c r="FT1004" s="30"/>
      <c r="FU1004" s="30"/>
      <c r="FV1004" s="30"/>
      <c r="FW1004" s="30"/>
      <c r="FX1004" s="30"/>
      <c r="FY1004" s="30"/>
      <c r="FZ1004" s="30"/>
      <c r="GA1004" s="30"/>
      <c r="GB1004" s="30"/>
      <c r="GC1004" s="30"/>
      <c r="GD1004" s="30"/>
      <c r="GE1004" s="30"/>
      <c r="GF1004" s="30"/>
      <c r="GG1004" s="30"/>
      <c r="GH1004" s="30"/>
      <c r="GI1004" s="30"/>
      <c r="GJ1004" s="30"/>
      <c r="GK1004" s="30"/>
      <c r="GL1004" s="30"/>
      <c r="GM1004" s="30"/>
    </row>
    <row r="1005" spans="1:195" ht="12.75">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c r="AF1005" s="30"/>
      <c r="AG1005" s="30"/>
      <c r="AH1005" s="30"/>
      <c r="AI1005" s="30"/>
      <c r="AJ1005" s="30"/>
      <c r="AK1005" s="30"/>
      <c r="AL1005" s="30"/>
      <c r="AM1005" s="30"/>
      <c r="AN1005" s="30"/>
      <c r="AO1005" s="30"/>
      <c r="AP1005" s="30"/>
      <c r="AQ1005" s="30"/>
      <c r="AR1005" s="30"/>
      <c r="AS1005" s="30"/>
      <c r="AT1005" s="30"/>
      <c r="AU1005" s="30"/>
      <c r="AV1005" s="30"/>
      <c r="AW1005" s="30"/>
      <c r="AX1005" s="30"/>
      <c r="AY1005" s="30"/>
      <c r="AZ1005" s="30"/>
      <c r="BA1005" s="30"/>
      <c r="BB1005" s="30"/>
      <c r="BC1005" s="30"/>
      <c r="BD1005" s="30"/>
      <c r="BE1005" s="30"/>
      <c r="BF1005" s="30"/>
      <c r="BG1005" s="30"/>
      <c r="BH1005" s="30"/>
      <c r="BI1005" s="30"/>
      <c r="BJ1005" s="30"/>
      <c r="BK1005" s="30"/>
      <c r="BL1005" s="30"/>
      <c r="BM1005" s="30"/>
      <c r="BN1005" s="30"/>
      <c r="BO1005" s="30"/>
      <c r="BP1005" s="30"/>
      <c r="BQ1005" s="30"/>
      <c r="BR1005" s="30"/>
      <c r="BS1005" s="30"/>
      <c r="BT1005" s="30"/>
      <c r="BU1005" s="30"/>
      <c r="BV1005" s="30"/>
      <c r="BW1005" s="30"/>
      <c r="BX1005" s="30"/>
      <c r="BY1005" s="30"/>
      <c r="BZ1005" s="30"/>
      <c r="CA1005" s="30"/>
      <c r="CB1005" s="30"/>
      <c r="CC1005" s="30"/>
      <c r="CD1005" s="30"/>
      <c r="CE1005" s="30"/>
      <c r="CF1005" s="30"/>
      <c r="CG1005" s="30"/>
      <c r="CH1005" s="30"/>
      <c r="CI1005" s="30"/>
      <c r="CJ1005" s="30"/>
      <c r="CK1005" s="30"/>
      <c r="CL1005" s="30"/>
      <c r="CM1005" s="30"/>
      <c r="CN1005" s="30"/>
      <c r="CO1005" s="30"/>
      <c r="CP1005" s="30"/>
      <c r="CQ1005" s="30"/>
      <c r="CR1005" s="30"/>
      <c r="CS1005" s="30"/>
      <c r="CT1005" s="30"/>
      <c r="CU1005" s="30"/>
      <c r="CV1005" s="30"/>
      <c r="CW1005" s="30"/>
      <c r="CX1005" s="30"/>
      <c r="CY1005" s="30"/>
      <c r="CZ1005" s="30"/>
      <c r="DA1005" s="30"/>
      <c r="DB1005" s="30"/>
      <c r="DC1005" s="30"/>
      <c r="DD1005" s="30"/>
      <c r="DE1005" s="30"/>
      <c r="DF1005" s="30"/>
      <c r="DG1005" s="30"/>
      <c r="DH1005" s="30"/>
      <c r="DI1005" s="30"/>
      <c r="DJ1005" s="30"/>
      <c r="DK1005" s="30"/>
      <c r="DL1005" s="30"/>
      <c r="DM1005" s="30"/>
      <c r="DN1005" s="30"/>
      <c r="DO1005" s="30"/>
      <c r="DP1005" s="30"/>
      <c r="DQ1005" s="30"/>
      <c r="DR1005" s="30"/>
      <c r="DS1005" s="30"/>
      <c r="DT1005" s="30"/>
      <c r="DU1005" s="30"/>
      <c r="DV1005" s="30"/>
      <c r="DW1005" s="30"/>
      <c r="DX1005" s="30"/>
      <c r="DY1005" s="30"/>
      <c r="DZ1005" s="30"/>
      <c r="EA1005" s="30"/>
      <c r="EB1005" s="30"/>
      <c r="EC1005" s="30"/>
      <c r="ED1005" s="30"/>
      <c r="EE1005" s="30"/>
      <c r="EF1005" s="30"/>
      <c r="EG1005" s="30"/>
      <c r="EH1005" s="30"/>
      <c r="EI1005" s="30"/>
      <c r="EJ1005" s="30"/>
      <c r="EK1005" s="30"/>
      <c r="EL1005" s="30"/>
      <c r="EM1005" s="30"/>
      <c r="EN1005" s="30"/>
      <c r="EO1005" s="30"/>
      <c r="EP1005" s="30"/>
      <c r="EQ1005" s="30"/>
      <c r="ER1005" s="30"/>
      <c r="ES1005" s="30"/>
      <c r="ET1005" s="30"/>
      <c r="EU1005" s="30"/>
      <c r="EV1005" s="30"/>
      <c r="EW1005" s="30"/>
      <c r="EX1005" s="30"/>
      <c r="EY1005" s="30"/>
      <c r="EZ1005" s="30"/>
      <c r="FA1005" s="30"/>
      <c r="FB1005" s="30"/>
      <c r="FC1005" s="30"/>
      <c r="FD1005" s="30"/>
      <c r="FE1005" s="30"/>
      <c r="FF1005" s="30"/>
      <c r="FG1005" s="30"/>
      <c r="FH1005" s="30"/>
      <c r="FI1005" s="30"/>
      <c r="FJ1005" s="30"/>
      <c r="FK1005" s="30"/>
      <c r="FL1005" s="30"/>
      <c r="FM1005" s="30"/>
      <c r="FN1005" s="30"/>
      <c r="FO1005" s="30"/>
      <c r="FP1005" s="30"/>
      <c r="FQ1005" s="30"/>
      <c r="FR1005" s="30"/>
      <c r="FS1005" s="30"/>
      <c r="FT1005" s="30"/>
      <c r="FU1005" s="30"/>
      <c r="FV1005" s="30"/>
      <c r="FW1005" s="30"/>
      <c r="FX1005" s="30"/>
      <c r="FY1005" s="30"/>
      <c r="FZ1005" s="30"/>
      <c r="GA1005" s="30"/>
      <c r="GB1005" s="30"/>
      <c r="GC1005" s="30"/>
      <c r="GD1005" s="30"/>
      <c r="GE1005" s="30"/>
      <c r="GF1005" s="30"/>
      <c r="GG1005" s="30"/>
      <c r="GH1005" s="30"/>
      <c r="GI1005" s="30"/>
      <c r="GJ1005" s="30"/>
      <c r="GK1005" s="30"/>
      <c r="GL1005" s="30"/>
      <c r="GM1005" s="30"/>
    </row>
    <row r="1006" spans="1:195" ht="12.75">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c r="AF1006" s="30"/>
      <c r="AG1006" s="30"/>
      <c r="AH1006" s="30"/>
      <c r="AI1006" s="30"/>
      <c r="AJ1006" s="30"/>
      <c r="AK1006" s="30"/>
      <c r="AL1006" s="30"/>
      <c r="AM1006" s="30"/>
      <c r="AN1006" s="30"/>
      <c r="AO1006" s="30"/>
      <c r="AP1006" s="30"/>
      <c r="AQ1006" s="30"/>
      <c r="AR1006" s="30"/>
      <c r="AS1006" s="30"/>
      <c r="AT1006" s="30"/>
      <c r="AU1006" s="30"/>
      <c r="AV1006" s="30"/>
      <c r="AW1006" s="30"/>
      <c r="AX1006" s="30"/>
      <c r="AY1006" s="30"/>
      <c r="AZ1006" s="30"/>
      <c r="BA1006" s="30"/>
      <c r="BB1006" s="30"/>
      <c r="BC1006" s="30"/>
      <c r="BD1006" s="30"/>
      <c r="BE1006" s="30"/>
      <c r="BF1006" s="30"/>
      <c r="BG1006" s="30"/>
      <c r="BH1006" s="30"/>
      <c r="BI1006" s="30"/>
      <c r="BJ1006" s="30"/>
      <c r="BK1006" s="30"/>
      <c r="BL1006" s="30"/>
      <c r="BM1006" s="30"/>
      <c r="BN1006" s="30"/>
      <c r="BO1006" s="30"/>
      <c r="BP1006" s="30"/>
      <c r="BQ1006" s="30"/>
      <c r="BR1006" s="30"/>
      <c r="BS1006" s="30"/>
      <c r="BT1006" s="30"/>
      <c r="BU1006" s="30"/>
      <c r="BV1006" s="30"/>
      <c r="BW1006" s="30"/>
      <c r="BX1006" s="30"/>
      <c r="BY1006" s="30"/>
      <c r="BZ1006" s="30"/>
      <c r="CA1006" s="30"/>
      <c r="CB1006" s="30"/>
      <c r="CC1006" s="30"/>
      <c r="CD1006" s="30"/>
      <c r="CE1006" s="30"/>
      <c r="CF1006" s="30"/>
      <c r="CG1006" s="30"/>
      <c r="CH1006" s="30"/>
      <c r="CI1006" s="30"/>
      <c r="CJ1006" s="30"/>
      <c r="CK1006" s="30"/>
      <c r="CL1006" s="30"/>
      <c r="CM1006" s="30"/>
      <c r="CN1006" s="30"/>
      <c r="CO1006" s="30"/>
      <c r="CP1006" s="30"/>
      <c r="CQ1006" s="30"/>
      <c r="CR1006" s="30"/>
      <c r="CS1006" s="30"/>
      <c r="CT1006" s="30"/>
      <c r="CU1006" s="30"/>
      <c r="CV1006" s="30"/>
      <c r="CW1006" s="30"/>
      <c r="CX1006" s="30"/>
      <c r="CY1006" s="30"/>
      <c r="CZ1006" s="30"/>
      <c r="DA1006" s="30"/>
      <c r="DB1006" s="30"/>
      <c r="DC1006" s="30"/>
      <c r="DD1006" s="30"/>
      <c r="DE1006" s="30"/>
      <c r="DF1006" s="30"/>
      <c r="DG1006" s="30"/>
      <c r="DH1006" s="30"/>
      <c r="DI1006" s="30"/>
      <c r="DJ1006" s="30"/>
      <c r="DK1006" s="30"/>
      <c r="DL1006" s="30"/>
      <c r="DM1006" s="30"/>
      <c r="DN1006" s="30"/>
      <c r="DO1006" s="30"/>
      <c r="DP1006" s="30"/>
      <c r="DQ1006" s="30"/>
      <c r="DR1006" s="30"/>
      <c r="DS1006" s="30"/>
      <c r="DT1006" s="30"/>
      <c r="DU1006" s="30"/>
      <c r="DV1006" s="30"/>
      <c r="DW1006" s="30"/>
      <c r="DX1006" s="30"/>
      <c r="DY1006" s="30"/>
      <c r="DZ1006" s="30"/>
      <c r="EA1006" s="30"/>
      <c r="EB1006" s="30"/>
      <c r="EC1006" s="30"/>
      <c r="ED1006" s="30"/>
      <c r="EE1006" s="30"/>
      <c r="EF1006" s="30"/>
      <c r="EG1006" s="30"/>
      <c r="EH1006" s="30"/>
      <c r="EI1006" s="30"/>
      <c r="EJ1006" s="30"/>
      <c r="EK1006" s="30"/>
      <c r="EL1006" s="30"/>
      <c r="EM1006" s="30"/>
      <c r="EN1006" s="30"/>
      <c r="EO1006" s="30"/>
      <c r="EP1006" s="30"/>
      <c r="EQ1006" s="30"/>
      <c r="ER1006" s="30"/>
      <c r="ES1006" s="30"/>
      <c r="ET1006" s="30"/>
      <c r="EU1006" s="30"/>
      <c r="EV1006" s="30"/>
      <c r="EW1006" s="30"/>
      <c r="EX1006" s="30"/>
      <c r="EY1006" s="30"/>
      <c r="EZ1006" s="30"/>
      <c r="FA1006" s="30"/>
      <c r="FB1006" s="30"/>
      <c r="FC1006" s="30"/>
      <c r="FD1006" s="30"/>
      <c r="FE1006" s="30"/>
      <c r="FF1006" s="30"/>
      <c r="FG1006" s="30"/>
      <c r="FH1006" s="30"/>
      <c r="FI1006" s="30"/>
      <c r="FJ1006" s="30"/>
      <c r="FK1006" s="30"/>
      <c r="FL1006" s="30"/>
      <c r="FM1006" s="30"/>
      <c r="FN1006" s="30"/>
      <c r="FO1006" s="30"/>
      <c r="FP1006" s="30"/>
      <c r="FQ1006" s="30"/>
      <c r="FR1006" s="30"/>
      <c r="FS1006" s="30"/>
      <c r="FT1006" s="30"/>
      <c r="FU1006" s="30"/>
      <c r="FV1006" s="30"/>
      <c r="FW1006" s="30"/>
      <c r="FX1006" s="30"/>
      <c r="FY1006" s="30"/>
      <c r="FZ1006" s="30"/>
      <c r="GA1006" s="30"/>
      <c r="GB1006" s="30"/>
      <c r="GC1006" s="30"/>
      <c r="GD1006" s="30"/>
      <c r="GE1006" s="30"/>
      <c r="GF1006" s="30"/>
      <c r="GG1006" s="30"/>
      <c r="GH1006" s="30"/>
      <c r="GI1006" s="30"/>
      <c r="GJ1006" s="30"/>
      <c r="GK1006" s="30"/>
      <c r="GL1006" s="30"/>
      <c r="GM1006" s="30"/>
    </row>
    <row r="1007" spans="1:195" ht="12.75">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c r="AA1007" s="30"/>
      <c r="AB1007" s="30"/>
      <c r="AC1007" s="30"/>
      <c r="AD1007" s="30"/>
      <c r="AE1007" s="30"/>
      <c r="AF1007" s="30"/>
      <c r="AG1007" s="30"/>
      <c r="AH1007" s="30"/>
      <c r="AI1007" s="30"/>
      <c r="AJ1007" s="30"/>
      <c r="AK1007" s="30"/>
      <c r="AL1007" s="30"/>
      <c r="AM1007" s="30"/>
      <c r="AN1007" s="30"/>
      <c r="AO1007" s="30"/>
      <c r="AP1007" s="30"/>
      <c r="AQ1007" s="30"/>
      <c r="AR1007" s="30"/>
      <c r="AS1007" s="30"/>
      <c r="AT1007" s="30"/>
      <c r="AU1007" s="30"/>
      <c r="AV1007" s="30"/>
      <c r="AW1007" s="30"/>
      <c r="AX1007" s="30"/>
      <c r="AY1007" s="30"/>
      <c r="AZ1007" s="30"/>
      <c r="BA1007" s="30"/>
      <c r="BB1007" s="30"/>
      <c r="BC1007" s="30"/>
      <c r="BD1007" s="30"/>
      <c r="BE1007" s="30"/>
      <c r="BF1007" s="30"/>
      <c r="BG1007" s="30"/>
      <c r="BH1007" s="30"/>
      <c r="BI1007" s="30"/>
      <c r="BJ1007" s="30"/>
      <c r="BK1007" s="30"/>
      <c r="BL1007" s="30"/>
      <c r="BM1007" s="30"/>
      <c r="BN1007" s="30"/>
      <c r="BO1007" s="30"/>
      <c r="BP1007" s="30"/>
      <c r="BQ1007" s="30"/>
      <c r="BR1007" s="30"/>
      <c r="BS1007" s="30"/>
      <c r="BT1007" s="30"/>
      <c r="BU1007" s="30"/>
      <c r="BV1007" s="30"/>
      <c r="BW1007" s="30"/>
      <c r="BX1007" s="30"/>
      <c r="BY1007" s="30"/>
      <c r="BZ1007" s="30"/>
      <c r="CA1007" s="30"/>
      <c r="CB1007" s="30"/>
      <c r="CC1007" s="30"/>
      <c r="CD1007" s="30"/>
      <c r="CE1007" s="30"/>
      <c r="CF1007" s="30"/>
      <c r="CG1007" s="30"/>
      <c r="CH1007" s="30"/>
      <c r="CI1007" s="30"/>
      <c r="CJ1007" s="30"/>
      <c r="CK1007" s="30"/>
      <c r="CL1007" s="30"/>
      <c r="CM1007" s="30"/>
      <c r="CN1007" s="30"/>
      <c r="CO1007" s="30"/>
      <c r="CP1007" s="30"/>
      <c r="CQ1007" s="30"/>
      <c r="CR1007" s="30"/>
      <c r="CS1007" s="30"/>
      <c r="CT1007" s="30"/>
      <c r="CU1007" s="30"/>
      <c r="CV1007" s="30"/>
      <c r="CW1007" s="30"/>
      <c r="CX1007" s="30"/>
      <c r="CY1007" s="30"/>
      <c r="CZ1007" s="30"/>
      <c r="DA1007" s="30"/>
      <c r="DB1007" s="30"/>
      <c r="DC1007" s="30"/>
      <c r="DD1007" s="30"/>
      <c r="DE1007" s="30"/>
      <c r="DF1007" s="30"/>
      <c r="DG1007" s="30"/>
      <c r="DH1007" s="30"/>
      <c r="DI1007" s="30"/>
      <c r="DJ1007" s="30"/>
      <c r="DK1007" s="30"/>
      <c r="DL1007" s="30"/>
      <c r="DM1007" s="30"/>
      <c r="DN1007" s="30"/>
      <c r="DO1007" s="30"/>
      <c r="DP1007" s="30"/>
      <c r="DQ1007" s="30"/>
      <c r="DR1007" s="30"/>
      <c r="DS1007" s="30"/>
      <c r="DT1007" s="30"/>
      <c r="DU1007" s="30"/>
      <c r="DV1007" s="30"/>
      <c r="DW1007" s="30"/>
      <c r="DX1007" s="30"/>
      <c r="DY1007" s="30"/>
      <c r="DZ1007" s="30"/>
      <c r="EA1007" s="30"/>
      <c r="EB1007" s="30"/>
      <c r="EC1007" s="30"/>
      <c r="ED1007" s="30"/>
      <c r="EE1007" s="30"/>
      <c r="EF1007" s="30"/>
      <c r="EG1007" s="30"/>
      <c r="EH1007" s="30"/>
      <c r="EI1007" s="30"/>
      <c r="EJ1007" s="30"/>
      <c r="EK1007" s="30"/>
      <c r="EL1007" s="30"/>
      <c r="EM1007" s="30"/>
      <c r="EN1007" s="30"/>
      <c r="EO1007" s="30"/>
      <c r="EP1007" s="30"/>
      <c r="EQ1007" s="30"/>
      <c r="ER1007" s="30"/>
      <c r="ES1007" s="30"/>
      <c r="ET1007" s="30"/>
      <c r="EU1007" s="30"/>
      <c r="EV1007" s="30"/>
      <c r="EW1007" s="30"/>
      <c r="EX1007" s="30"/>
      <c r="EY1007" s="30"/>
      <c r="EZ1007" s="30"/>
      <c r="FA1007" s="30"/>
      <c r="FB1007" s="30"/>
      <c r="FC1007" s="30"/>
      <c r="FD1007" s="30"/>
      <c r="FE1007" s="30"/>
      <c r="FF1007" s="30"/>
      <c r="FG1007" s="30"/>
      <c r="FH1007" s="30"/>
      <c r="FI1007" s="30"/>
      <c r="FJ1007" s="30"/>
      <c r="FK1007" s="30"/>
      <c r="FL1007" s="30"/>
      <c r="FM1007" s="30"/>
      <c r="FN1007" s="30"/>
      <c r="FO1007" s="30"/>
      <c r="FP1007" s="30"/>
      <c r="FQ1007" s="30"/>
      <c r="FR1007" s="30"/>
      <c r="FS1007" s="30"/>
      <c r="FT1007" s="30"/>
      <c r="FU1007" s="30"/>
      <c r="FV1007" s="30"/>
      <c r="FW1007" s="30"/>
      <c r="FX1007" s="30"/>
      <c r="FY1007" s="30"/>
      <c r="FZ1007" s="30"/>
      <c r="GA1007" s="30"/>
      <c r="GB1007" s="30"/>
      <c r="GC1007" s="30"/>
      <c r="GD1007" s="30"/>
      <c r="GE1007" s="30"/>
      <c r="GF1007" s="30"/>
      <c r="GG1007" s="30"/>
      <c r="GH1007" s="30"/>
      <c r="GI1007" s="30"/>
      <c r="GJ1007" s="30"/>
      <c r="GK1007" s="30"/>
      <c r="GL1007" s="30"/>
      <c r="GM1007" s="30"/>
    </row>
    <row r="1008" spans="1:195" ht="12.75">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c r="AA1008" s="30"/>
      <c r="AB1008" s="30"/>
      <c r="AC1008" s="30"/>
      <c r="AD1008" s="30"/>
      <c r="AE1008" s="30"/>
      <c r="AF1008" s="30"/>
      <c r="AG1008" s="30"/>
      <c r="AH1008" s="30"/>
      <c r="AI1008" s="30"/>
      <c r="AJ1008" s="30"/>
      <c r="AK1008" s="30"/>
      <c r="AL1008" s="30"/>
      <c r="AM1008" s="30"/>
      <c r="AN1008" s="30"/>
      <c r="AO1008" s="30"/>
      <c r="AP1008" s="30"/>
      <c r="AQ1008" s="30"/>
      <c r="AR1008" s="30"/>
      <c r="AS1008" s="30"/>
      <c r="AT1008" s="30"/>
      <c r="AU1008" s="30"/>
      <c r="AV1008" s="30"/>
      <c r="AW1008" s="30"/>
      <c r="AX1008" s="30"/>
      <c r="AY1008" s="30"/>
      <c r="AZ1008" s="30"/>
      <c r="BA1008" s="30"/>
      <c r="BB1008" s="30"/>
      <c r="BC1008" s="30"/>
      <c r="BD1008" s="30"/>
      <c r="BE1008" s="30"/>
      <c r="BF1008" s="30"/>
      <c r="BG1008" s="30"/>
      <c r="BH1008" s="30"/>
      <c r="BI1008" s="30"/>
      <c r="BJ1008" s="30"/>
      <c r="BK1008" s="30"/>
      <c r="BL1008" s="30"/>
      <c r="BM1008" s="30"/>
      <c r="BN1008" s="30"/>
      <c r="BO1008" s="30"/>
      <c r="BP1008" s="30"/>
      <c r="BQ1008" s="30"/>
      <c r="BR1008" s="30"/>
      <c r="BS1008" s="30"/>
      <c r="BT1008" s="30"/>
      <c r="BU1008" s="30"/>
      <c r="BV1008" s="30"/>
      <c r="BW1008" s="30"/>
      <c r="BX1008" s="30"/>
      <c r="BY1008" s="30"/>
      <c r="BZ1008" s="30"/>
      <c r="CA1008" s="30"/>
      <c r="CB1008" s="30"/>
      <c r="CC1008" s="30"/>
      <c r="CD1008" s="30"/>
      <c r="CE1008" s="30"/>
      <c r="CF1008" s="30"/>
      <c r="CG1008" s="30"/>
      <c r="CH1008" s="30"/>
      <c r="CI1008" s="30"/>
      <c r="CJ1008" s="30"/>
      <c r="CK1008" s="30"/>
      <c r="CL1008" s="30"/>
      <c r="CM1008" s="30"/>
      <c r="CN1008" s="30"/>
      <c r="CO1008" s="30"/>
      <c r="CP1008" s="30"/>
      <c r="CQ1008" s="30"/>
      <c r="CR1008" s="30"/>
      <c r="CS1008" s="30"/>
      <c r="CT1008" s="30"/>
      <c r="CU1008" s="30"/>
      <c r="CV1008" s="30"/>
      <c r="CW1008" s="30"/>
      <c r="CX1008" s="30"/>
      <c r="CY1008" s="30"/>
      <c r="CZ1008" s="30"/>
      <c r="DA1008" s="30"/>
      <c r="DB1008" s="30"/>
      <c r="DC1008" s="30"/>
      <c r="DD1008" s="30"/>
      <c r="DE1008" s="30"/>
      <c r="DF1008" s="30"/>
      <c r="DG1008" s="30"/>
      <c r="DH1008" s="30"/>
      <c r="DI1008" s="30"/>
      <c r="DJ1008" s="30"/>
      <c r="DK1008" s="30"/>
      <c r="DL1008" s="30"/>
      <c r="DM1008" s="30"/>
      <c r="DN1008" s="30"/>
      <c r="DO1008" s="30"/>
      <c r="DP1008" s="30"/>
      <c r="DQ1008" s="30"/>
      <c r="DR1008" s="30"/>
      <c r="DS1008" s="30"/>
      <c r="DT1008" s="30"/>
      <c r="DU1008" s="30"/>
      <c r="DV1008" s="30"/>
      <c r="DW1008" s="30"/>
      <c r="DX1008" s="30"/>
      <c r="DY1008" s="30"/>
      <c r="DZ1008" s="30"/>
      <c r="EA1008" s="30"/>
      <c r="EB1008" s="30"/>
      <c r="EC1008" s="30"/>
      <c r="ED1008" s="30"/>
      <c r="EE1008" s="30"/>
      <c r="EF1008" s="30"/>
      <c r="EG1008" s="30"/>
      <c r="EH1008" s="30"/>
      <c r="EI1008" s="30"/>
      <c r="EJ1008" s="30"/>
      <c r="EK1008" s="30"/>
      <c r="EL1008" s="30"/>
      <c r="EM1008" s="30"/>
      <c r="EN1008" s="30"/>
      <c r="EO1008" s="30"/>
      <c r="EP1008" s="30"/>
      <c r="EQ1008" s="30"/>
      <c r="ER1008" s="30"/>
      <c r="ES1008" s="30"/>
      <c r="ET1008" s="30"/>
      <c r="EU1008" s="30"/>
      <c r="EV1008" s="30"/>
      <c r="EW1008" s="30"/>
      <c r="EX1008" s="30"/>
      <c r="EY1008" s="30"/>
      <c r="EZ1008" s="30"/>
      <c r="FA1008" s="30"/>
      <c r="FB1008" s="30"/>
      <c r="FC1008" s="30"/>
      <c r="FD1008" s="30"/>
      <c r="FE1008" s="30"/>
      <c r="FF1008" s="30"/>
      <c r="FG1008" s="30"/>
      <c r="FH1008" s="30"/>
      <c r="FI1008" s="30"/>
      <c r="FJ1008" s="30"/>
      <c r="FK1008" s="30"/>
      <c r="FL1008" s="30"/>
      <c r="FM1008" s="30"/>
      <c r="FN1008" s="30"/>
      <c r="FO1008" s="30"/>
      <c r="FP1008" s="30"/>
      <c r="FQ1008" s="30"/>
      <c r="FR1008" s="30"/>
      <c r="FS1008" s="30"/>
      <c r="FT1008" s="30"/>
      <c r="FU1008" s="30"/>
      <c r="FV1008" s="30"/>
      <c r="FW1008" s="30"/>
      <c r="FX1008" s="30"/>
      <c r="FY1008" s="30"/>
      <c r="FZ1008" s="30"/>
      <c r="GA1008" s="30"/>
      <c r="GB1008" s="30"/>
      <c r="GC1008" s="30"/>
      <c r="GD1008" s="30"/>
      <c r="GE1008" s="30"/>
      <c r="GF1008" s="30"/>
      <c r="GG1008" s="30"/>
      <c r="GH1008" s="30"/>
      <c r="GI1008" s="30"/>
      <c r="GJ1008" s="30"/>
      <c r="GK1008" s="30"/>
      <c r="GL1008" s="30"/>
      <c r="GM1008" s="30"/>
    </row>
    <row r="1009" spans="1:195" ht="12.75">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c r="AF1009" s="30"/>
      <c r="AG1009" s="30"/>
      <c r="AH1009" s="30"/>
      <c r="AI1009" s="30"/>
      <c r="AJ1009" s="30"/>
      <c r="AK1009" s="30"/>
      <c r="AL1009" s="30"/>
      <c r="AM1009" s="30"/>
      <c r="AN1009" s="30"/>
      <c r="AO1009" s="30"/>
      <c r="AP1009" s="30"/>
      <c r="AQ1009" s="30"/>
      <c r="AR1009" s="30"/>
      <c r="AS1009" s="30"/>
      <c r="AT1009" s="30"/>
      <c r="AU1009" s="30"/>
      <c r="AV1009" s="30"/>
      <c r="AW1009" s="30"/>
      <c r="AX1009" s="30"/>
      <c r="AY1009" s="30"/>
      <c r="AZ1009" s="30"/>
      <c r="BA1009" s="30"/>
      <c r="BB1009" s="30"/>
      <c r="BC1009" s="30"/>
      <c r="BD1009" s="30"/>
      <c r="BE1009" s="30"/>
      <c r="BF1009" s="30"/>
      <c r="BG1009" s="30"/>
      <c r="BH1009" s="30"/>
      <c r="BI1009" s="30"/>
      <c r="BJ1009" s="30"/>
      <c r="BK1009" s="30"/>
      <c r="BL1009" s="30"/>
      <c r="BM1009" s="30"/>
      <c r="BN1009" s="30"/>
      <c r="BO1009" s="30"/>
      <c r="BP1009" s="30"/>
      <c r="BQ1009" s="30"/>
      <c r="BR1009" s="30"/>
      <c r="BS1009" s="30"/>
      <c r="BT1009" s="30"/>
      <c r="BU1009" s="30"/>
      <c r="BV1009" s="30"/>
      <c r="BW1009" s="30"/>
      <c r="BX1009" s="30"/>
      <c r="BY1009" s="30"/>
      <c r="BZ1009" s="30"/>
      <c r="CA1009" s="30"/>
      <c r="CB1009" s="30"/>
      <c r="CC1009" s="30"/>
      <c r="CD1009" s="30"/>
      <c r="CE1009" s="30"/>
      <c r="CF1009" s="30"/>
      <c r="CG1009" s="30"/>
      <c r="CH1009" s="30"/>
      <c r="CI1009" s="30"/>
      <c r="CJ1009" s="30"/>
      <c r="CK1009" s="30"/>
      <c r="CL1009" s="30"/>
      <c r="CM1009" s="30"/>
      <c r="CN1009" s="30"/>
      <c r="CO1009" s="30"/>
      <c r="CP1009" s="30"/>
      <c r="CQ1009" s="30"/>
      <c r="CR1009" s="30"/>
      <c r="CS1009" s="30"/>
      <c r="CT1009" s="30"/>
      <c r="CU1009" s="30"/>
      <c r="CV1009" s="30"/>
      <c r="CW1009" s="30"/>
      <c r="CX1009" s="30"/>
      <c r="CY1009" s="30"/>
      <c r="CZ1009" s="30"/>
      <c r="DA1009" s="30"/>
      <c r="DB1009" s="30"/>
      <c r="DC1009" s="30"/>
      <c r="DD1009" s="30"/>
      <c r="DE1009" s="30"/>
      <c r="DF1009" s="30"/>
      <c r="DG1009" s="30"/>
      <c r="DH1009" s="30"/>
      <c r="DI1009" s="30"/>
      <c r="DJ1009" s="30"/>
      <c r="DK1009" s="30"/>
      <c r="DL1009" s="30"/>
      <c r="DM1009" s="30"/>
      <c r="DN1009" s="30"/>
      <c r="DO1009" s="30"/>
      <c r="DP1009" s="30"/>
      <c r="DQ1009" s="30"/>
      <c r="DR1009" s="30"/>
      <c r="DS1009" s="30"/>
      <c r="DT1009" s="30"/>
      <c r="DU1009" s="30"/>
      <c r="DV1009" s="30"/>
      <c r="DW1009" s="30"/>
      <c r="DX1009" s="30"/>
      <c r="DY1009" s="30"/>
      <c r="DZ1009" s="30"/>
      <c r="EA1009" s="30"/>
      <c r="EB1009" s="30"/>
      <c r="EC1009" s="30"/>
      <c r="ED1009" s="30"/>
      <c r="EE1009" s="30"/>
      <c r="EF1009" s="30"/>
      <c r="EG1009" s="30"/>
      <c r="EH1009" s="30"/>
      <c r="EI1009" s="30"/>
      <c r="EJ1009" s="30"/>
      <c r="EK1009" s="30"/>
      <c r="EL1009" s="30"/>
      <c r="EM1009" s="30"/>
      <c r="EN1009" s="30"/>
      <c r="EO1009" s="30"/>
      <c r="EP1009" s="30"/>
      <c r="EQ1009" s="30"/>
      <c r="ER1009" s="30"/>
      <c r="ES1009" s="30"/>
      <c r="ET1009" s="30"/>
      <c r="EU1009" s="30"/>
      <c r="EV1009" s="30"/>
      <c r="EW1009" s="30"/>
      <c r="EX1009" s="30"/>
      <c r="EY1009" s="30"/>
      <c r="EZ1009" s="30"/>
      <c r="FA1009" s="30"/>
      <c r="FB1009" s="30"/>
      <c r="FC1009" s="30"/>
      <c r="FD1009" s="30"/>
      <c r="FE1009" s="30"/>
      <c r="FF1009" s="30"/>
      <c r="FG1009" s="30"/>
      <c r="FH1009" s="30"/>
      <c r="FI1009" s="30"/>
      <c r="FJ1009" s="30"/>
      <c r="FK1009" s="30"/>
      <c r="FL1009" s="30"/>
      <c r="FM1009" s="30"/>
      <c r="FN1009" s="30"/>
      <c r="FO1009" s="30"/>
      <c r="FP1009" s="30"/>
      <c r="FQ1009" s="30"/>
      <c r="FR1009" s="30"/>
      <c r="FS1009" s="30"/>
      <c r="FT1009" s="30"/>
      <c r="FU1009" s="30"/>
      <c r="FV1009" s="30"/>
      <c r="FW1009" s="30"/>
      <c r="FX1009" s="30"/>
      <c r="FY1009" s="30"/>
      <c r="FZ1009" s="30"/>
      <c r="GA1009" s="30"/>
      <c r="GB1009" s="30"/>
      <c r="GC1009" s="30"/>
      <c r="GD1009" s="30"/>
      <c r="GE1009" s="30"/>
      <c r="GF1009" s="30"/>
      <c r="GG1009" s="30"/>
      <c r="GH1009" s="30"/>
      <c r="GI1009" s="30"/>
      <c r="GJ1009" s="30"/>
      <c r="GK1009" s="30"/>
      <c r="GL1009" s="30"/>
      <c r="GM1009" s="30"/>
    </row>
    <row r="1010" spans="1:195" ht="12.75">
      <c r="A1010" s="30"/>
      <c r="B1010" s="30"/>
      <c r="C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c r="AA1010" s="30"/>
      <c r="AB1010" s="30"/>
      <c r="AC1010" s="30"/>
      <c r="AD1010" s="30"/>
      <c r="AE1010" s="30"/>
      <c r="AF1010" s="30"/>
      <c r="AG1010" s="30"/>
      <c r="AH1010" s="30"/>
      <c r="AI1010" s="30"/>
      <c r="AJ1010" s="30"/>
      <c r="AK1010" s="30"/>
      <c r="AL1010" s="30"/>
      <c r="AM1010" s="30"/>
      <c r="AN1010" s="30"/>
      <c r="AO1010" s="30"/>
      <c r="AP1010" s="30"/>
      <c r="AQ1010" s="30"/>
      <c r="AR1010" s="30"/>
      <c r="AS1010" s="30"/>
      <c r="AT1010" s="30"/>
      <c r="AU1010" s="30"/>
      <c r="AV1010" s="30"/>
      <c r="AW1010" s="30"/>
      <c r="AX1010" s="30"/>
      <c r="AY1010" s="30"/>
      <c r="AZ1010" s="30"/>
      <c r="BA1010" s="30"/>
      <c r="BB1010" s="30"/>
      <c r="BC1010" s="30"/>
      <c r="BD1010" s="30"/>
      <c r="BE1010" s="30"/>
      <c r="BF1010" s="30"/>
      <c r="BG1010" s="30"/>
      <c r="BH1010" s="30"/>
      <c r="BI1010" s="30"/>
      <c r="BJ1010" s="30"/>
      <c r="BK1010" s="30"/>
      <c r="BL1010" s="30"/>
      <c r="BM1010" s="30"/>
      <c r="BN1010" s="30"/>
      <c r="BO1010" s="30"/>
      <c r="BP1010" s="30"/>
      <c r="BQ1010" s="30"/>
      <c r="BR1010" s="30"/>
      <c r="BS1010" s="30"/>
      <c r="BT1010" s="30"/>
      <c r="BU1010" s="30"/>
      <c r="BV1010" s="30"/>
      <c r="BW1010" s="30"/>
      <c r="BX1010" s="30"/>
      <c r="BY1010" s="30"/>
      <c r="BZ1010" s="30"/>
      <c r="CA1010" s="30"/>
      <c r="CB1010" s="30"/>
      <c r="CC1010" s="30"/>
      <c r="CD1010" s="30"/>
      <c r="CE1010" s="30"/>
      <c r="CF1010" s="30"/>
      <c r="CG1010" s="30"/>
      <c r="CH1010" s="30"/>
      <c r="CI1010" s="30"/>
      <c r="CJ1010" s="30"/>
      <c r="CK1010" s="30"/>
      <c r="CL1010" s="30"/>
      <c r="CM1010" s="30"/>
      <c r="CN1010" s="30"/>
      <c r="CO1010" s="30"/>
      <c r="CP1010" s="30"/>
      <c r="CQ1010" s="30"/>
      <c r="CR1010" s="30"/>
      <c r="CS1010" s="30"/>
      <c r="CT1010" s="30"/>
      <c r="CU1010" s="30"/>
      <c r="CV1010" s="30"/>
      <c r="CW1010" s="30"/>
      <c r="CX1010" s="30"/>
      <c r="CY1010" s="30"/>
      <c r="CZ1010" s="30"/>
      <c r="DA1010" s="30"/>
      <c r="DB1010" s="30"/>
      <c r="DC1010" s="30"/>
      <c r="DD1010" s="30"/>
      <c r="DE1010" s="30"/>
      <c r="DF1010" s="30"/>
      <c r="DG1010" s="30"/>
      <c r="DH1010" s="30"/>
      <c r="DI1010" s="30"/>
      <c r="DJ1010" s="30"/>
      <c r="DK1010" s="30"/>
      <c r="DL1010" s="30"/>
      <c r="DM1010" s="30"/>
      <c r="DN1010" s="30"/>
      <c r="DO1010" s="30"/>
      <c r="DP1010" s="30"/>
      <c r="DQ1010" s="30"/>
      <c r="DR1010" s="30"/>
      <c r="DS1010" s="30"/>
      <c r="DT1010" s="30"/>
      <c r="DU1010" s="30"/>
      <c r="DV1010" s="30"/>
      <c r="DW1010" s="30"/>
      <c r="DX1010" s="30"/>
      <c r="DY1010" s="30"/>
      <c r="DZ1010" s="30"/>
      <c r="EA1010" s="30"/>
      <c r="EB1010" s="30"/>
      <c r="EC1010" s="30"/>
      <c r="ED1010" s="30"/>
      <c r="EE1010" s="30"/>
      <c r="EF1010" s="30"/>
      <c r="EG1010" s="30"/>
      <c r="EH1010" s="30"/>
      <c r="EI1010" s="30"/>
      <c r="EJ1010" s="30"/>
      <c r="EK1010" s="30"/>
      <c r="EL1010" s="30"/>
      <c r="EM1010" s="30"/>
      <c r="EN1010" s="30"/>
      <c r="EO1010" s="30"/>
      <c r="EP1010" s="30"/>
      <c r="EQ1010" s="30"/>
      <c r="ER1010" s="30"/>
      <c r="ES1010" s="30"/>
      <c r="ET1010" s="30"/>
      <c r="EU1010" s="30"/>
      <c r="EV1010" s="30"/>
      <c r="EW1010" s="30"/>
      <c r="EX1010" s="30"/>
      <c r="EY1010" s="30"/>
      <c r="EZ1010" s="30"/>
      <c r="FA1010" s="30"/>
      <c r="FB1010" s="30"/>
      <c r="FC1010" s="30"/>
      <c r="FD1010" s="30"/>
      <c r="FE1010" s="30"/>
      <c r="FF1010" s="30"/>
      <c r="FG1010" s="30"/>
      <c r="FH1010" s="30"/>
      <c r="FI1010" s="30"/>
      <c r="FJ1010" s="30"/>
      <c r="FK1010" s="30"/>
      <c r="FL1010" s="30"/>
      <c r="FM1010" s="30"/>
      <c r="FN1010" s="30"/>
      <c r="FO1010" s="30"/>
      <c r="FP1010" s="30"/>
      <c r="FQ1010" s="30"/>
      <c r="FR1010" s="30"/>
      <c r="FS1010" s="30"/>
      <c r="FT1010" s="30"/>
      <c r="FU1010" s="30"/>
      <c r="FV1010" s="30"/>
      <c r="FW1010" s="30"/>
      <c r="FX1010" s="30"/>
      <c r="FY1010" s="30"/>
      <c r="FZ1010" s="30"/>
      <c r="GA1010" s="30"/>
      <c r="GB1010" s="30"/>
      <c r="GC1010" s="30"/>
      <c r="GD1010" s="30"/>
      <c r="GE1010" s="30"/>
      <c r="GF1010" s="30"/>
      <c r="GG1010" s="30"/>
      <c r="GH1010" s="30"/>
      <c r="GI1010" s="30"/>
      <c r="GJ1010" s="30"/>
      <c r="GK1010" s="30"/>
      <c r="GL1010" s="30"/>
      <c r="GM1010" s="30"/>
    </row>
    <row r="1011" spans="1:195" ht="12.75">
      <c r="A1011" s="30"/>
      <c r="B1011" s="30"/>
      <c r="C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c r="AA1011" s="30"/>
      <c r="AB1011" s="30"/>
      <c r="AC1011" s="30"/>
      <c r="AD1011" s="30"/>
      <c r="AE1011" s="30"/>
      <c r="AF1011" s="30"/>
      <c r="AG1011" s="30"/>
      <c r="AH1011" s="30"/>
      <c r="AI1011" s="30"/>
      <c r="AJ1011" s="30"/>
      <c r="AK1011" s="30"/>
      <c r="AL1011" s="30"/>
      <c r="AM1011" s="30"/>
      <c r="AN1011" s="30"/>
      <c r="AO1011" s="30"/>
      <c r="AP1011" s="30"/>
      <c r="AQ1011" s="30"/>
      <c r="AR1011" s="30"/>
      <c r="AS1011" s="30"/>
      <c r="AT1011" s="30"/>
      <c r="AU1011" s="30"/>
      <c r="AV1011" s="30"/>
      <c r="AW1011" s="30"/>
      <c r="AX1011" s="30"/>
      <c r="AY1011" s="30"/>
      <c r="AZ1011" s="30"/>
      <c r="BA1011" s="30"/>
      <c r="BB1011" s="30"/>
      <c r="BC1011" s="30"/>
      <c r="BD1011" s="30"/>
      <c r="BE1011" s="30"/>
      <c r="BF1011" s="30"/>
      <c r="BG1011" s="30"/>
      <c r="BH1011" s="30"/>
      <c r="BI1011" s="30"/>
      <c r="BJ1011" s="30"/>
      <c r="BK1011" s="30"/>
      <c r="BL1011" s="30"/>
      <c r="BM1011" s="30"/>
      <c r="BN1011" s="30"/>
      <c r="BO1011" s="30"/>
      <c r="BP1011" s="30"/>
      <c r="BQ1011" s="30"/>
      <c r="BR1011" s="30"/>
      <c r="BS1011" s="30"/>
      <c r="BT1011" s="30"/>
      <c r="BU1011" s="30"/>
      <c r="BV1011" s="30"/>
      <c r="BW1011" s="30"/>
      <c r="BX1011" s="30"/>
      <c r="BY1011" s="30"/>
      <c r="BZ1011" s="30"/>
      <c r="CA1011" s="30"/>
      <c r="CB1011" s="30"/>
      <c r="CC1011" s="30"/>
      <c r="CD1011" s="30"/>
      <c r="CE1011" s="30"/>
      <c r="CF1011" s="30"/>
      <c r="CG1011" s="30"/>
      <c r="CH1011" s="30"/>
      <c r="CI1011" s="30"/>
      <c r="CJ1011" s="30"/>
      <c r="CK1011" s="30"/>
      <c r="CL1011" s="30"/>
      <c r="CM1011" s="30"/>
      <c r="CN1011" s="30"/>
      <c r="CO1011" s="30"/>
      <c r="CP1011" s="30"/>
      <c r="CQ1011" s="30"/>
      <c r="CR1011" s="30"/>
      <c r="CS1011" s="30"/>
      <c r="CT1011" s="30"/>
      <c r="CU1011" s="30"/>
      <c r="CV1011" s="30"/>
      <c r="CW1011" s="30"/>
      <c r="CX1011" s="30"/>
      <c r="CY1011" s="30"/>
      <c r="CZ1011" s="30"/>
      <c r="DA1011" s="30"/>
      <c r="DB1011" s="30"/>
      <c r="DC1011" s="30"/>
      <c r="DD1011" s="30"/>
      <c r="DE1011" s="30"/>
      <c r="DF1011" s="30"/>
      <c r="DG1011" s="30"/>
      <c r="DH1011" s="30"/>
      <c r="DI1011" s="30"/>
      <c r="DJ1011" s="30"/>
      <c r="DK1011" s="30"/>
      <c r="DL1011" s="30"/>
      <c r="DM1011" s="30"/>
      <c r="DN1011" s="30"/>
      <c r="DO1011" s="30"/>
      <c r="DP1011" s="30"/>
      <c r="DQ1011" s="30"/>
      <c r="DR1011" s="30"/>
      <c r="DS1011" s="30"/>
      <c r="DT1011" s="30"/>
      <c r="DU1011" s="30"/>
      <c r="DV1011" s="30"/>
      <c r="DW1011" s="30"/>
      <c r="DX1011" s="30"/>
      <c r="DY1011" s="30"/>
      <c r="DZ1011" s="30"/>
      <c r="EA1011" s="30"/>
      <c r="EB1011" s="30"/>
      <c r="EC1011" s="30"/>
      <c r="ED1011" s="30"/>
      <c r="EE1011" s="30"/>
      <c r="EF1011" s="30"/>
      <c r="EG1011" s="30"/>
      <c r="EH1011" s="30"/>
      <c r="EI1011" s="30"/>
      <c r="EJ1011" s="30"/>
      <c r="EK1011" s="30"/>
      <c r="EL1011" s="30"/>
      <c r="EM1011" s="30"/>
      <c r="EN1011" s="30"/>
      <c r="EO1011" s="30"/>
      <c r="EP1011" s="30"/>
      <c r="EQ1011" s="30"/>
      <c r="ER1011" s="30"/>
      <c r="ES1011" s="30"/>
      <c r="ET1011" s="30"/>
      <c r="EU1011" s="30"/>
      <c r="EV1011" s="30"/>
      <c r="EW1011" s="30"/>
      <c r="EX1011" s="30"/>
      <c r="EY1011" s="30"/>
      <c r="EZ1011" s="30"/>
      <c r="FA1011" s="30"/>
      <c r="FB1011" s="30"/>
      <c r="FC1011" s="30"/>
      <c r="FD1011" s="30"/>
      <c r="FE1011" s="30"/>
      <c r="FF1011" s="30"/>
      <c r="FG1011" s="30"/>
      <c r="FH1011" s="30"/>
      <c r="FI1011" s="30"/>
      <c r="FJ1011" s="30"/>
      <c r="FK1011" s="30"/>
      <c r="FL1011" s="30"/>
      <c r="FM1011" s="30"/>
      <c r="FN1011" s="30"/>
      <c r="FO1011" s="30"/>
      <c r="FP1011" s="30"/>
      <c r="FQ1011" s="30"/>
      <c r="FR1011" s="30"/>
      <c r="FS1011" s="30"/>
      <c r="FT1011" s="30"/>
      <c r="FU1011" s="30"/>
      <c r="FV1011" s="30"/>
      <c r="FW1011" s="30"/>
      <c r="FX1011" s="30"/>
      <c r="FY1011" s="30"/>
      <c r="FZ1011" s="30"/>
      <c r="GA1011" s="30"/>
      <c r="GB1011" s="30"/>
      <c r="GC1011" s="30"/>
      <c r="GD1011" s="30"/>
      <c r="GE1011" s="30"/>
      <c r="GF1011" s="30"/>
      <c r="GG1011" s="30"/>
      <c r="GH1011" s="30"/>
      <c r="GI1011" s="30"/>
      <c r="GJ1011" s="30"/>
      <c r="GK1011" s="30"/>
      <c r="GL1011" s="30"/>
      <c r="GM1011" s="30"/>
    </row>
    <row r="1012" spans="1:195" ht="12.75">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c r="AA1012" s="30"/>
      <c r="AB1012" s="30"/>
      <c r="AC1012" s="30"/>
      <c r="AD1012" s="30"/>
      <c r="AE1012" s="30"/>
      <c r="AF1012" s="30"/>
      <c r="AG1012" s="30"/>
      <c r="AH1012" s="30"/>
      <c r="AI1012" s="30"/>
      <c r="AJ1012" s="30"/>
      <c r="AK1012" s="30"/>
      <c r="AL1012" s="30"/>
      <c r="AM1012" s="30"/>
      <c r="AN1012" s="30"/>
      <c r="AO1012" s="30"/>
      <c r="AP1012" s="30"/>
      <c r="AQ1012" s="30"/>
      <c r="AR1012" s="30"/>
      <c r="AS1012" s="30"/>
      <c r="AT1012" s="30"/>
      <c r="AU1012" s="30"/>
      <c r="AV1012" s="30"/>
      <c r="AW1012" s="30"/>
      <c r="AX1012" s="30"/>
      <c r="AY1012" s="30"/>
      <c r="AZ1012" s="30"/>
      <c r="BA1012" s="30"/>
      <c r="BB1012" s="30"/>
      <c r="BC1012" s="30"/>
      <c r="BD1012" s="30"/>
      <c r="BE1012" s="30"/>
      <c r="BF1012" s="30"/>
      <c r="BG1012" s="30"/>
      <c r="BH1012" s="30"/>
      <c r="BI1012" s="30"/>
      <c r="BJ1012" s="30"/>
      <c r="BK1012" s="30"/>
      <c r="BL1012" s="30"/>
      <c r="BM1012" s="30"/>
      <c r="BN1012" s="30"/>
      <c r="BO1012" s="30"/>
      <c r="BP1012" s="30"/>
      <c r="BQ1012" s="30"/>
      <c r="BR1012" s="30"/>
      <c r="BS1012" s="30"/>
      <c r="BT1012" s="30"/>
      <c r="BU1012" s="30"/>
      <c r="BV1012" s="30"/>
      <c r="BW1012" s="30"/>
      <c r="BX1012" s="30"/>
      <c r="BY1012" s="30"/>
      <c r="BZ1012" s="30"/>
      <c r="CA1012" s="30"/>
      <c r="CB1012" s="30"/>
      <c r="CC1012" s="30"/>
      <c r="CD1012" s="30"/>
      <c r="CE1012" s="30"/>
      <c r="CF1012" s="30"/>
      <c r="CG1012" s="30"/>
      <c r="CH1012" s="30"/>
      <c r="CI1012" s="30"/>
      <c r="CJ1012" s="30"/>
      <c r="CK1012" s="30"/>
      <c r="CL1012" s="30"/>
      <c r="CM1012" s="30"/>
      <c r="CN1012" s="30"/>
      <c r="CO1012" s="30"/>
      <c r="CP1012" s="30"/>
      <c r="CQ1012" s="30"/>
      <c r="CR1012" s="30"/>
      <c r="CS1012" s="30"/>
      <c r="CT1012" s="30"/>
      <c r="CU1012" s="30"/>
      <c r="CV1012" s="30"/>
      <c r="CW1012" s="30"/>
      <c r="CX1012" s="30"/>
      <c r="CY1012" s="30"/>
      <c r="CZ1012" s="30"/>
      <c r="DA1012" s="30"/>
      <c r="DB1012" s="30"/>
      <c r="DC1012" s="30"/>
      <c r="DD1012" s="30"/>
      <c r="DE1012" s="30"/>
      <c r="DF1012" s="30"/>
      <c r="DG1012" s="30"/>
      <c r="DH1012" s="30"/>
      <c r="DI1012" s="30"/>
      <c r="DJ1012" s="30"/>
      <c r="DK1012" s="30"/>
      <c r="DL1012" s="30"/>
      <c r="DM1012" s="30"/>
      <c r="DN1012" s="30"/>
      <c r="DO1012" s="30"/>
      <c r="DP1012" s="30"/>
      <c r="DQ1012" s="30"/>
      <c r="DR1012" s="30"/>
      <c r="DS1012" s="30"/>
      <c r="DT1012" s="30"/>
      <c r="DU1012" s="30"/>
      <c r="DV1012" s="30"/>
      <c r="DW1012" s="30"/>
      <c r="DX1012" s="30"/>
      <c r="DY1012" s="30"/>
      <c r="DZ1012" s="30"/>
      <c r="EA1012" s="30"/>
      <c r="EB1012" s="30"/>
      <c r="EC1012" s="30"/>
      <c r="ED1012" s="30"/>
      <c r="EE1012" s="30"/>
      <c r="EF1012" s="30"/>
      <c r="EG1012" s="30"/>
      <c r="EH1012" s="30"/>
      <c r="EI1012" s="30"/>
      <c r="EJ1012" s="30"/>
      <c r="EK1012" s="30"/>
      <c r="EL1012" s="30"/>
      <c r="EM1012" s="30"/>
      <c r="EN1012" s="30"/>
      <c r="EO1012" s="30"/>
      <c r="EP1012" s="30"/>
      <c r="EQ1012" s="30"/>
      <c r="ER1012" s="30"/>
      <c r="ES1012" s="30"/>
      <c r="ET1012" s="30"/>
      <c r="EU1012" s="30"/>
      <c r="EV1012" s="30"/>
      <c r="EW1012" s="30"/>
      <c r="EX1012" s="30"/>
      <c r="EY1012" s="30"/>
      <c r="EZ1012" s="30"/>
      <c r="FA1012" s="30"/>
      <c r="FB1012" s="30"/>
      <c r="FC1012" s="30"/>
      <c r="FD1012" s="30"/>
      <c r="FE1012" s="30"/>
      <c r="FF1012" s="30"/>
      <c r="FG1012" s="30"/>
      <c r="FH1012" s="30"/>
      <c r="FI1012" s="30"/>
      <c r="FJ1012" s="30"/>
      <c r="FK1012" s="30"/>
      <c r="FL1012" s="30"/>
      <c r="FM1012" s="30"/>
      <c r="FN1012" s="30"/>
      <c r="FO1012" s="30"/>
      <c r="FP1012" s="30"/>
      <c r="FQ1012" s="30"/>
      <c r="FR1012" s="30"/>
      <c r="FS1012" s="30"/>
      <c r="FT1012" s="30"/>
      <c r="FU1012" s="30"/>
      <c r="FV1012" s="30"/>
      <c r="FW1012" s="30"/>
      <c r="FX1012" s="30"/>
      <c r="FY1012" s="30"/>
      <c r="FZ1012" s="30"/>
      <c r="GA1012" s="30"/>
      <c r="GB1012" s="30"/>
      <c r="GC1012" s="30"/>
      <c r="GD1012" s="30"/>
      <c r="GE1012" s="30"/>
      <c r="GF1012" s="30"/>
      <c r="GG1012" s="30"/>
      <c r="GH1012" s="30"/>
      <c r="GI1012" s="30"/>
      <c r="GJ1012" s="30"/>
      <c r="GK1012" s="30"/>
      <c r="GL1012" s="30"/>
      <c r="GM1012" s="30"/>
    </row>
    <row r="1013" spans="1:195" ht="12.75">
      <c r="A1013" s="30"/>
      <c r="B1013" s="30"/>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c r="AF1013" s="30"/>
      <c r="AG1013" s="30"/>
      <c r="AH1013" s="30"/>
      <c r="AI1013" s="30"/>
      <c r="AJ1013" s="30"/>
      <c r="AK1013" s="30"/>
      <c r="AL1013" s="30"/>
      <c r="AM1013" s="30"/>
      <c r="AN1013" s="30"/>
      <c r="AO1013" s="30"/>
      <c r="AP1013" s="30"/>
      <c r="AQ1013" s="30"/>
      <c r="AR1013" s="30"/>
      <c r="AS1013" s="30"/>
      <c r="AT1013" s="30"/>
      <c r="AU1013" s="30"/>
      <c r="AV1013" s="30"/>
      <c r="AW1013" s="30"/>
      <c r="AX1013" s="30"/>
      <c r="AY1013" s="30"/>
      <c r="AZ1013" s="30"/>
      <c r="BA1013" s="30"/>
      <c r="BB1013" s="30"/>
      <c r="BC1013" s="30"/>
      <c r="BD1013" s="30"/>
      <c r="BE1013" s="30"/>
      <c r="BF1013" s="30"/>
      <c r="BG1013" s="30"/>
      <c r="BH1013" s="30"/>
      <c r="BI1013" s="30"/>
      <c r="BJ1013" s="30"/>
      <c r="BK1013" s="30"/>
      <c r="BL1013" s="30"/>
      <c r="BM1013" s="30"/>
      <c r="BN1013" s="30"/>
      <c r="BO1013" s="30"/>
      <c r="BP1013" s="30"/>
      <c r="BQ1013" s="30"/>
      <c r="BR1013" s="30"/>
      <c r="BS1013" s="30"/>
      <c r="BT1013" s="30"/>
      <c r="BU1013" s="30"/>
      <c r="BV1013" s="30"/>
      <c r="BW1013" s="30"/>
      <c r="BX1013" s="30"/>
      <c r="BY1013" s="30"/>
      <c r="BZ1013" s="30"/>
      <c r="CA1013" s="30"/>
      <c r="CB1013" s="30"/>
      <c r="CC1013" s="30"/>
      <c r="CD1013" s="30"/>
      <c r="CE1013" s="30"/>
      <c r="CF1013" s="30"/>
      <c r="CG1013" s="30"/>
      <c r="CH1013" s="30"/>
      <c r="CI1013" s="30"/>
      <c r="CJ1013" s="30"/>
      <c r="CK1013" s="30"/>
      <c r="CL1013" s="30"/>
      <c r="CM1013" s="30"/>
      <c r="CN1013" s="30"/>
      <c r="CO1013" s="30"/>
      <c r="CP1013" s="30"/>
      <c r="CQ1013" s="30"/>
      <c r="CR1013" s="30"/>
      <c r="CS1013" s="30"/>
      <c r="CT1013" s="30"/>
      <c r="CU1013" s="30"/>
      <c r="CV1013" s="30"/>
      <c r="CW1013" s="30"/>
      <c r="CX1013" s="30"/>
      <c r="CY1013" s="30"/>
      <c r="CZ1013" s="30"/>
      <c r="DA1013" s="30"/>
      <c r="DB1013" s="30"/>
      <c r="DC1013" s="30"/>
      <c r="DD1013" s="30"/>
      <c r="DE1013" s="30"/>
      <c r="DF1013" s="30"/>
      <c r="DG1013" s="30"/>
      <c r="DH1013" s="30"/>
      <c r="DI1013" s="30"/>
      <c r="DJ1013" s="30"/>
      <c r="DK1013" s="30"/>
      <c r="DL1013" s="30"/>
      <c r="DM1013" s="30"/>
      <c r="DN1013" s="30"/>
      <c r="DO1013" s="30"/>
      <c r="DP1013" s="30"/>
      <c r="DQ1013" s="30"/>
      <c r="DR1013" s="30"/>
      <c r="DS1013" s="30"/>
      <c r="DT1013" s="30"/>
      <c r="DU1013" s="30"/>
      <c r="DV1013" s="30"/>
      <c r="DW1013" s="30"/>
      <c r="DX1013" s="30"/>
      <c r="DY1013" s="30"/>
      <c r="DZ1013" s="30"/>
      <c r="EA1013" s="30"/>
      <c r="EB1013" s="30"/>
      <c r="EC1013" s="30"/>
      <c r="ED1013" s="30"/>
      <c r="EE1013" s="30"/>
      <c r="EF1013" s="30"/>
      <c r="EG1013" s="30"/>
      <c r="EH1013" s="30"/>
      <c r="EI1013" s="30"/>
      <c r="EJ1013" s="30"/>
      <c r="EK1013" s="30"/>
      <c r="EL1013" s="30"/>
      <c r="EM1013" s="30"/>
      <c r="EN1013" s="30"/>
      <c r="EO1013" s="30"/>
      <c r="EP1013" s="30"/>
      <c r="EQ1013" s="30"/>
      <c r="ER1013" s="30"/>
      <c r="ES1013" s="30"/>
      <c r="ET1013" s="30"/>
      <c r="EU1013" s="30"/>
      <c r="EV1013" s="30"/>
      <c r="EW1013" s="30"/>
      <c r="EX1013" s="30"/>
      <c r="EY1013" s="30"/>
      <c r="EZ1013" s="30"/>
      <c r="FA1013" s="30"/>
      <c r="FB1013" s="30"/>
      <c r="FC1013" s="30"/>
      <c r="FD1013" s="30"/>
      <c r="FE1013" s="30"/>
      <c r="FF1013" s="30"/>
      <c r="FG1013" s="30"/>
      <c r="FH1013" s="30"/>
      <c r="FI1013" s="30"/>
      <c r="FJ1013" s="30"/>
      <c r="FK1013" s="30"/>
      <c r="FL1013" s="30"/>
      <c r="FM1013" s="30"/>
      <c r="FN1013" s="30"/>
      <c r="FO1013" s="30"/>
      <c r="FP1013" s="30"/>
      <c r="FQ1013" s="30"/>
      <c r="FR1013" s="30"/>
      <c r="FS1013" s="30"/>
      <c r="FT1013" s="30"/>
      <c r="FU1013" s="30"/>
      <c r="FV1013" s="30"/>
      <c r="FW1013" s="30"/>
      <c r="FX1013" s="30"/>
      <c r="FY1013" s="30"/>
      <c r="FZ1013" s="30"/>
      <c r="GA1013" s="30"/>
      <c r="GB1013" s="30"/>
      <c r="GC1013" s="30"/>
      <c r="GD1013" s="30"/>
      <c r="GE1013" s="30"/>
      <c r="GF1013" s="30"/>
      <c r="GG1013" s="30"/>
      <c r="GH1013" s="30"/>
      <c r="GI1013" s="30"/>
      <c r="GJ1013" s="30"/>
      <c r="GK1013" s="30"/>
      <c r="GL1013" s="30"/>
      <c r="GM1013" s="30"/>
    </row>
    <row r="1014" spans="1:195" ht="12.75">
      <c r="A1014" s="30"/>
      <c r="B1014" s="30"/>
      <c r="C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c r="AA1014" s="30"/>
      <c r="AB1014" s="30"/>
      <c r="AC1014" s="30"/>
      <c r="AD1014" s="30"/>
      <c r="AE1014" s="30"/>
      <c r="AF1014" s="30"/>
      <c r="AG1014" s="30"/>
      <c r="AH1014" s="30"/>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c r="BK1014" s="30"/>
      <c r="BL1014" s="30"/>
      <c r="BM1014" s="30"/>
      <c r="BN1014" s="30"/>
      <c r="BO1014" s="30"/>
      <c r="BP1014" s="30"/>
      <c r="BQ1014" s="30"/>
      <c r="BR1014" s="30"/>
      <c r="BS1014" s="30"/>
      <c r="BT1014" s="30"/>
      <c r="BU1014" s="30"/>
      <c r="BV1014" s="30"/>
      <c r="BW1014" s="30"/>
      <c r="BX1014" s="30"/>
      <c r="BY1014" s="30"/>
      <c r="BZ1014" s="30"/>
      <c r="CA1014" s="30"/>
      <c r="CB1014" s="30"/>
      <c r="CC1014" s="30"/>
      <c r="CD1014" s="30"/>
      <c r="CE1014" s="30"/>
      <c r="CF1014" s="30"/>
      <c r="CG1014" s="30"/>
      <c r="CH1014" s="30"/>
      <c r="CI1014" s="30"/>
      <c r="CJ1014" s="30"/>
      <c r="CK1014" s="30"/>
      <c r="CL1014" s="30"/>
      <c r="CM1014" s="30"/>
      <c r="CN1014" s="30"/>
      <c r="CO1014" s="30"/>
      <c r="CP1014" s="30"/>
      <c r="CQ1014" s="30"/>
      <c r="CR1014" s="30"/>
      <c r="CS1014" s="30"/>
      <c r="CT1014" s="30"/>
      <c r="CU1014" s="30"/>
      <c r="CV1014" s="30"/>
      <c r="CW1014" s="30"/>
      <c r="CX1014" s="30"/>
      <c r="CY1014" s="30"/>
      <c r="CZ1014" s="30"/>
      <c r="DA1014" s="30"/>
      <c r="DB1014" s="30"/>
      <c r="DC1014" s="30"/>
      <c r="DD1014" s="30"/>
      <c r="DE1014" s="30"/>
      <c r="DF1014" s="30"/>
      <c r="DG1014" s="30"/>
      <c r="DH1014" s="30"/>
      <c r="DI1014" s="30"/>
      <c r="DJ1014" s="30"/>
      <c r="DK1014" s="30"/>
      <c r="DL1014" s="30"/>
      <c r="DM1014" s="30"/>
      <c r="DN1014" s="30"/>
      <c r="DO1014" s="30"/>
      <c r="DP1014" s="30"/>
      <c r="DQ1014" s="30"/>
      <c r="DR1014" s="30"/>
      <c r="DS1014" s="30"/>
      <c r="DT1014" s="30"/>
      <c r="DU1014" s="30"/>
      <c r="DV1014" s="30"/>
      <c r="DW1014" s="30"/>
      <c r="DX1014" s="30"/>
      <c r="DY1014" s="30"/>
      <c r="DZ1014" s="30"/>
      <c r="EA1014" s="30"/>
      <c r="EB1014" s="30"/>
      <c r="EC1014" s="30"/>
      <c r="ED1014" s="30"/>
      <c r="EE1014" s="30"/>
      <c r="EF1014" s="30"/>
      <c r="EG1014" s="30"/>
      <c r="EH1014" s="30"/>
      <c r="EI1014" s="30"/>
      <c r="EJ1014" s="30"/>
      <c r="EK1014" s="30"/>
      <c r="EL1014" s="30"/>
      <c r="EM1014" s="30"/>
      <c r="EN1014" s="30"/>
      <c r="EO1014" s="30"/>
      <c r="EP1014" s="30"/>
      <c r="EQ1014" s="30"/>
      <c r="ER1014" s="30"/>
      <c r="ES1014" s="30"/>
      <c r="ET1014" s="30"/>
      <c r="EU1014" s="30"/>
      <c r="EV1014" s="30"/>
      <c r="EW1014" s="30"/>
      <c r="EX1014" s="30"/>
      <c r="EY1014" s="30"/>
      <c r="EZ1014" s="30"/>
      <c r="FA1014" s="30"/>
      <c r="FB1014" s="30"/>
      <c r="FC1014" s="30"/>
      <c r="FD1014" s="30"/>
      <c r="FE1014" s="30"/>
      <c r="FF1014" s="30"/>
      <c r="FG1014" s="30"/>
      <c r="FH1014" s="30"/>
      <c r="FI1014" s="30"/>
      <c r="FJ1014" s="30"/>
      <c r="FK1014" s="30"/>
      <c r="FL1014" s="30"/>
      <c r="FM1014" s="30"/>
      <c r="FN1014" s="30"/>
      <c r="FO1014" s="30"/>
      <c r="FP1014" s="30"/>
      <c r="FQ1014" s="30"/>
      <c r="FR1014" s="30"/>
      <c r="FS1014" s="30"/>
      <c r="FT1014" s="30"/>
      <c r="FU1014" s="30"/>
      <c r="FV1014" s="30"/>
      <c r="FW1014" s="30"/>
      <c r="FX1014" s="30"/>
      <c r="FY1014" s="30"/>
      <c r="FZ1014" s="30"/>
      <c r="GA1014" s="30"/>
      <c r="GB1014" s="30"/>
      <c r="GC1014" s="30"/>
      <c r="GD1014" s="30"/>
      <c r="GE1014" s="30"/>
      <c r="GF1014" s="30"/>
      <c r="GG1014" s="30"/>
      <c r="GH1014" s="30"/>
      <c r="GI1014" s="30"/>
      <c r="GJ1014" s="30"/>
      <c r="GK1014" s="30"/>
      <c r="GL1014" s="30"/>
      <c r="GM1014" s="30"/>
    </row>
    <row r="1015" spans="1:195" ht="12.75">
      <c r="A1015" s="30"/>
      <c r="B1015" s="30"/>
      <c r="C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c r="AA1015" s="30"/>
      <c r="AB1015" s="30"/>
      <c r="AC1015" s="30"/>
      <c r="AD1015" s="30"/>
      <c r="AE1015" s="30"/>
      <c r="AF1015" s="30"/>
      <c r="AG1015" s="30"/>
      <c r="AH1015" s="30"/>
      <c r="AI1015" s="30"/>
      <c r="AJ1015" s="30"/>
      <c r="AK1015" s="30"/>
      <c r="AL1015" s="30"/>
      <c r="AM1015" s="30"/>
      <c r="AN1015" s="30"/>
      <c r="AO1015" s="30"/>
      <c r="AP1015" s="30"/>
      <c r="AQ1015" s="30"/>
      <c r="AR1015" s="30"/>
      <c r="AS1015" s="30"/>
      <c r="AT1015" s="30"/>
      <c r="AU1015" s="30"/>
      <c r="AV1015" s="30"/>
      <c r="AW1015" s="30"/>
      <c r="AX1015" s="30"/>
      <c r="AY1015" s="30"/>
      <c r="AZ1015" s="30"/>
      <c r="BA1015" s="30"/>
      <c r="BB1015" s="30"/>
      <c r="BC1015" s="30"/>
      <c r="BD1015" s="30"/>
      <c r="BE1015" s="30"/>
      <c r="BF1015" s="30"/>
      <c r="BG1015" s="30"/>
      <c r="BH1015" s="30"/>
      <c r="BI1015" s="30"/>
      <c r="BJ1015" s="30"/>
      <c r="BK1015" s="30"/>
      <c r="BL1015" s="30"/>
      <c r="BM1015" s="30"/>
      <c r="BN1015" s="30"/>
      <c r="BO1015" s="30"/>
      <c r="BP1015" s="30"/>
      <c r="BQ1015" s="30"/>
      <c r="BR1015" s="30"/>
      <c r="BS1015" s="30"/>
      <c r="BT1015" s="30"/>
      <c r="BU1015" s="30"/>
      <c r="BV1015" s="30"/>
      <c r="BW1015" s="30"/>
      <c r="BX1015" s="30"/>
      <c r="BY1015" s="30"/>
      <c r="BZ1015" s="30"/>
      <c r="CA1015" s="30"/>
      <c r="CB1015" s="30"/>
      <c r="CC1015" s="30"/>
      <c r="CD1015" s="30"/>
      <c r="CE1015" s="30"/>
      <c r="CF1015" s="30"/>
      <c r="CG1015" s="30"/>
      <c r="CH1015" s="30"/>
      <c r="CI1015" s="30"/>
      <c r="CJ1015" s="30"/>
      <c r="CK1015" s="30"/>
      <c r="CL1015" s="30"/>
      <c r="CM1015" s="30"/>
      <c r="CN1015" s="30"/>
      <c r="CO1015" s="30"/>
      <c r="CP1015" s="30"/>
      <c r="CQ1015" s="30"/>
      <c r="CR1015" s="30"/>
      <c r="CS1015" s="30"/>
      <c r="CT1015" s="30"/>
      <c r="CU1015" s="30"/>
      <c r="CV1015" s="30"/>
      <c r="CW1015" s="30"/>
      <c r="CX1015" s="30"/>
      <c r="CY1015" s="30"/>
      <c r="CZ1015" s="30"/>
      <c r="DA1015" s="30"/>
      <c r="DB1015" s="30"/>
      <c r="DC1015" s="30"/>
      <c r="DD1015" s="30"/>
      <c r="DE1015" s="30"/>
      <c r="DF1015" s="30"/>
      <c r="DG1015" s="30"/>
      <c r="DH1015" s="30"/>
      <c r="DI1015" s="30"/>
      <c r="DJ1015" s="30"/>
      <c r="DK1015" s="30"/>
      <c r="DL1015" s="30"/>
      <c r="DM1015" s="30"/>
      <c r="DN1015" s="30"/>
      <c r="DO1015" s="30"/>
      <c r="DP1015" s="30"/>
      <c r="DQ1015" s="30"/>
      <c r="DR1015" s="30"/>
      <c r="DS1015" s="30"/>
      <c r="DT1015" s="30"/>
      <c r="DU1015" s="30"/>
      <c r="DV1015" s="30"/>
      <c r="DW1015" s="30"/>
      <c r="DX1015" s="30"/>
      <c r="DY1015" s="30"/>
      <c r="DZ1015" s="30"/>
      <c r="EA1015" s="30"/>
      <c r="EB1015" s="30"/>
      <c r="EC1015" s="30"/>
      <c r="ED1015" s="30"/>
      <c r="EE1015" s="30"/>
      <c r="EF1015" s="30"/>
      <c r="EG1015" s="30"/>
      <c r="EH1015" s="30"/>
      <c r="EI1015" s="30"/>
      <c r="EJ1015" s="30"/>
      <c r="EK1015" s="30"/>
      <c r="EL1015" s="30"/>
      <c r="EM1015" s="30"/>
      <c r="EN1015" s="30"/>
      <c r="EO1015" s="30"/>
      <c r="EP1015" s="30"/>
      <c r="EQ1015" s="30"/>
      <c r="ER1015" s="30"/>
      <c r="ES1015" s="30"/>
      <c r="ET1015" s="30"/>
      <c r="EU1015" s="30"/>
      <c r="EV1015" s="30"/>
      <c r="EW1015" s="30"/>
      <c r="EX1015" s="30"/>
      <c r="EY1015" s="30"/>
      <c r="EZ1015" s="30"/>
      <c r="FA1015" s="30"/>
      <c r="FB1015" s="30"/>
      <c r="FC1015" s="30"/>
      <c r="FD1015" s="30"/>
      <c r="FE1015" s="30"/>
      <c r="FF1015" s="30"/>
      <c r="FG1015" s="30"/>
      <c r="FH1015" s="30"/>
      <c r="FI1015" s="30"/>
      <c r="FJ1015" s="30"/>
      <c r="FK1015" s="30"/>
      <c r="FL1015" s="30"/>
      <c r="FM1015" s="30"/>
      <c r="FN1015" s="30"/>
      <c r="FO1015" s="30"/>
      <c r="FP1015" s="30"/>
      <c r="FQ1015" s="30"/>
      <c r="FR1015" s="30"/>
      <c r="FS1015" s="30"/>
      <c r="FT1015" s="30"/>
      <c r="FU1015" s="30"/>
      <c r="FV1015" s="30"/>
      <c r="FW1015" s="30"/>
      <c r="FX1015" s="30"/>
      <c r="FY1015" s="30"/>
      <c r="FZ1015" s="30"/>
      <c r="GA1015" s="30"/>
      <c r="GB1015" s="30"/>
      <c r="GC1015" s="30"/>
      <c r="GD1015" s="30"/>
      <c r="GE1015" s="30"/>
      <c r="GF1015" s="30"/>
      <c r="GG1015" s="30"/>
      <c r="GH1015" s="30"/>
      <c r="GI1015" s="30"/>
      <c r="GJ1015" s="30"/>
      <c r="GK1015" s="30"/>
      <c r="GL1015" s="30"/>
      <c r="GM1015" s="30"/>
    </row>
    <row r="1016" spans="1:195" ht="12.75">
      <c r="A1016" s="30"/>
      <c r="B1016" s="30"/>
      <c r="C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c r="AA1016" s="30"/>
      <c r="AB1016" s="30"/>
      <c r="AC1016" s="30"/>
      <c r="AD1016" s="30"/>
      <c r="AE1016" s="30"/>
      <c r="AF1016" s="30"/>
      <c r="AG1016" s="30"/>
      <c r="AH1016" s="30"/>
      <c r="AI1016" s="30"/>
      <c r="AJ1016" s="30"/>
      <c r="AK1016" s="30"/>
      <c r="AL1016" s="30"/>
      <c r="AM1016" s="30"/>
      <c r="AN1016" s="30"/>
      <c r="AO1016" s="30"/>
      <c r="AP1016" s="30"/>
      <c r="AQ1016" s="30"/>
      <c r="AR1016" s="30"/>
      <c r="AS1016" s="30"/>
      <c r="AT1016" s="30"/>
      <c r="AU1016" s="30"/>
      <c r="AV1016" s="30"/>
      <c r="AW1016" s="30"/>
      <c r="AX1016" s="30"/>
      <c r="AY1016" s="30"/>
      <c r="AZ1016" s="30"/>
      <c r="BA1016" s="30"/>
      <c r="BB1016" s="30"/>
      <c r="BC1016" s="30"/>
      <c r="BD1016" s="30"/>
      <c r="BE1016" s="30"/>
      <c r="BF1016" s="30"/>
      <c r="BG1016" s="30"/>
      <c r="BH1016" s="30"/>
      <c r="BI1016" s="30"/>
      <c r="BJ1016" s="30"/>
      <c r="BK1016" s="30"/>
      <c r="BL1016" s="30"/>
      <c r="BM1016" s="30"/>
      <c r="BN1016" s="30"/>
      <c r="BO1016" s="30"/>
      <c r="BP1016" s="30"/>
      <c r="BQ1016" s="30"/>
      <c r="BR1016" s="30"/>
      <c r="BS1016" s="30"/>
      <c r="BT1016" s="30"/>
      <c r="BU1016" s="30"/>
      <c r="BV1016" s="30"/>
      <c r="BW1016" s="30"/>
      <c r="BX1016" s="30"/>
      <c r="BY1016" s="30"/>
      <c r="BZ1016" s="30"/>
      <c r="CA1016" s="30"/>
      <c r="CB1016" s="30"/>
      <c r="CC1016" s="30"/>
      <c r="CD1016" s="30"/>
      <c r="CE1016" s="30"/>
      <c r="CF1016" s="30"/>
      <c r="CG1016" s="30"/>
      <c r="CH1016" s="30"/>
      <c r="CI1016" s="30"/>
      <c r="CJ1016" s="30"/>
      <c r="CK1016" s="30"/>
      <c r="CL1016" s="30"/>
      <c r="CM1016" s="30"/>
      <c r="CN1016" s="30"/>
      <c r="CO1016" s="30"/>
      <c r="CP1016" s="30"/>
      <c r="CQ1016" s="30"/>
      <c r="CR1016" s="30"/>
      <c r="CS1016" s="30"/>
      <c r="CT1016" s="30"/>
      <c r="CU1016" s="30"/>
      <c r="CV1016" s="30"/>
      <c r="CW1016" s="30"/>
      <c r="CX1016" s="30"/>
      <c r="CY1016" s="30"/>
      <c r="CZ1016" s="30"/>
      <c r="DA1016" s="30"/>
      <c r="DB1016" s="30"/>
      <c r="DC1016" s="30"/>
      <c r="DD1016" s="30"/>
      <c r="DE1016" s="30"/>
      <c r="DF1016" s="30"/>
      <c r="DG1016" s="30"/>
      <c r="DH1016" s="30"/>
      <c r="DI1016" s="30"/>
      <c r="DJ1016" s="30"/>
      <c r="DK1016" s="30"/>
      <c r="DL1016" s="30"/>
      <c r="DM1016" s="30"/>
      <c r="DN1016" s="30"/>
      <c r="DO1016" s="30"/>
      <c r="DP1016" s="30"/>
      <c r="DQ1016" s="30"/>
      <c r="DR1016" s="30"/>
      <c r="DS1016" s="30"/>
      <c r="DT1016" s="30"/>
      <c r="DU1016" s="30"/>
      <c r="DV1016" s="30"/>
      <c r="DW1016" s="30"/>
      <c r="DX1016" s="30"/>
      <c r="DY1016" s="30"/>
      <c r="DZ1016" s="30"/>
      <c r="EA1016" s="30"/>
      <c r="EB1016" s="30"/>
      <c r="EC1016" s="30"/>
      <c r="ED1016" s="30"/>
      <c r="EE1016" s="30"/>
      <c r="EF1016" s="30"/>
      <c r="EG1016" s="30"/>
      <c r="EH1016" s="30"/>
      <c r="EI1016" s="30"/>
      <c r="EJ1016" s="30"/>
      <c r="EK1016" s="30"/>
      <c r="EL1016" s="30"/>
      <c r="EM1016" s="30"/>
      <c r="EN1016" s="30"/>
      <c r="EO1016" s="30"/>
      <c r="EP1016" s="30"/>
      <c r="EQ1016" s="30"/>
      <c r="ER1016" s="30"/>
      <c r="ES1016" s="30"/>
      <c r="ET1016" s="30"/>
      <c r="EU1016" s="30"/>
      <c r="EV1016" s="30"/>
      <c r="EW1016" s="30"/>
      <c r="EX1016" s="30"/>
      <c r="EY1016" s="30"/>
      <c r="EZ1016" s="30"/>
      <c r="FA1016" s="30"/>
      <c r="FB1016" s="30"/>
      <c r="FC1016" s="30"/>
      <c r="FD1016" s="30"/>
      <c r="FE1016" s="30"/>
      <c r="FF1016" s="30"/>
      <c r="FG1016" s="30"/>
      <c r="FH1016" s="30"/>
      <c r="FI1016" s="30"/>
      <c r="FJ1016" s="30"/>
      <c r="FK1016" s="30"/>
      <c r="FL1016" s="30"/>
      <c r="FM1016" s="30"/>
      <c r="FN1016" s="30"/>
      <c r="FO1016" s="30"/>
      <c r="FP1016" s="30"/>
      <c r="FQ1016" s="30"/>
      <c r="FR1016" s="30"/>
      <c r="FS1016" s="30"/>
      <c r="FT1016" s="30"/>
      <c r="FU1016" s="30"/>
      <c r="FV1016" s="30"/>
      <c r="FW1016" s="30"/>
      <c r="FX1016" s="30"/>
      <c r="FY1016" s="30"/>
      <c r="FZ1016" s="30"/>
      <c r="GA1016" s="30"/>
      <c r="GB1016" s="30"/>
      <c r="GC1016" s="30"/>
      <c r="GD1016" s="30"/>
      <c r="GE1016" s="30"/>
      <c r="GF1016" s="30"/>
      <c r="GG1016" s="30"/>
      <c r="GH1016" s="30"/>
      <c r="GI1016" s="30"/>
      <c r="GJ1016" s="30"/>
      <c r="GK1016" s="30"/>
      <c r="GL1016" s="30"/>
      <c r="GM1016" s="30"/>
    </row>
    <row r="1017" spans="1:195" ht="12.75">
      <c r="A1017" s="30"/>
      <c r="B1017" s="30"/>
      <c r="C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c r="AA1017" s="30"/>
      <c r="AB1017" s="30"/>
      <c r="AC1017" s="30"/>
      <c r="AD1017" s="30"/>
      <c r="AE1017" s="30"/>
      <c r="AF1017" s="30"/>
      <c r="AG1017" s="30"/>
      <c r="AH1017" s="30"/>
      <c r="AI1017" s="30"/>
      <c r="AJ1017" s="30"/>
      <c r="AK1017" s="30"/>
      <c r="AL1017" s="30"/>
      <c r="AM1017" s="30"/>
      <c r="AN1017" s="30"/>
      <c r="AO1017" s="30"/>
      <c r="AP1017" s="30"/>
      <c r="AQ1017" s="30"/>
      <c r="AR1017" s="30"/>
      <c r="AS1017" s="30"/>
      <c r="AT1017" s="30"/>
      <c r="AU1017" s="30"/>
      <c r="AV1017" s="30"/>
      <c r="AW1017" s="30"/>
      <c r="AX1017" s="30"/>
      <c r="AY1017" s="30"/>
      <c r="AZ1017" s="30"/>
      <c r="BA1017" s="30"/>
      <c r="BB1017" s="30"/>
      <c r="BC1017" s="30"/>
      <c r="BD1017" s="30"/>
      <c r="BE1017" s="30"/>
      <c r="BF1017" s="30"/>
      <c r="BG1017" s="30"/>
      <c r="BH1017" s="30"/>
      <c r="BI1017" s="30"/>
      <c r="BJ1017" s="30"/>
      <c r="BK1017" s="30"/>
      <c r="BL1017" s="30"/>
      <c r="BM1017" s="30"/>
      <c r="BN1017" s="30"/>
      <c r="BO1017" s="30"/>
      <c r="BP1017" s="30"/>
      <c r="BQ1017" s="30"/>
      <c r="BR1017" s="30"/>
      <c r="BS1017" s="30"/>
      <c r="BT1017" s="30"/>
      <c r="BU1017" s="30"/>
      <c r="BV1017" s="30"/>
      <c r="BW1017" s="30"/>
      <c r="BX1017" s="30"/>
      <c r="BY1017" s="30"/>
      <c r="BZ1017" s="30"/>
      <c r="CA1017" s="30"/>
      <c r="CB1017" s="30"/>
      <c r="CC1017" s="30"/>
      <c r="CD1017" s="30"/>
      <c r="CE1017" s="30"/>
      <c r="CF1017" s="30"/>
      <c r="CG1017" s="30"/>
      <c r="CH1017" s="30"/>
      <c r="CI1017" s="30"/>
      <c r="CJ1017" s="30"/>
      <c r="CK1017" s="30"/>
      <c r="CL1017" s="30"/>
      <c r="CM1017" s="30"/>
      <c r="CN1017" s="30"/>
      <c r="CO1017" s="30"/>
      <c r="CP1017" s="30"/>
      <c r="CQ1017" s="30"/>
      <c r="CR1017" s="30"/>
      <c r="CS1017" s="30"/>
      <c r="CT1017" s="30"/>
      <c r="CU1017" s="30"/>
      <c r="CV1017" s="30"/>
      <c r="CW1017" s="30"/>
      <c r="CX1017" s="30"/>
      <c r="CY1017" s="30"/>
      <c r="CZ1017" s="30"/>
      <c r="DA1017" s="30"/>
      <c r="DB1017" s="30"/>
      <c r="DC1017" s="30"/>
      <c r="DD1017" s="30"/>
      <c r="DE1017" s="30"/>
      <c r="DF1017" s="30"/>
      <c r="DG1017" s="30"/>
      <c r="DH1017" s="30"/>
      <c r="DI1017" s="30"/>
      <c r="DJ1017" s="30"/>
      <c r="DK1017" s="30"/>
      <c r="DL1017" s="30"/>
      <c r="DM1017" s="30"/>
      <c r="DN1017" s="30"/>
      <c r="DO1017" s="30"/>
      <c r="DP1017" s="30"/>
      <c r="DQ1017" s="30"/>
      <c r="DR1017" s="30"/>
      <c r="DS1017" s="30"/>
      <c r="DT1017" s="30"/>
      <c r="DU1017" s="30"/>
      <c r="DV1017" s="30"/>
      <c r="DW1017" s="30"/>
      <c r="DX1017" s="30"/>
      <c r="DY1017" s="30"/>
      <c r="DZ1017" s="30"/>
      <c r="EA1017" s="30"/>
      <c r="EB1017" s="30"/>
      <c r="EC1017" s="30"/>
      <c r="ED1017" s="30"/>
      <c r="EE1017" s="30"/>
      <c r="EF1017" s="30"/>
      <c r="EG1017" s="30"/>
      <c r="EH1017" s="30"/>
      <c r="EI1017" s="30"/>
      <c r="EJ1017" s="30"/>
      <c r="EK1017" s="30"/>
      <c r="EL1017" s="30"/>
      <c r="EM1017" s="30"/>
      <c r="EN1017" s="30"/>
      <c r="EO1017" s="30"/>
      <c r="EP1017" s="30"/>
      <c r="EQ1017" s="30"/>
      <c r="ER1017" s="30"/>
      <c r="ES1017" s="30"/>
      <c r="ET1017" s="30"/>
      <c r="EU1017" s="30"/>
      <c r="EV1017" s="30"/>
      <c r="EW1017" s="30"/>
      <c r="EX1017" s="30"/>
      <c r="EY1017" s="30"/>
      <c r="EZ1017" s="30"/>
      <c r="FA1017" s="30"/>
      <c r="FB1017" s="30"/>
      <c r="FC1017" s="30"/>
      <c r="FD1017" s="30"/>
      <c r="FE1017" s="30"/>
      <c r="FF1017" s="30"/>
      <c r="FG1017" s="30"/>
      <c r="FH1017" s="30"/>
      <c r="FI1017" s="30"/>
      <c r="FJ1017" s="30"/>
      <c r="FK1017" s="30"/>
      <c r="FL1017" s="30"/>
      <c r="FM1017" s="30"/>
      <c r="FN1017" s="30"/>
      <c r="FO1017" s="30"/>
      <c r="FP1017" s="30"/>
      <c r="FQ1017" s="30"/>
      <c r="FR1017" s="30"/>
      <c r="FS1017" s="30"/>
      <c r="FT1017" s="30"/>
      <c r="FU1017" s="30"/>
      <c r="FV1017" s="30"/>
      <c r="FW1017" s="30"/>
      <c r="FX1017" s="30"/>
      <c r="FY1017" s="30"/>
      <c r="FZ1017" s="30"/>
      <c r="GA1017" s="30"/>
      <c r="GB1017" s="30"/>
      <c r="GC1017" s="30"/>
      <c r="GD1017" s="30"/>
      <c r="GE1017" s="30"/>
      <c r="GF1017" s="30"/>
      <c r="GG1017" s="30"/>
      <c r="GH1017" s="30"/>
      <c r="GI1017" s="30"/>
      <c r="GJ1017" s="30"/>
      <c r="GK1017" s="30"/>
      <c r="GL1017" s="30"/>
      <c r="GM1017" s="30"/>
    </row>
    <row r="1018" spans="1:195" ht="12.75">
      <c r="A1018" s="30"/>
      <c r="B1018" s="30"/>
      <c r="C1018" s="30"/>
      <c r="D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c r="AA1018" s="30"/>
      <c r="AB1018" s="30"/>
      <c r="AC1018" s="30"/>
      <c r="AD1018" s="30"/>
      <c r="AE1018" s="30"/>
      <c r="AF1018" s="30"/>
      <c r="AG1018" s="30"/>
      <c r="AH1018" s="30"/>
      <c r="AI1018" s="30"/>
      <c r="AJ1018" s="30"/>
      <c r="AK1018" s="30"/>
      <c r="AL1018" s="30"/>
      <c r="AM1018" s="30"/>
      <c r="AN1018" s="30"/>
      <c r="AO1018" s="30"/>
      <c r="AP1018" s="30"/>
      <c r="AQ1018" s="30"/>
      <c r="AR1018" s="30"/>
      <c r="AS1018" s="30"/>
      <c r="AT1018" s="30"/>
      <c r="AU1018" s="30"/>
      <c r="AV1018" s="30"/>
      <c r="AW1018" s="30"/>
      <c r="AX1018" s="30"/>
      <c r="AY1018" s="30"/>
      <c r="AZ1018" s="30"/>
      <c r="BA1018" s="30"/>
      <c r="BB1018" s="30"/>
      <c r="BC1018" s="30"/>
      <c r="BD1018" s="30"/>
      <c r="BE1018" s="30"/>
      <c r="BF1018" s="30"/>
      <c r="BG1018" s="30"/>
      <c r="BH1018" s="30"/>
      <c r="BI1018" s="30"/>
      <c r="BJ1018" s="30"/>
      <c r="BK1018" s="30"/>
      <c r="BL1018" s="30"/>
      <c r="BM1018" s="30"/>
      <c r="BN1018" s="30"/>
      <c r="BO1018" s="30"/>
      <c r="BP1018" s="30"/>
      <c r="BQ1018" s="30"/>
      <c r="BR1018" s="30"/>
      <c r="BS1018" s="30"/>
      <c r="BT1018" s="30"/>
      <c r="BU1018" s="30"/>
      <c r="BV1018" s="30"/>
      <c r="BW1018" s="30"/>
      <c r="BX1018" s="30"/>
      <c r="BY1018" s="30"/>
      <c r="BZ1018" s="30"/>
      <c r="CA1018" s="30"/>
      <c r="CB1018" s="30"/>
      <c r="CC1018" s="30"/>
      <c r="CD1018" s="30"/>
      <c r="CE1018" s="30"/>
      <c r="CF1018" s="30"/>
      <c r="CG1018" s="30"/>
      <c r="CH1018" s="30"/>
      <c r="CI1018" s="30"/>
      <c r="CJ1018" s="30"/>
      <c r="CK1018" s="30"/>
      <c r="CL1018" s="30"/>
      <c r="CM1018" s="30"/>
      <c r="CN1018" s="30"/>
      <c r="CO1018" s="30"/>
      <c r="CP1018" s="30"/>
      <c r="CQ1018" s="30"/>
      <c r="CR1018" s="30"/>
      <c r="CS1018" s="30"/>
      <c r="CT1018" s="30"/>
      <c r="CU1018" s="30"/>
      <c r="CV1018" s="30"/>
      <c r="CW1018" s="30"/>
      <c r="CX1018" s="30"/>
      <c r="CY1018" s="30"/>
      <c r="CZ1018" s="30"/>
      <c r="DA1018" s="30"/>
      <c r="DB1018" s="30"/>
      <c r="DC1018" s="30"/>
      <c r="DD1018" s="30"/>
      <c r="DE1018" s="30"/>
      <c r="DF1018" s="30"/>
      <c r="DG1018" s="30"/>
      <c r="DH1018" s="30"/>
      <c r="DI1018" s="30"/>
      <c r="DJ1018" s="30"/>
      <c r="DK1018" s="30"/>
      <c r="DL1018" s="30"/>
      <c r="DM1018" s="30"/>
      <c r="DN1018" s="30"/>
      <c r="DO1018" s="30"/>
      <c r="DP1018" s="30"/>
      <c r="DQ1018" s="30"/>
      <c r="DR1018" s="30"/>
      <c r="DS1018" s="30"/>
      <c r="DT1018" s="30"/>
      <c r="DU1018" s="30"/>
      <c r="DV1018" s="30"/>
      <c r="DW1018" s="30"/>
      <c r="DX1018" s="30"/>
      <c r="DY1018" s="30"/>
      <c r="DZ1018" s="30"/>
      <c r="EA1018" s="30"/>
      <c r="EB1018" s="30"/>
      <c r="EC1018" s="30"/>
      <c r="ED1018" s="30"/>
      <c r="EE1018" s="30"/>
      <c r="EF1018" s="30"/>
      <c r="EG1018" s="30"/>
      <c r="EH1018" s="30"/>
      <c r="EI1018" s="30"/>
      <c r="EJ1018" s="30"/>
      <c r="EK1018" s="30"/>
      <c r="EL1018" s="30"/>
      <c r="EM1018" s="30"/>
      <c r="EN1018" s="30"/>
      <c r="EO1018" s="30"/>
      <c r="EP1018" s="30"/>
      <c r="EQ1018" s="30"/>
      <c r="ER1018" s="30"/>
      <c r="ES1018" s="30"/>
      <c r="ET1018" s="30"/>
      <c r="EU1018" s="30"/>
      <c r="EV1018" s="30"/>
      <c r="EW1018" s="30"/>
      <c r="EX1018" s="30"/>
      <c r="EY1018" s="30"/>
      <c r="EZ1018" s="30"/>
      <c r="FA1018" s="30"/>
      <c r="FB1018" s="30"/>
      <c r="FC1018" s="30"/>
      <c r="FD1018" s="30"/>
      <c r="FE1018" s="30"/>
      <c r="FF1018" s="30"/>
      <c r="FG1018" s="30"/>
      <c r="FH1018" s="30"/>
      <c r="FI1018" s="30"/>
      <c r="FJ1018" s="30"/>
      <c r="FK1018" s="30"/>
      <c r="FL1018" s="30"/>
      <c r="FM1018" s="30"/>
      <c r="FN1018" s="30"/>
      <c r="FO1018" s="30"/>
      <c r="FP1018" s="30"/>
      <c r="FQ1018" s="30"/>
      <c r="FR1018" s="30"/>
      <c r="FS1018" s="30"/>
      <c r="FT1018" s="30"/>
      <c r="FU1018" s="30"/>
      <c r="FV1018" s="30"/>
      <c r="FW1018" s="30"/>
      <c r="FX1018" s="30"/>
      <c r="FY1018" s="30"/>
      <c r="FZ1018" s="30"/>
      <c r="GA1018" s="30"/>
      <c r="GB1018" s="30"/>
      <c r="GC1018" s="30"/>
      <c r="GD1018" s="30"/>
      <c r="GE1018" s="30"/>
      <c r="GF1018" s="30"/>
      <c r="GG1018" s="30"/>
      <c r="GH1018" s="30"/>
      <c r="GI1018" s="30"/>
      <c r="GJ1018" s="30"/>
      <c r="GK1018" s="30"/>
      <c r="GL1018" s="30"/>
      <c r="GM1018" s="30"/>
    </row>
    <row r="1019" spans="1:195" ht="12.75">
      <c r="A1019" s="30"/>
      <c r="B1019" s="30"/>
      <c r="C1019" s="30"/>
      <c r="D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c r="AA1019" s="30"/>
      <c r="AB1019" s="30"/>
      <c r="AC1019" s="30"/>
      <c r="AD1019" s="30"/>
      <c r="AE1019" s="30"/>
      <c r="AF1019" s="30"/>
      <c r="AG1019" s="30"/>
      <c r="AH1019" s="30"/>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c r="BK1019" s="30"/>
      <c r="BL1019" s="30"/>
      <c r="BM1019" s="30"/>
      <c r="BN1019" s="30"/>
      <c r="BO1019" s="30"/>
      <c r="BP1019" s="30"/>
      <c r="BQ1019" s="30"/>
      <c r="BR1019" s="30"/>
      <c r="BS1019" s="30"/>
      <c r="BT1019" s="30"/>
      <c r="BU1019" s="30"/>
      <c r="BV1019" s="30"/>
      <c r="BW1019" s="30"/>
      <c r="BX1019" s="30"/>
      <c r="BY1019" s="30"/>
      <c r="BZ1019" s="30"/>
      <c r="CA1019" s="30"/>
      <c r="CB1019" s="30"/>
      <c r="CC1019" s="30"/>
      <c r="CD1019" s="30"/>
      <c r="CE1019" s="30"/>
      <c r="CF1019" s="30"/>
      <c r="CG1019" s="30"/>
      <c r="CH1019" s="30"/>
      <c r="CI1019" s="30"/>
      <c r="CJ1019" s="30"/>
      <c r="CK1019" s="30"/>
      <c r="CL1019" s="30"/>
      <c r="CM1019" s="30"/>
      <c r="CN1019" s="30"/>
      <c r="CO1019" s="30"/>
      <c r="CP1019" s="30"/>
      <c r="CQ1019" s="30"/>
      <c r="CR1019" s="30"/>
      <c r="CS1019" s="30"/>
      <c r="CT1019" s="30"/>
      <c r="CU1019" s="30"/>
      <c r="CV1019" s="30"/>
      <c r="CW1019" s="30"/>
      <c r="CX1019" s="30"/>
      <c r="CY1019" s="30"/>
      <c r="CZ1019" s="30"/>
      <c r="DA1019" s="30"/>
      <c r="DB1019" s="30"/>
      <c r="DC1019" s="30"/>
      <c r="DD1019" s="30"/>
      <c r="DE1019" s="30"/>
      <c r="DF1019" s="30"/>
      <c r="DG1019" s="30"/>
      <c r="DH1019" s="30"/>
      <c r="DI1019" s="30"/>
      <c r="DJ1019" s="30"/>
      <c r="DK1019" s="30"/>
      <c r="DL1019" s="30"/>
      <c r="DM1019" s="30"/>
      <c r="DN1019" s="30"/>
      <c r="DO1019" s="30"/>
      <c r="DP1019" s="30"/>
      <c r="DQ1019" s="30"/>
      <c r="DR1019" s="30"/>
      <c r="DS1019" s="30"/>
      <c r="DT1019" s="30"/>
      <c r="DU1019" s="30"/>
      <c r="DV1019" s="30"/>
      <c r="DW1019" s="30"/>
      <c r="DX1019" s="30"/>
      <c r="DY1019" s="30"/>
      <c r="DZ1019" s="30"/>
      <c r="EA1019" s="30"/>
      <c r="EB1019" s="30"/>
      <c r="EC1019" s="30"/>
      <c r="ED1019" s="30"/>
      <c r="EE1019" s="30"/>
      <c r="EF1019" s="30"/>
      <c r="EG1019" s="30"/>
      <c r="EH1019" s="30"/>
      <c r="EI1019" s="30"/>
      <c r="EJ1019" s="30"/>
      <c r="EK1019" s="30"/>
      <c r="EL1019" s="30"/>
      <c r="EM1019" s="30"/>
      <c r="EN1019" s="30"/>
      <c r="EO1019" s="30"/>
      <c r="EP1019" s="30"/>
      <c r="EQ1019" s="30"/>
      <c r="ER1019" s="30"/>
      <c r="ES1019" s="30"/>
      <c r="ET1019" s="30"/>
      <c r="EU1019" s="30"/>
      <c r="EV1019" s="30"/>
      <c r="EW1019" s="30"/>
      <c r="EX1019" s="30"/>
      <c r="EY1019" s="30"/>
      <c r="EZ1019" s="30"/>
      <c r="FA1019" s="30"/>
      <c r="FB1019" s="30"/>
      <c r="FC1019" s="30"/>
      <c r="FD1019" s="30"/>
      <c r="FE1019" s="30"/>
      <c r="FF1019" s="30"/>
      <c r="FG1019" s="30"/>
      <c r="FH1019" s="30"/>
      <c r="FI1019" s="30"/>
      <c r="FJ1019" s="30"/>
      <c r="FK1019" s="30"/>
      <c r="FL1019" s="30"/>
      <c r="FM1019" s="30"/>
      <c r="FN1019" s="30"/>
      <c r="FO1019" s="30"/>
      <c r="FP1019" s="30"/>
      <c r="FQ1019" s="30"/>
      <c r="FR1019" s="30"/>
      <c r="FS1019" s="30"/>
      <c r="FT1019" s="30"/>
      <c r="FU1019" s="30"/>
      <c r="FV1019" s="30"/>
      <c r="FW1019" s="30"/>
      <c r="FX1019" s="30"/>
      <c r="FY1019" s="30"/>
      <c r="FZ1019" s="30"/>
      <c r="GA1019" s="30"/>
      <c r="GB1019" s="30"/>
      <c r="GC1019" s="30"/>
      <c r="GD1019" s="30"/>
      <c r="GE1019" s="30"/>
      <c r="GF1019" s="30"/>
      <c r="GG1019" s="30"/>
      <c r="GH1019" s="30"/>
      <c r="GI1019" s="30"/>
      <c r="GJ1019" s="30"/>
      <c r="GK1019" s="30"/>
      <c r="GL1019" s="30"/>
      <c r="GM1019" s="30"/>
    </row>
    <row r="1020" spans="1:195" ht="12.75">
      <c r="A1020" s="30"/>
      <c r="B1020" s="30"/>
      <c r="C1020" s="30"/>
      <c r="D1020" s="30"/>
      <c r="E1020" s="30"/>
      <c r="F1020" s="30"/>
      <c r="G1020" s="30"/>
      <c r="H1020" s="30"/>
      <c r="I1020" s="30"/>
      <c r="J1020" s="30"/>
      <c r="K1020" s="30"/>
      <c r="L1020" s="30"/>
      <c r="M1020" s="30"/>
      <c r="N1020" s="30"/>
      <c r="O1020" s="30"/>
      <c r="P1020" s="30"/>
      <c r="Q1020" s="30"/>
      <c r="R1020" s="30"/>
      <c r="S1020" s="30"/>
      <c r="T1020" s="30"/>
      <c r="U1020" s="30"/>
      <c r="V1020" s="30"/>
      <c r="W1020" s="30"/>
      <c r="X1020" s="30"/>
      <c r="Y1020" s="30"/>
      <c r="Z1020" s="30"/>
      <c r="AA1020" s="30"/>
      <c r="AB1020" s="30"/>
      <c r="AC1020" s="30"/>
      <c r="AD1020" s="30"/>
      <c r="AE1020" s="30"/>
      <c r="AF1020" s="30"/>
      <c r="AG1020" s="30"/>
      <c r="AH1020" s="30"/>
      <c r="AI1020" s="30"/>
      <c r="AJ1020" s="30"/>
      <c r="AK1020" s="30"/>
      <c r="AL1020" s="30"/>
      <c r="AM1020" s="30"/>
      <c r="AN1020" s="30"/>
      <c r="AO1020" s="30"/>
      <c r="AP1020" s="30"/>
      <c r="AQ1020" s="30"/>
      <c r="AR1020" s="30"/>
      <c r="AS1020" s="30"/>
      <c r="AT1020" s="30"/>
      <c r="AU1020" s="30"/>
      <c r="AV1020" s="30"/>
      <c r="AW1020" s="30"/>
      <c r="AX1020" s="30"/>
      <c r="AY1020" s="30"/>
      <c r="AZ1020" s="30"/>
      <c r="BA1020" s="30"/>
      <c r="BB1020" s="30"/>
      <c r="BC1020" s="30"/>
      <c r="BD1020" s="30"/>
      <c r="BE1020" s="30"/>
      <c r="BF1020" s="30"/>
      <c r="BG1020" s="30"/>
      <c r="BH1020" s="30"/>
      <c r="BI1020" s="30"/>
      <c r="BJ1020" s="30"/>
      <c r="BK1020" s="30"/>
      <c r="BL1020" s="30"/>
      <c r="BM1020" s="30"/>
      <c r="BN1020" s="30"/>
      <c r="BO1020" s="30"/>
      <c r="BP1020" s="30"/>
      <c r="BQ1020" s="30"/>
      <c r="BR1020" s="30"/>
      <c r="BS1020" s="30"/>
      <c r="BT1020" s="30"/>
      <c r="BU1020" s="30"/>
      <c r="BV1020" s="30"/>
      <c r="BW1020" s="30"/>
      <c r="BX1020" s="30"/>
      <c r="BY1020" s="30"/>
      <c r="BZ1020" s="30"/>
      <c r="CA1020" s="30"/>
      <c r="CB1020" s="30"/>
      <c r="CC1020" s="30"/>
      <c r="CD1020" s="30"/>
      <c r="CE1020" s="30"/>
      <c r="CF1020" s="30"/>
      <c r="CG1020" s="30"/>
      <c r="CH1020" s="30"/>
      <c r="CI1020" s="30"/>
      <c r="CJ1020" s="30"/>
      <c r="CK1020" s="30"/>
      <c r="CL1020" s="30"/>
      <c r="CM1020" s="30"/>
      <c r="CN1020" s="30"/>
      <c r="CO1020" s="30"/>
      <c r="CP1020" s="30"/>
      <c r="CQ1020" s="30"/>
      <c r="CR1020" s="30"/>
      <c r="CS1020" s="30"/>
      <c r="CT1020" s="30"/>
      <c r="CU1020" s="30"/>
      <c r="CV1020" s="30"/>
      <c r="CW1020" s="30"/>
      <c r="CX1020" s="30"/>
      <c r="CY1020" s="30"/>
      <c r="CZ1020" s="30"/>
      <c r="DA1020" s="30"/>
      <c r="DB1020" s="30"/>
      <c r="DC1020" s="30"/>
      <c r="DD1020" s="30"/>
      <c r="DE1020" s="30"/>
      <c r="DF1020" s="30"/>
      <c r="DG1020" s="30"/>
      <c r="DH1020" s="30"/>
      <c r="DI1020" s="30"/>
      <c r="DJ1020" s="30"/>
      <c r="DK1020" s="30"/>
      <c r="DL1020" s="30"/>
      <c r="DM1020" s="30"/>
      <c r="DN1020" s="30"/>
      <c r="DO1020" s="30"/>
      <c r="DP1020" s="30"/>
      <c r="DQ1020" s="30"/>
      <c r="DR1020" s="30"/>
      <c r="DS1020" s="30"/>
      <c r="DT1020" s="30"/>
      <c r="DU1020" s="30"/>
      <c r="DV1020" s="30"/>
      <c r="DW1020" s="30"/>
      <c r="DX1020" s="30"/>
      <c r="DY1020" s="30"/>
      <c r="DZ1020" s="30"/>
      <c r="EA1020" s="30"/>
      <c r="EB1020" s="30"/>
      <c r="EC1020" s="30"/>
      <c r="ED1020" s="30"/>
      <c r="EE1020" s="30"/>
      <c r="EF1020" s="30"/>
      <c r="EG1020" s="30"/>
      <c r="EH1020" s="30"/>
      <c r="EI1020" s="30"/>
      <c r="EJ1020" s="30"/>
      <c r="EK1020" s="30"/>
      <c r="EL1020" s="30"/>
      <c r="EM1020" s="30"/>
      <c r="EN1020" s="30"/>
      <c r="EO1020" s="30"/>
      <c r="EP1020" s="30"/>
      <c r="EQ1020" s="30"/>
      <c r="ER1020" s="30"/>
      <c r="ES1020" s="30"/>
      <c r="ET1020" s="30"/>
      <c r="EU1020" s="30"/>
      <c r="EV1020" s="30"/>
      <c r="EW1020" s="30"/>
      <c r="EX1020" s="30"/>
      <c r="EY1020" s="30"/>
      <c r="EZ1020" s="30"/>
      <c r="FA1020" s="30"/>
      <c r="FB1020" s="30"/>
      <c r="FC1020" s="30"/>
      <c r="FD1020" s="30"/>
      <c r="FE1020" s="30"/>
      <c r="FF1020" s="30"/>
      <c r="FG1020" s="30"/>
      <c r="FH1020" s="30"/>
      <c r="FI1020" s="30"/>
      <c r="FJ1020" s="30"/>
      <c r="FK1020" s="30"/>
      <c r="FL1020" s="30"/>
      <c r="FM1020" s="30"/>
      <c r="FN1020" s="30"/>
      <c r="FO1020" s="30"/>
      <c r="FP1020" s="30"/>
      <c r="FQ1020" s="30"/>
      <c r="FR1020" s="30"/>
      <c r="FS1020" s="30"/>
      <c r="FT1020" s="30"/>
      <c r="FU1020" s="30"/>
      <c r="FV1020" s="30"/>
      <c r="FW1020" s="30"/>
      <c r="FX1020" s="30"/>
      <c r="FY1020" s="30"/>
      <c r="FZ1020" s="30"/>
      <c r="GA1020" s="30"/>
      <c r="GB1020" s="30"/>
      <c r="GC1020" s="30"/>
      <c r="GD1020" s="30"/>
      <c r="GE1020" s="30"/>
      <c r="GF1020" s="30"/>
      <c r="GG1020" s="30"/>
      <c r="GH1020" s="30"/>
      <c r="GI1020" s="30"/>
      <c r="GJ1020" s="30"/>
      <c r="GK1020" s="30"/>
      <c r="GL1020" s="30"/>
      <c r="GM1020" s="30"/>
    </row>
  </sheetData>
  <mergeCells count="2730">
    <mergeCell ref="P451:AM451"/>
    <mergeCell ref="A452:GE452"/>
    <mergeCell ref="A454:E454"/>
    <mergeCell ref="F454:CA454"/>
    <mergeCell ref="A455:E455"/>
    <mergeCell ref="F455:CA455"/>
    <mergeCell ref="A456:E456"/>
    <mergeCell ref="F456:CA456"/>
    <mergeCell ref="A592:EW592"/>
    <mergeCell ref="CB456:DL456"/>
    <mergeCell ref="DM456:EW456"/>
    <mergeCell ref="EX456:GE456"/>
    <mergeCell ref="A457:CA457"/>
    <mergeCell ref="CB457:DL457"/>
    <mergeCell ref="DM457:EW457"/>
    <mergeCell ref="EX457:GE457"/>
    <mergeCell ref="DM570:EW570"/>
    <mergeCell ref="EX570:GE570"/>
    <mergeCell ref="EX571:GE571"/>
    <mergeCell ref="A571:EW571"/>
    <mergeCell ref="CB454:DL454"/>
    <mergeCell ref="DM454:EW454"/>
    <mergeCell ref="EX454:GE454"/>
    <mergeCell ref="CB455:DL455"/>
    <mergeCell ref="DM455:EW455"/>
    <mergeCell ref="EX455:GE455"/>
    <mergeCell ref="CB583:DL583"/>
    <mergeCell ref="DM583:EW583"/>
    <mergeCell ref="EX583:GE583"/>
    <mergeCell ref="EX584:GE584"/>
    <mergeCell ref="A585:E585"/>
    <mergeCell ref="F585:CA585"/>
    <mergeCell ref="E3:DN3"/>
    <mergeCell ref="E4:DN4"/>
    <mergeCell ref="E5:DM5"/>
    <mergeCell ref="EA4:GF4"/>
    <mergeCell ref="EA5:GF5"/>
    <mergeCell ref="A614:E614"/>
    <mergeCell ref="A615:E615"/>
    <mergeCell ref="A604:E604"/>
    <mergeCell ref="A607:E607"/>
    <mergeCell ref="A608:E608"/>
    <mergeCell ref="F616:CA616"/>
    <mergeCell ref="F614:CA614"/>
    <mergeCell ref="F612:CA612"/>
    <mergeCell ref="F610:CA610"/>
    <mergeCell ref="F608:CA608"/>
    <mergeCell ref="A616:E616"/>
    <mergeCell ref="A617:E617"/>
    <mergeCell ref="A601:EW601"/>
    <mergeCell ref="A605:EW605"/>
    <mergeCell ref="A606:EW606"/>
    <mergeCell ref="A609:EW609"/>
    <mergeCell ref="A610:E610"/>
    <mergeCell ref="A611:E611"/>
    <mergeCell ref="A612:E612"/>
    <mergeCell ref="A613:E613"/>
    <mergeCell ref="F613:CA613"/>
    <mergeCell ref="CB613:DL613"/>
    <mergeCell ref="DM613:EW613"/>
    <mergeCell ref="EX613:GE613"/>
    <mergeCell ref="CB614:DL614"/>
    <mergeCell ref="DM614:EW614"/>
    <mergeCell ref="EX614:GE614"/>
    <mergeCell ref="F615:CA615"/>
    <mergeCell ref="CB615:DL615"/>
    <mergeCell ref="DM615:EW615"/>
    <mergeCell ref="EX615:GE615"/>
    <mergeCell ref="CB616:DL616"/>
    <mergeCell ref="DM616:EW616"/>
    <mergeCell ref="EX616:GE616"/>
    <mergeCell ref="F617:CA617"/>
    <mergeCell ref="CB617:DL617"/>
    <mergeCell ref="DM617:EW617"/>
    <mergeCell ref="EX617:GE617"/>
    <mergeCell ref="CB608:DL608"/>
    <mergeCell ref="DM608:EW608"/>
    <mergeCell ref="EX608:GE608"/>
    <mergeCell ref="EX609:GE609"/>
    <mergeCell ref="EX606:GE606"/>
    <mergeCell ref="F607:CA607"/>
    <mergeCell ref="CB607:DL607"/>
    <mergeCell ref="DM607:EW607"/>
    <mergeCell ref="EX607:GE607"/>
    <mergeCell ref="CB610:DL610"/>
    <mergeCell ref="DM610:EW610"/>
    <mergeCell ref="EX610:GE610"/>
    <mergeCell ref="F611:CA611"/>
    <mergeCell ref="CB611:DL611"/>
    <mergeCell ref="DM611:EW611"/>
    <mergeCell ref="EX611:GE611"/>
    <mergeCell ref="CB612:DL612"/>
    <mergeCell ref="DM612:EW612"/>
    <mergeCell ref="EX612:GE612"/>
    <mergeCell ref="EX601:GE601"/>
    <mergeCell ref="A602:E602"/>
    <mergeCell ref="F602:CA602"/>
    <mergeCell ref="CB602:DL602"/>
    <mergeCell ref="DM602:EW602"/>
    <mergeCell ref="EX602:GE602"/>
    <mergeCell ref="A599:E599"/>
    <mergeCell ref="F604:CA604"/>
    <mergeCell ref="CB604:DL604"/>
    <mergeCell ref="DM604:EW604"/>
    <mergeCell ref="EX604:GE604"/>
    <mergeCell ref="EX605:GE605"/>
    <mergeCell ref="A603:E603"/>
    <mergeCell ref="F603:CA603"/>
    <mergeCell ref="CB603:DL603"/>
    <mergeCell ref="DM603:EW603"/>
    <mergeCell ref="EX603:GE603"/>
    <mergeCell ref="A598:E598"/>
    <mergeCell ref="F598:CA598"/>
    <mergeCell ref="CB598:DL598"/>
    <mergeCell ref="DM598:EW598"/>
    <mergeCell ref="EX598:GE598"/>
    <mergeCell ref="F599:CA599"/>
    <mergeCell ref="CB599:DL599"/>
    <mergeCell ref="DM599:EW599"/>
    <mergeCell ref="EX599:GE599"/>
    <mergeCell ref="A600:E600"/>
    <mergeCell ref="F600:CA600"/>
    <mergeCell ref="CB600:DL600"/>
    <mergeCell ref="DM600:EW600"/>
    <mergeCell ref="EX600:GE600"/>
    <mergeCell ref="A584:EW584"/>
    <mergeCell ref="A589:EW589"/>
    <mergeCell ref="A595:EW595"/>
    <mergeCell ref="A593:E593"/>
    <mergeCell ref="F593:CA593"/>
    <mergeCell ref="CB593:DL593"/>
    <mergeCell ref="DM593:EW593"/>
    <mergeCell ref="EX593:GE593"/>
    <mergeCell ref="A594:E594"/>
    <mergeCell ref="F594:CA594"/>
    <mergeCell ref="CB594:DL594"/>
    <mergeCell ref="DM594:EW594"/>
    <mergeCell ref="EX594:GE594"/>
    <mergeCell ref="EX595:GE595"/>
    <mergeCell ref="A596:E596"/>
    <mergeCell ref="F596:CA596"/>
    <mergeCell ref="CB596:DL596"/>
    <mergeCell ref="DM596:EW596"/>
    <mergeCell ref="EX596:GE596"/>
    <mergeCell ref="A597:E597"/>
    <mergeCell ref="F597:CA597"/>
    <mergeCell ref="CB597:DL597"/>
    <mergeCell ref="DM597:EW597"/>
    <mergeCell ref="EX597:GE597"/>
    <mergeCell ref="A588:E588"/>
    <mergeCell ref="F588:CA588"/>
    <mergeCell ref="CB588:DL588"/>
    <mergeCell ref="DM588:EW588"/>
    <mergeCell ref="EX588:GE588"/>
    <mergeCell ref="EX589:GE589"/>
    <mergeCell ref="A590:E590"/>
    <mergeCell ref="F590:CA590"/>
    <mergeCell ref="CB590:DL590"/>
    <mergeCell ref="DM590:EW590"/>
    <mergeCell ref="EX590:GE590"/>
    <mergeCell ref="A591:E591"/>
    <mergeCell ref="F591:CA591"/>
    <mergeCell ref="CB591:DL591"/>
    <mergeCell ref="DM591:EW591"/>
    <mergeCell ref="EX591:GE591"/>
    <mergeCell ref="EX592:GE592"/>
    <mergeCell ref="CB585:DL585"/>
    <mergeCell ref="DM585:EW585"/>
    <mergeCell ref="EX585:GE585"/>
    <mergeCell ref="A586:E586"/>
    <mergeCell ref="F586:CA586"/>
    <mergeCell ref="CB586:DL586"/>
    <mergeCell ref="DM586:EW586"/>
    <mergeCell ref="EX586:GE586"/>
    <mergeCell ref="A587:E587"/>
    <mergeCell ref="F587:CA587"/>
    <mergeCell ref="CB587:DL587"/>
    <mergeCell ref="DM587:EW587"/>
    <mergeCell ref="EX587:GE587"/>
    <mergeCell ref="A564:E564"/>
    <mergeCell ref="F564:DL564"/>
    <mergeCell ref="DM564:EW564"/>
    <mergeCell ref="EX564:GE564"/>
    <mergeCell ref="A565:E565"/>
    <mergeCell ref="F565:DL565"/>
    <mergeCell ref="DM565:EW565"/>
    <mergeCell ref="EX565:GE565"/>
    <mergeCell ref="DM572:EW572"/>
    <mergeCell ref="EX572:GE572"/>
    <mergeCell ref="A566:E566"/>
    <mergeCell ref="F566:DL566"/>
    <mergeCell ref="DM566:EW566"/>
    <mergeCell ref="EX566:GE566"/>
    <mergeCell ref="EX567:GE567"/>
    <mergeCell ref="A567:EW567"/>
    <mergeCell ref="A573:E573"/>
    <mergeCell ref="F573:DL573"/>
    <mergeCell ref="DM573:EW573"/>
    <mergeCell ref="EX573:GE573"/>
    <mergeCell ref="A568:E568"/>
    <mergeCell ref="F568:DL568"/>
    <mergeCell ref="DM568:EW568"/>
    <mergeCell ref="EX568:GE568"/>
    <mergeCell ref="A572:E572"/>
    <mergeCell ref="F572:DL572"/>
    <mergeCell ref="A569:E569"/>
    <mergeCell ref="F569:DL569"/>
    <mergeCell ref="DM569:EW569"/>
    <mergeCell ref="EX569:GE569"/>
    <mergeCell ref="A570:E570"/>
    <mergeCell ref="F570:DL570"/>
    <mergeCell ref="DM561:EW561"/>
    <mergeCell ref="EX561:GE561"/>
    <mergeCell ref="F557:DL557"/>
    <mergeCell ref="A558:E558"/>
    <mergeCell ref="F558:DL558"/>
    <mergeCell ref="DM558:EW558"/>
    <mergeCell ref="EX558:GE558"/>
    <mergeCell ref="A559:E559"/>
    <mergeCell ref="F559:DL559"/>
    <mergeCell ref="DM559:EW559"/>
    <mergeCell ref="EX562:GE562"/>
    <mergeCell ref="EX563:GE563"/>
    <mergeCell ref="A562:EW562"/>
    <mergeCell ref="A563:EW563"/>
    <mergeCell ref="A560:E560"/>
    <mergeCell ref="F560:DL560"/>
    <mergeCell ref="DM560:EW560"/>
    <mergeCell ref="EX560:GE560"/>
    <mergeCell ref="A561:E561"/>
    <mergeCell ref="F561:DL561"/>
    <mergeCell ref="A553:E553"/>
    <mergeCell ref="DM553:EW553"/>
    <mergeCell ref="EX553:GE553"/>
    <mergeCell ref="A556:E556"/>
    <mergeCell ref="DM556:EW556"/>
    <mergeCell ref="EX556:GE556"/>
    <mergeCell ref="A534:EW534"/>
    <mergeCell ref="A535:GE535"/>
    <mergeCell ref="A539:EW539"/>
    <mergeCell ref="F546:DL546"/>
    <mergeCell ref="A554:E554"/>
    <mergeCell ref="DM554:EW554"/>
    <mergeCell ref="EX554:GE554"/>
    <mergeCell ref="EX559:GE559"/>
    <mergeCell ref="F551:DL551"/>
    <mergeCell ref="F552:DL552"/>
    <mergeCell ref="F553:DL553"/>
    <mergeCell ref="F554:DL554"/>
    <mergeCell ref="F555:DL555"/>
    <mergeCell ref="F556:DL556"/>
    <mergeCell ref="A538:E538"/>
    <mergeCell ref="F538:CA538"/>
    <mergeCell ref="CB538:DL538"/>
    <mergeCell ref="DM538:EW538"/>
    <mergeCell ref="EX538:GE538"/>
    <mergeCell ref="EX539:GE539"/>
    <mergeCell ref="A546:E546"/>
    <mergeCell ref="DM546:EW546"/>
    <mergeCell ref="EX546:GE546"/>
    <mergeCell ref="A547:E547"/>
    <mergeCell ref="DM547:EW547"/>
    <mergeCell ref="EX547:GE547"/>
    <mergeCell ref="A548:E548"/>
    <mergeCell ref="DM548:EW548"/>
    <mergeCell ref="EX548:GE548"/>
    <mergeCell ref="A549:E549"/>
    <mergeCell ref="DM549:EW549"/>
    <mergeCell ref="EX549:GE549"/>
    <mergeCell ref="EX534:GE534"/>
    <mergeCell ref="A532:E532"/>
    <mergeCell ref="F532:CA532"/>
    <mergeCell ref="CB532:DL532"/>
    <mergeCell ref="DM532:EW532"/>
    <mergeCell ref="EX532:GE532"/>
    <mergeCell ref="A533:E533"/>
    <mergeCell ref="F533:CA533"/>
    <mergeCell ref="CB533:DL533"/>
    <mergeCell ref="DM533:EW533"/>
    <mergeCell ref="A536:E536"/>
    <mergeCell ref="F536:CA536"/>
    <mergeCell ref="CB536:DL536"/>
    <mergeCell ref="DM536:EW536"/>
    <mergeCell ref="EX536:GE536"/>
    <mergeCell ref="A537:E537"/>
    <mergeCell ref="F537:CA537"/>
    <mergeCell ref="CB537:DL537"/>
    <mergeCell ref="DM537:EW537"/>
    <mergeCell ref="EX537:GE537"/>
    <mergeCell ref="EX531:GE531"/>
    <mergeCell ref="A528:E528"/>
    <mergeCell ref="F528:CA528"/>
    <mergeCell ref="CB528:DL528"/>
    <mergeCell ref="DM528:EW528"/>
    <mergeCell ref="EX528:GE528"/>
    <mergeCell ref="A529:E529"/>
    <mergeCell ref="F529:CA529"/>
    <mergeCell ref="CB529:DL529"/>
    <mergeCell ref="DM529:EW529"/>
    <mergeCell ref="EX533:GE533"/>
    <mergeCell ref="A530:E530"/>
    <mergeCell ref="F530:CA530"/>
    <mergeCell ref="CB530:DL530"/>
    <mergeCell ref="DM530:EW530"/>
    <mergeCell ref="EX530:GE530"/>
    <mergeCell ref="A531:E531"/>
    <mergeCell ref="F531:CA531"/>
    <mergeCell ref="CB531:DL531"/>
    <mergeCell ref="DM531:EW531"/>
    <mergeCell ref="CB524:DL524"/>
    <mergeCell ref="DM524:EW524"/>
    <mergeCell ref="EX524:GE524"/>
    <mergeCell ref="A525:E525"/>
    <mergeCell ref="F525:CA525"/>
    <mergeCell ref="CB525:DL525"/>
    <mergeCell ref="DM525:EW525"/>
    <mergeCell ref="EX529:GE529"/>
    <mergeCell ref="A526:E526"/>
    <mergeCell ref="F526:CA526"/>
    <mergeCell ref="CB526:DL526"/>
    <mergeCell ref="DM526:EW526"/>
    <mergeCell ref="EX526:GE526"/>
    <mergeCell ref="A527:E527"/>
    <mergeCell ref="F527:CA527"/>
    <mergeCell ref="CB527:DL527"/>
    <mergeCell ref="DM527:EW527"/>
    <mergeCell ref="CB508:DL508"/>
    <mergeCell ref="DM508:EW508"/>
    <mergeCell ref="EX508:GE508"/>
    <mergeCell ref="F509:CA509"/>
    <mergeCell ref="CB509:DL509"/>
    <mergeCell ref="DM509:EW509"/>
    <mergeCell ref="EX509:GE509"/>
    <mergeCell ref="A510:CA510"/>
    <mergeCell ref="CB510:DL510"/>
    <mergeCell ref="DM510:EW510"/>
    <mergeCell ref="EX521:GE521"/>
    <mergeCell ref="EX501:GE501"/>
    <mergeCell ref="A501:EW501"/>
    <mergeCell ref="A516:E516"/>
    <mergeCell ref="F516:CA516"/>
    <mergeCell ref="CB516:DL516"/>
    <mergeCell ref="DM516:EW516"/>
    <mergeCell ref="EX516:GE516"/>
    <mergeCell ref="EX515:GE515"/>
    <mergeCell ref="A509:E509"/>
    <mergeCell ref="A520:E520"/>
    <mergeCell ref="F520:CA520"/>
    <mergeCell ref="CB520:DL520"/>
    <mergeCell ref="DM520:EW520"/>
    <mergeCell ref="EX520:GE520"/>
    <mergeCell ref="A521:E521"/>
    <mergeCell ref="F521:CA521"/>
    <mergeCell ref="CB521:DL521"/>
    <mergeCell ref="DM521:EW521"/>
    <mergeCell ref="A508:E508"/>
    <mergeCell ref="F508:CA508"/>
    <mergeCell ref="F518:CA518"/>
    <mergeCell ref="EX476:GE476"/>
    <mergeCell ref="A478:E478"/>
    <mergeCell ref="F478:AP478"/>
    <mergeCell ref="AQ478:CA478"/>
    <mergeCell ref="CB478:DL478"/>
    <mergeCell ref="DM478:EW478"/>
    <mergeCell ref="EX478:GE478"/>
    <mergeCell ref="A477:E477"/>
    <mergeCell ref="F477:AP477"/>
    <mergeCell ref="AQ477:CA477"/>
    <mergeCell ref="CB477:DL477"/>
    <mergeCell ref="DM477:EW477"/>
    <mergeCell ref="EX477:GE477"/>
    <mergeCell ref="CB518:DL518"/>
    <mergeCell ref="DM518:EW518"/>
    <mergeCell ref="EX518:GE518"/>
    <mergeCell ref="CB514:DL514"/>
    <mergeCell ref="DM514:EW514"/>
    <mergeCell ref="EX514:GE514"/>
    <mergeCell ref="A499:GE499"/>
    <mergeCell ref="A517:E517"/>
    <mergeCell ref="F517:CA517"/>
    <mergeCell ref="CB517:DL517"/>
    <mergeCell ref="DM517:EW517"/>
    <mergeCell ref="EX517:GE517"/>
    <mergeCell ref="A515:E515"/>
    <mergeCell ref="F515:CA515"/>
    <mergeCell ref="CB515:DL515"/>
    <mergeCell ref="DM515:EW515"/>
    <mergeCell ref="A500:E500"/>
    <mergeCell ref="F500:AP500"/>
    <mergeCell ref="AQ500:CA500"/>
    <mergeCell ref="A406:CT406"/>
    <mergeCell ref="CU406:ER406"/>
    <mergeCell ref="ES406:GE406"/>
    <mergeCell ref="P465:CL465"/>
    <mergeCell ref="A472:E472"/>
    <mergeCell ref="F472:AP472"/>
    <mergeCell ref="AQ472:CA472"/>
    <mergeCell ref="CB472:DL472"/>
    <mergeCell ref="DM472:EW472"/>
    <mergeCell ref="EX472:GE472"/>
    <mergeCell ref="A473:E473"/>
    <mergeCell ref="F473:AP473"/>
    <mergeCell ref="AQ473:CA473"/>
    <mergeCell ref="CB473:DL473"/>
    <mergeCell ref="DM473:EW473"/>
    <mergeCell ref="EX473:GE473"/>
    <mergeCell ref="A474:E474"/>
    <mergeCell ref="F474:AP474"/>
    <mergeCell ref="AQ474:CA474"/>
    <mergeCell ref="CB474:DL474"/>
    <mergeCell ref="DM474:EW474"/>
    <mergeCell ref="EX474:GE474"/>
    <mergeCell ref="A437:E437"/>
    <mergeCell ref="F437:CA437"/>
    <mergeCell ref="CB437:DL437"/>
    <mergeCell ref="DM437:EW437"/>
    <mergeCell ref="EX437:GE437"/>
    <mergeCell ref="A438:E438"/>
    <mergeCell ref="F438:CA438"/>
    <mergeCell ref="CB438:DL438"/>
    <mergeCell ref="DM438:EW438"/>
    <mergeCell ref="EX438:GE438"/>
    <mergeCell ref="A401:E401"/>
    <mergeCell ref="F401:CT401"/>
    <mergeCell ref="CU401:ER401"/>
    <mergeCell ref="ES401:GE401"/>
    <mergeCell ref="A402:E402"/>
    <mergeCell ref="F402:CT402"/>
    <mergeCell ref="CU402:ER402"/>
    <mergeCell ref="ES402:GE402"/>
    <mergeCell ref="A403:E403"/>
    <mergeCell ref="F403:CT403"/>
    <mergeCell ref="CU403:ER403"/>
    <mergeCell ref="ES403:GE403"/>
    <mergeCell ref="A404:E404"/>
    <mergeCell ref="F404:CT404"/>
    <mergeCell ref="CU404:ER404"/>
    <mergeCell ref="ES404:GE404"/>
    <mergeCell ref="A405:E405"/>
    <mergeCell ref="F405:CT405"/>
    <mergeCell ref="CU405:ER405"/>
    <mergeCell ref="ES405:GE405"/>
    <mergeCell ref="F394:CT394"/>
    <mergeCell ref="CU394:ER395"/>
    <mergeCell ref="ES394:GE395"/>
    <mergeCell ref="F395:CT395"/>
    <mergeCell ref="A396:E396"/>
    <mergeCell ref="F396:CT396"/>
    <mergeCell ref="CU396:ER396"/>
    <mergeCell ref="ES396:GE396"/>
    <mergeCell ref="A397:E397"/>
    <mergeCell ref="F397:CT397"/>
    <mergeCell ref="CU397:ER397"/>
    <mergeCell ref="ES397:GE397"/>
    <mergeCell ref="A398:E398"/>
    <mergeCell ref="F398:CT398"/>
    <mergeCell ref="CU398:ER398"/>
    <mergeCell ref="ES398:GE398"/>
    <mergeCell ref="A399:E400"/>
    <mergeCell ref="F399:CT399"/>
    <mergeCell ref="CU399:ER400"/>
    <mergeCell ref="ES399:GE400"/>
    <mergeCell ref="F400:CT400"/>
    <mergeCell ref="A394:E395"/>
    <mergeCell ref="A623:AV623"/>
    <mergeCell ref="AW622:CC623"/>
    <mergeCell ref="CF622:DK623"/>
    <mergeCell ref="DN622:EV623"/>
    <mergeCell ref="AW624:CC624"/>
    <mergeCell ref="CF624:DK624"/>
    <mergeCell ref="DN624:EV624"/>
    <mergeCell ref="A629:AV629"/>
    <mergeCell ref="A626:AV626"/>
    <mergeCell ref="AW626:CC626"/>
    <mergeCell ref="CF626:DK626"/>
    <mergeCell ref="DN626:EV626"/>
    <mergeCell ref="AW627:CC627"/>
    <mergeCell ref="CF627:DK627"/>
    <mergeCell ref="DN627:EV627"/>
    <mergeCell ref="A362:ER362"/>
    <mergeCell ref="ES362:GE362"/>
    <mergeCell ref="A377:ER377"/>
    <mergeCell ref="ES377:GE377"/>
    <mergeCell ref="A378:E378"/>
    <mergeCell ref="F378:CT378"/>
    <mergeCell ref="CU378:ER378"/>
    <mergeCell ref="ES378:GE378"/>
    <mergeCell ref="F364:CT364"/>
    <mergeCell ref="F365:CT365"/>
    <mergeCell ref="F380:CT380"/>
    <mergeCell ref="A381:E381"/>
    <mergeCell ref="F381:CT381"/>
    <mergeCell ref="CU381:ER381"/>
    <mergeCell ref="ES381:GE381"/>
    <mergeCell ref="A382:E382"/>
    <mergeCell ref="F382:CT382"/>
    <mergeCell ref="A618:E618"/>
    <mergeCell ref="F618:CA618"/>
    <mergeCell ref="CB618:DL618"/>
    <mergeCell ref="DM618:EW618"/>
    <mergeCell ref="EX618:GE618"/>
    <mergeCell ref="A577:GE577"/>
    <mergeCell ref="A579:E579"/>
    <mergeCell ref="F579:CA579"/>
    <mergeCell ref="CB579:DL579"/>
    <mergeCell ref="DM579:EW579"/>
    <mergeCell ref="A619:CA619"/>
    <mergeCell ref="CB619:DL619"/>
    <mergeCell ref="DM619:EW619"/>
    <mergeCell ref="EX619:GE619"/>
    <mergeCell ref="A622:AV622"/>
    <mergeCell ref="A580:E580"/>
    <mergeCell ref="F580:CA580"/>
    <mergeCell ref="CB580:DL580"/>
    <mergeCell ref="DM580:EW580"/>
    <mergeCell ref="EX580:GE580"/>
    <mergeCell ref="A581:E581"/>
    <mergeCell ref="F581:CA581"/>
    <mergeCell ref="CB581:DL581"/>
    <mergeCell ref="DM581:EW581"/>
    <mergeCell ref="EX581:GE581"/>
    <mergeCell ref="A582:E582"/>
    <mergeCell ref="F582:CA582"/>
    <mergeCell ref="CB582:DL582"/>
    <mergeCell ref="DM582:EW582"/>
    <mergeCell ref="EX582:GE582"/>
    <mergeCell ref="A583:E583"/>
    <mergeCell ref="F583:CA583"/>
    <mergeCell ref="A574:E574"/>
    <mergeCell ref="DM574:EW574"/>
    <mergeCell ref="EX574:GE574"/>
    <mergeCell ref="A542:GE542"/>
    <mergeCell ref="A544:E544"/>
    <mergeCell ref="DM544:EW544"/>
    <mergeCell ref="EX544:GE544"/>
    <mergeCell ref="F547:DL547"/>
    <mergeCell ref="F548:DL548"/>
    <mergeCell ref="F549:DL549"/>
    <mergeCell ref="EX579:GE579"/>
    <mergeCell ref="DM575:EW575"/>
    <mergeCell ref="EX575:GE575"/>
    <mergeCell ref="F544:DL544"/>
    <mergeCell ref="F545:DL545"/>
    <mergeCell ref="F574:DL574"/>
    <mergeCell ref="A575:DL575"/>
    <mergeCell ref="A545:E545"/>
    <mergeCell ref="DM545:EW545"/>
    <mergeCell ref="EX545:GE545"/>
    <mergeCell ref="A550:E550"/>
    <mergeCell ref="DM550:EW550"/>
    <mergeCell ref="EX550:GE550"/>
    <mergeCell ref="A551:E551"/>
    <mergeCell ref="DM551:EW551"/>
    <mergeCell ref="EX551:GE551"/>
    <mergeCell ref="A555:E555"/>
    <mergeCell ref="DM555:EW555"/>
    <mergeCell ref="EX555:GE555"/>
    <mergeCell ref="A552:E552"/>
    <mergeCell ref="DM552:EW552"/>
    <mergeCell ref="EX552:GE552"/>
    <mergeCell ref="EX510:GE510"/>
    <mergeCell ref="A557:E557"/>
    <mergeCell ref="DM557:EW557"/>
    <mergeCell ref="EX557:GE557"/>
    <mergeCell ref="A540:CA540"/>
    <mergeCell ref="CB540:DL540"/>
    <mergeCell ref="DM540:EW540"/>
    <mergeCell ref="EX540:GE540"/>
    <mergeCell ref="F550:DL550"/>
    <mergeCell ref="A519:E519"/>
    <mergeCell ref="F519:CA519"/>
    <mergeCell ref="CB519:DL519"/>
    <mergeCell ref="DM519:EW519"/>
    <mergeCell ref="EX519:GE519"/>
    <mergeCell ref="A514:E514"/>
    <mergeCell ref="F514:CA514"/>
    <mergeCell ref="EX525:GE525"/>
    <mergeCell ref="EX527:GE527"/>
    <mergeCell ref="A524:E524"/>
    <mergeCell ref="F524:CA524"/>
    <mergeCell ref="A512:GE512"/>
    <mergeCell ref="A518:E518"/>
    <mergeCell ref="EX523:GE523"/>
    <mergeCell ref="A522:E522"/>
    <mergeCell ref="F522:CA522"/>
    <mergeCell ref="CB522:DL522"/>
    <mergeCell ref="DM522:EW522"/>
    <mergeCell ref="EX522:GE522"/>
    <mergeCell ref="A523:E523"/>
    <mergeCell ref="F523:CA523"/>
    <mergeCell ref="CB523:DL523"/>
    <mergeCell ref="DM523:EW523"/>
    <mergeCell ref="A505:GE505"/>
    <mergeCell ref="A507:E507"/>
    <mergeCell ref="F507:CA507"/>
    <mergeCell ref="CB507:DL507"/>
    <mergeCell ref="DM507:EW507"/>
    <mergeCell ref="EX507:GE507"/>
    <mergeCell ref="EX493:GE493"/>
    <mergeCell ref="EX494:GE494"/>
    <mergeCell ref="A494:EW494"/>
    <mergeCell ref="A495:E495"/>
    <mergeCell ref="F495:AP495"/>
    <mergeCell ref="AQ495:CA495"/>
    <mergeCell ref="CB495:DL495"/>
    <mergeCell ref="DM495:EW495"/>
    <mergeCell ref="EX495:GE495"/>
    <mergeCell ref="A496:E496"/>
    <mergeCell ref="F496:AP496"/>
    <mergeCell ref="AQ496:CA496"/>
    <mergeCell ref="CB496:DL496"/>
    <mergeCell ref="DM496:EW496"/>
    <mergeCell ref="EX496:GE496"/>
    <mergeCell ref="A497:E497"/>
    <mergeCell ref="F497:AP497"/>
    <mergeCell ref="AQ497:CA497"/>
    <mergeCell ref="CB497:DL497"/>
    <mergeCell ref="DM497:EW497"/>
    <mergeCell ref="EX497:GE497"/>
    <mergeCell ref="EX498:GE498"/>
    <mergeCell ref="A498:EW498"/>
    <mergeCell ref="CB500:DL500"/>
    <mergeCell ref="DM500:EW500"/>
    <mergeCell ref="EX500:GE500"/>
    <mergeCell ref="F486:CA486"/>
    <mergeCell ref="CB486:DL486"/>
    <mergeCell ref="DM486:EW486"/>
    <mergeCell ref="EX486:GE486"/>
    <mergeCell ref="A487:CA487"/>
    <mergeCell ref="CB487:DL487"/>
    <mergeCell ref="DM487:EW487"/>
    <mergeCell ref="EX487:GE487"/>
    <mergeCell ref="EX492:GE492"/>
    <mergeCell ref="A502:E502"/>
    <mergeCell ref="F502:AP502"/>
    <mergeCell ref="AQ502:CA502"/>
    <mergeCell ref="CB502:DL502"/>
    <mergeCell ref="DM502:EW502"/>
    <mergeCell ref="EX502:GE502"/>
    <mergeCell ref="A503:AP503"/>
    <mergeCell ref="AQ503:CA503"/>
    <mergeCell ref="CB503:DL503"/>
    <mergeCell ref="DM503:EW503"/>
    <mergeCell ref="EX503:GE503"/>
    <mergeCell ref="A493:E493"/>
    <mergeCell ref="F493:AP493"/>
    <mergeCell ref="AQ493:CA493"/>
    <mergeCell ref="CB493:DL493"/>
    <mergeCell ref="DM493:EW493"/>
    <mergeCell ref="EX491:GE491"/>
    <mergeCell ref="A492:E492"/>
    <mergeCell ref="F492:AP492"/>
    <mergeCell ref="AQ492:CA492"/>
    <mergeCell ref="CB492:DL492"/>
    <mergeCell ref="A466:GE466"/>
    <mergeCell ref="A468:GE468"/>
    <mergeCell ref="A470:E470"/>
    <mergeCell ref="F470:AP470"/>
    <mergeCell ref="AQ470:CA470"/>
    <mergeCell ref="CB470:DL470"/>
    <mergeCell ref="DM470:EW470"/>
    <mergeCell ref="EX470:GE470"/>
    <mergeCell ref="A471:E471"/>
    <mergeCell ref="F471:AP471"/>
    <mergeCell ref="AQ471:CA471"/>
    <mergeCell ref="CB471:DL471"/>
    <mergeCell ref="DM471:EW471"/>
    <mergeCell ref="EX471:GE471"/>
    <mergeCell ref="A479:E479"/>
    <mergeCell ref="A482:GE482"/>
    <mergeCell ref="A484:E484"/>
    <mergeCell ref="F484:CA484"/>
    <mergeCell ref="CB484:DL484"/>
    <mergeCell ref="DM484:EW484"/>
    <mergeCell ref="EX484:GE484"/>
    <mergeCell ref="A475:E475"/>
    <mergeCell ref="F475:AP475"/>
    <mergeCell ref="AQ475:CA475"/>
    <mergeCell ref="CB475:DL475"/>
    <mergeCell ref="DM475:EW475"/>
    <mergeCell ref="EX475:GE475"/>
    <mergeCell ref="A476:E476"/>
    <mergeCell ref="F476:AP476"/>
    <mergeCell ref="AQ476:CA476"/>
    <mergeCell ref="CB476:DL476"/>
    <mergeCell ref="DM476:EW476"/>
    <mergeCell ref="A485:E485"/>
    <mergeCell ref="F485:CA485"/>
    <mergeCell ref="CB485:DL485"/>
    <mergeCell ref="DM485:EW485"/>
    <mergeCell ref="EX485:GE485"/>
    <mergeCell ref="A486:E486"/>
    <mergeCell ref="DM492:EW492"/>
    <mergeCell ref="A446:E446"/>
    <mergeCell ref="F446:CA446"/>
    <mergeCell ref="CB446:DL446"/>
    <mergeCell ref="DM446:EW446"/>
    <mergeCell ref="EX446:GE446"/>
    <mergeCell ref="A447:E447"/>
    <mergeCell ref="F447:CA447"/>
    <mergeCell ref="CB447:DL447"/>
    <mergeCell ref="DM447:EW447"/>
    <mergeCell ref="EX447:GE447"/>
    <mergeCell ref="A448:E448"/>
    <mergeCell ref="F448:CA448"/>
    <mergeCell ref="CB448:DL448"/>
    <mergeCell ref="DM448:EW448"/>
    <mergeCell ref="EX448:GE448"/>
    <mergeCell ref="A449:CA449"/>
    <mergeCell ref="CB449:DL449"/>
    <mergeCell ref="DM449:EW449"/>
    <mergeCell ref="EX449:GE449"/>
    <mergeCell ref="A489:GE489"/>
    <mergeCell ref="A491:E491"/>
    <mergeCell ref="F491:AP491"/>
    <mergeCell ref="AQ491:CA491"/>
    <mergeCell ref="CB491:DL491"/>
    <mergeCell ref="DM491:EW491"/>
    <mergeCell ref="A463:GE463"/>
    <mergeCell ref="CU382:ER382"/>
    <mergeCell ref="ES382:GE382"/>
    <mergeCell ref="A383:E383"/>
    <mergeCell ref="F383:CT383"/>
    <mergeCell ref="CU383:ER383"/>
    <mergeCell ref="ES383:GE383"/>
    <mergeCell ref="A384:E385"/>
    <mergeCell ref="F479:AP479"/>
    <mergeCell ref="AQ479:CA479"/>
    <mergeCell ref="CB479:DL479"/>
    <mergeCell ref="DM479:EW479"/>
    <mergeCell ref="EX479:GE479"/>
    <mergeCell ref="A480:AP480"/>
    <mergeCell ref="AQ480:CA480"/>
    <mergeCell ref="CB480:DL480"/>
    <mergeCell ref="DM480:EW480"/>
    <mergeCell ref="EX480:GE480"/>
    <mergeCell ref="ES389:GE389"/>
    <mergeCell ref="A390:E390"/>
    <mergeCell ref="F390:CT390"/>
    <mergeCell ref="CU390:ER390"/>
    <mergeCell ref="ES390:GE390"/>
    <mergeCell ref="A391:CT391"/>
    <mergeCell ref="CU391:ER391"/>
    <mergeCell ref="ES391:GE391"/>
    <mergeCell ref="A392:ER392"/>
    <mergeCell ref="ES392:GE392"/>
    <mergeCell ref="A393:E393"/>
    <mergeCell ref="F393:CT393"/>
    <mergeCell ref="CU393:ER393"/>
    <mergeCell ref="ES393:GE393"/>
    <mergeCell ref="ES376:GE376"/>
    <mergeCell ref="A376:CT376"/>
    <mergeCell ref="F373:CT373"/>
    <mergeCell ref="CU373:ER373"/>
    <mergeCell ref="ES373:GE373"/>
    <mergeCell ref="A374:E374"/>
    <mergeCell ref="F374:CT374"/>
    <mergeCell ref="A439:CA439"/>
    <mergeCell ref="CB439:DL439"/>
    <mergeCell ref="DM439:EW439"/>
    <mergeCell ref="EX439:GE439"/>
    <mergeCell ref="A441:GE441"/>
    <mergeCell ref="P443:AM443"/>
    <mergeCell ref="A444:GE444"/>
    <mergeCell ref="A429:CA429"/>
    <mergeCell ref="CB429:DL429"/>
    <mergeCell ref="DM429:EW429"/>
    <mergeCell ref="EX429:GE429"/>
    <mergeCell ref="A379:E380"/>
    <mergeCell ref="F379:CT379"/>
    <mergeCell ref="CU379:ER380"/>
    <mergeCell ref="ES379:GE380"/>
    <mergeCell ref="A409:GE409"/>
    <mergeCell ref="A411:GE411"/>
    <mergeCell ref="A431:GE431"/>
    <mergeCell ref="P433:AM433"/>
    <mergeCell ref="A434:GE434"/>
    <mergeCell ref="A436:E436"/>
    <mergeCell ref="F436:CA436"/>
    <mergeCell ref="CB436:DL436"/>
    <mergeCell ref="DM436:EW436"/>
    <mergeCell ref="EX436:GE436"/>
    <mergeCell ref="P413:AM413"/>
    <mergeCell ref="CU364:ER365"/>
    <mergeCell ref="ES364:GE365"/>
    <mergeCell ref="A364:E365"/>
    <mergeCell ref="A369:E370"/>
    <mergeCell ref="CU369:ER370"/>
    <mergeCell ref="ES369:GE370"/>
    <mergeCell ref="F370:CT370"/>
    <mergeCell ref="A375:E375"/>
    <mergeCell ref="F375:CT375"/>
    <mergeCell ref="ES386:GE386"/>
    <mergeCell ref="A387:E387"/>
    <mergeCell ref="F387:CT387"/>
    <mergeCell ref="CU387:ER387"/>
    <mergeCell ref="ES387:GE387"/>
    <mergeCell ref="A388:E388"/>
    <mergeCell ref="F388:CT388"/>
    <mergeCell ref="CU388:ER388"/>
    <mergeCell ref="ES388:GE388"/>
    <mergeCell ref="A389:E389"/>
    <mergeCell ref="F389:CT389"/>
    <mergeCell ref="CU389:ER389"/>
    <mergeCell ref="F384:CT384"/>
    <mergeCell ref="CU384:ER385"/>
    <mergeCell ref="ES384:GE385"/>
    <mergeCell ref="F385:CT385"/>
    <mergeCell ref="A386:E386"/>
    <mergeCell ref="F386:CT386"/>
    <mergeCell ref="CU386:ER386"/>
    <mergeCell ref="CU375:ER375"/>
    <mergeCell ref="ES375:GE375"/>
    <mergeCell ref="CU376:ER376"/>
    <mergeCell ref="A424:GE424"/>
    <mergeCell ref="A366:E366"/>
    <mergeCell ref="F366:CT366"/>
    <mergeCell ref="CU366:ER366"/>
    <mergeCell ref="ES366:GE366"/>
    <mergeCell ref="A426:E426"/>
    <mergeCell ref="F426:CA426"/>
    <mergeCell ref="CB426:DL426"/>
    <mergeCell ref="DM426:EW426"/>
    <mergeCell ref="EX426:GE426"/>
    <mergeCell ref="P423:AM423"/>
    <mergeCell ref="A414:GE414"/>
    <mergeCell ref="A371:E371"/>
    <mergeCell ref="F371:CT371"/>
    <mergeCell ref="CU371:ER371"/>
    <mergeCell ref="ES371:GE371"/>
    <mergeCell ref="A373:E373"/>
    <mergeCell ref="CU372:ER372"/>
    <mergeCell ref="ES372:GE372"/>
    <mergeCell ref="A367:E367"/>
    <mergeCell ref="F367:CT367"/>
    <mergeCell ref="CU367:ER367"/>
    <mergeCell ref="ES367:GE367"/>
    <mergeCell ref="CU374:ER374"/>
    <mergeCell ref="ES374:GE374"/>
    <mergeCell ref="A421:GE421"/>
    <mergeCell ref="A368:E368"/>
    <mergeCell ref="F368:CT368"/>
    <mergeCell ref="CU368:ER368"/>
    <mergeCell ref="ES368:GE368"/>
    <mergeCell ref="F369:CT369"/>
    <mergeCell ref="A372:E372"/>
    <mergeCell ref="DM417:EW417"/>
    <mergeCell ref="EI343:FA343"/>
    <mergeCell ref="AQ355:CA355"/>
    <mergeCell ref="CB355:DL355"/>
    <mergeCell ref="DM355:EW355"/>
    <mergeCell ref="EX355:GE355"/>
    <mergeCell ref="F363:CT363"/>
    <mergeCell ref="CU363:ER363"/>
    <mergeCell ref="ES363:GE363"/>
    <mergeCell ref="A357:AP357"/>
    <mergeCell ref="A356:E356"/>
    <mergeCell ref="F356:AP356"/>
    <mergeCell ref="AQ356:CA356"/>
    <mergeCell ref="CB356:DL356"/>
    <mergeCell ref="DM356:EW356"/>
    <mergeCell ref="EX356:GE356"/>
    <mergeCell ref="AQ357:CA357"/>
    <mergeCell ref="CB357:DL357"/>
    <mergeCell ref="DM357:EW357"/>
    <mergeCell ref="EX357:GE357"/>
    <mergeCell ref="A359:GE359"/>
    <mergeCell ref="A416:E416"/>
    <mergeCell ref="CB416:DL416"/>
    <mergeCell ref="DM416:EW416"/>
    <mergeCell ref="EX416:GE416"/>
    <mergeCell ref="F416:CA416"/>
    <mergeCell ref="A361:E361"/>
    <mergeCell ref="F361:CT361"/>
    <mergeCell ref="CU361:ER361"/>
    <mergeCell ref="ES361:GE361"/>
    <mergeCell ref="A363:E363"/>
    <mergeCell ref="F372:CT372"/>
    <mergeCell ref="A428:E428"/>
    <mergeCell ref="F428:CA428"/>
    <mergeCell ref="CB428:DL428"/>
    <mergeCell ref="DM428:EW428"/>
    <mergeCell ref="EX428:GE428"/>
    <mergeCell ref="EX348:GE348"/>
    <mergeCell ref="A427:E427"/>
    <mergeCell ref="F427:CA427"/>
    <mergeCell ref="CB427:DL427"/>
    <mergeCell ref="DM427:EW427"/>
    <mergeCell ref="CB419:DL419"/>
    <mergeCell ref="DM419:EW419"/>
    <mergeCell ref="EX419:GE419"/>
    <mergeCell ref="A419:CA419"/>
    <mergeCell ref="Y343:AQ343"/>
    <mergeCell ref="AR343:BJ343"/>
    <mergeCell ref="BK343:CC343"/>
    <mergeCell ref="A418:E418"/>
    <mergeCell ref="CB418:DL418"/>
    <mergeCell ref="DM418:EW418"/>
    <mergeCell ref="EX418:GE418"/>
    <mergeCell ref="F418:CA418"/>
    <mergeCell ref="DP343:EH343"/>
    <mergeCell ref="A355:E355"/>
    <mergeCell ref="F355:AP355"/>
    <mergeCell ref="EX427:GE427"/>
    <mergeCell ref="FB343:GE343"/>
    <mergeCell ref="A343:X343"/>
    <mergeCell ref="A417:E417"/>
    <mergeCell ref="CB417:DL417"/>
    <mergeCell ref="EX417:GE417"/>
    <mergeCell ref="F417:CA417"/>
    <mergeCell ref="F243:ER243"/>
    <mergeCell ref="A349:E349"/>
    <mergeCell ref="F349:AP349"/>
    <mergeCell ref="AQ349:CA349"/>
    <mergeCell ref="CB349:DL349"/>
    <mergeCell ref="DM349:EW349"/>
    <mergeCell ref="CW331:DO331"/>
    <mergeCell ref="A348:E348"/>
    <mergeCell ref="F348:AP348"/>
    <mergeCell ref="AQ348:CA348"/>
    <mergeCell ref="CB348:DL348"/>
    <mergeCell ref="DM348:EW348"/>
    <mergeCell ref="Y332:AQ332"/>
    <mergeCell ref="AR332:BJ332"/>
    <mergeCell ref="BK332:CC332"/>
    <mergeCell ref="CD332:CV332"/>
    <mergeCell ref="BK331:CC331"/>
    <mergeCell ref="CD331:CV331"/>
    <mergeCell ref="CW332:DO332"/>
    <mergeCell ref="DP332:EH332"/>
    <mergeCell ref="EI332:FA332"/>
    <mergeCell ref="A341:E341"/>
    <mergeCell ref="F341:X341"/>
    <mergeCell ref="Y341:AQ341"/>
    <mergeCell ref="AR341:BJ341"/>
    <mergeCell ref="BK341:CC341"/>
    <mergeCell ref="A332:E332"/>
    <mergeCell ref="F332:X332"/>
    <mergeCell ref="CW341:DO341"/>
    <mergeCell ref="DP341:EH341"/>
    <mergeCell ref="EI341:FA341"/>
    <mergeCell ref="EX347:GE347"/>
    <mergeCell ref="A231:GE231"/>
    <mergeCell ref="A232:GE232"/>
    <mergeCell ref="A244:E244"/>
    <mergeCell ref="ES244:GE244"/>
    <mergeCell ref="F244:ER244"/>
    <mergeCell ref="A245:E245"/>
    <mergeCell ref="ES245:GE245"/>
    <mergeCell ref="A236:E236"/>
    <mergeCell ref="A235:E235"/>
    <mergeCell ref="A237:E237"/>
    <mergeCell ref="FL229:GE229"/>
    <mergeCell ref="A233:GE233"/>
    <mergeCell ref="ES235:GE235"/>
    <mergeCell ref="F235:CT235"/>
    <mergeCell ref="F236:CT236"/>
    <mergeCell ref="CU236:DS236"/>
    <mergeCell ref="DT236:ER236"/>
    <mergeCell ref="ES236:GE236"/>
    <mergeCell ref="CU235:DS235"/>
    <mergeCell ref="DT235:ER235"/>
    <mergeCell ref="F237:CT237"/>
    <mergeCell ref="CU237:DS237"/>
    <mergeCell ref="DT237:ER237"/>
    <mergeCell ref="ES237:GE237"/>
    <mergeCell ref="CU238:DS238"/>
    <mergeCell ref="DT238:ER238"/>
    <mergeCell ref="ES238:GE238"/>
    <mergeCell ref="A238:CT238"/>
    <mergeCell ref="A240:GE240"/>
    <mergeCell ref="A241:GE241"/>
    <mergeCell ref="A243:E243"/>
    <mergeCell ref="ES243:GE243"/>
    <mergeCell ref="CU250:DS250"/>
    <mergeCell ref="DT250:ER250"/>
    <mergeCell ref="ES250:GE250"/>
    <mergeCell ref="A251:E251"/>
    <mergeCell ref="F251:CT251"/>
    <mergeCell ref="CU251:DS251"/>
    <mergeCell ref="DT251:ER251"/>
    <mergeCell ref="ES251:GE251"/>
    <mergeCell ref="ES246:GE246"/>
    <mergeCell ref="F245:ER245"/>
    <mergeCell ref="A255:GE255"/>
    <mergeCell ref="A257:E257"/>
    <mergeCell ref="F257:ER257"/>
    <mergeCell ref="ES257:GE257"/>
    <mergeCell ref="A246:ER246"/>
    <mergeCell ref="A248:GE248"/>
    <mergeCell ref="A250:E250"/>
    <mergeCell ref="F250:CT250"/>
    <mergeCell ref="A260:ER260"/>
    <mergeCell ref="ES260:GE260"/>
    <mergeCell ref="A262:GE262"/>
    <mergeCell ref="A264:E264"/>
    <mergeCell ref="F264:CT264"/>
    <mergeCell ref="ES264:GE264"/>
    <mergeCell ref="A258:E258"/>
    <mergeCell ref="F258:ER258"/>
    <mergeCell ref="ES258:GE258"/>
    <mergeCell ref="A259:E259"/>
    <mergeCell ref="F259:ER259"/>
    <mergeCell ref="ES259:GE259"/>
    <mergeCell ref="A252:E252"/>
    <mergeCell ref="F252:CT252"/>
    <mergeCell ref="CU252:DS252"/>
    <mergeCell ref="DT252:ER252"/>
    <mergeCell ref="ES252:GE252"/>
    <mergeCell ref="A253:CT253"/>
    <mergeCell ref="CU253:DS253"/>
    <mergeCell ref="DT253:ER253"/>
    <mergeCell ref="ES253:GE253"/>
    <mergeCell ref="A273:E273"/>
    <mergeCell ref="ES273:GE273"/>
    <mergeCell ref="F272:ER272"/>
    <mergeCell ref="F273:ER273"/>
    <mergeCell ref="ES274:GE274"/>
    <mergeCell ref="A274:ER274"/>
    <mergeCell ref="A269:GE269"/>
    <mergeCell ref="A271:E271"/>
    <mergeCell ref="ES271:GE271"/>
    <mergeCell ref="F271:ER271"/>
    <mergeCell ref="A272:E272"/>
    <mergeCell ref="ES272:GE272"/>
    <mergeCell ref="A267:CT267"/>
    <mergeCell ref="ES267:GE267"/>
    <mergeCell ref="CU266:ER266"/>
    <mergeCell ref="CU264:ER264"/>
    <mergeCell ref="CU265:ER265"/>
    <mergeCell ref="CU267:ER267"/>
    <mergeCell ref="A265:E265"/>
    <mergeCell ref="F265:CT265"/>
    <mergeCell ref="ES265:GE265"/>
    <mergeCell ref="A266:E266"/>
    <mergeCell ref="F266:CT266"/>
    <mergeCell ref="ES266:GE266"/>
    <mergeCell ref="F280:ER280"/>
    <mergeCell ref="ES280:GE280"/>
    <mergeCell ref="A281:E281"/>
    <mergeCell ref="F281:ER281"/>
    <mergeCell ref="ES281:GE281"/>
    <mergeCell ref="A282:ER282"/>
    <mergeCell ref="ES282:GE282"/>
    <mergeCell ref="A276:GE276"/>
    <mergeCell ref="A277:GE277"/>
    <mergeCell ref="AQ350:CA350"/>
    <mergeCell ref="CB350:DL350"/>
    <mergeCell ref="DM350:EW350"/>
    <mergeCell ref="EX350:GE350"/>
    <mergeCell ref="A279:E279"/>
    <mergeCell ref="F279:ER279"/>
    <mergeCell ref="ES279:GE279"/>
    <mergeCell ref="A280:E280"/>
    <mergeCell ref="CD341:CV341"/>
    <mergeCell ref="FB341:GE341"/>
    <mergeCell ref="FB342:GE342"/>
    <mergeCell ref="DP334:EH334"/>
    <mergeCell ref="A329:E331"/>
    <mergeCell ref="F329:X331"/>
    <mergeCell ref="Y329:AQ331"/>
    <mergeCell ref="AR329:DO329"/>
    <mergeCell ref="AR330:BJ331"/>
    <mergeCell ref="CD343:CV343"/>
    <mergeCell ref="CW343:DO343"/>
    <mergeCell ref="BK330:DO330"/>
    <mergeCell ref="DP329:EH331"/>
    <mergeCell ref="EI329:FA331"/>
    <mergeCell ref="FB329:GE331"/>
    <mergeCell ref="A296:E296"/>
    <mergeCell ref="F296:ER296"/>
    <mergeCell ref="ES296:GE296"/>
    <mergeCell ref="A297:E297"/>
    <mergeCell ref="F297:ER297"/>
    <mergeCell ref="ES297:GE297"/>
    <mergeCell ref="A291:E291"/>
    <mergeCell ref="F291:ER291"/>
    <mergeCell ref="ES291:GE291"/>
    <mergeCell ref="A292:ER292"/>
    <mergeCell ref="ES292:GE292"/>
    <mergeCell ref="A294:GE294"/>
    <mergeCell ref="A284:GE284"/>
    <mergeCell ref="A286:E286"/>
    <mergeCell ref="F286:ER286"/>
    <mergeCell ref="ES286:GE286"/>
    <mergeCell ref="A287:E287"/>
    <mergeCell ref="F287:ER287"/>
    <mergeCell ref="ES287:GE287"/>
    <mergeCell ref="A288:E288"/>
    <mergeCell ref="F288:ER288"/>
    <mergeCell ref="ES288:GE288"/>
    <mergeCell ref="A289:E289"/>
    <mergeCell ref="F289:ER289"/>
    <mergeCell ref="ES289:GE289"/>
    <mergeCell ref="A290:E290"/>
    <mergeCell ref="F290:ER290"/>
    <mergeCell ref="ES290:GE290"/>
    <mergeCell ref="A305:E305"/>
    <mergeCell ref="F305:ER305"/>
    <mergeCell ref="ES305:GE305"/>
    <mergeCell ref="A306:ER306"/>
    <mergeCell ref="ES306:GE306"/>
    <mergeCell ref="A308:GE308"/>
    <mergeCell ref="A303:E303"/>
    <mergeCell ref="F303:ER303"/>
    <mergeCell ref="ES303:GE303"/>
    <mergeCell ref="A304:E304"/>
    <mergeCell ref="F304:ER304"/>
    <mergeCell ref="ES304:GE304"/>
    <mergeCell ref="A298:E298"/>
    <mergeCell ref="F298:ER298"/>
    <mergeCell ref="ES298:GE298"/>
    <mergeCell ref="A299:ER299"/>
    <mergeCell ref="ES299:GE299"/>
    <mergeCell ref="A301:GE301"/>
    <mergeCell ref="A320:ER320"/>
    <mergeCell ref="ES320:GE320"/>
    <mergeCell ref="A322:GE322"/>
    <mergeCell ref="EX349:GE349"/>
    <mergeCell ref="A317:E317"/>
    <mergeCell ref="F317:ER317"/>
    <mergeCell ref="ES317:GE317"/>
    <mergeCell ref="A318:E318"/>
    <mergeCell ref="F318:ER318"/>
    <mergeCell ref="ES318:GE318"/>
    <mergeCell ref="A312:E312"/>
    <mergeCell ref="F312:ER312"/>
    <mergeCell ref="ES312:GE312"/>
    <mergeCell ref="A313:ER313"/>
    <mergeCell ref="ES313:GE313"/>
    <mergeCell ref="A315:GE315"/>
    <mergeCell ref="A310:E310"/>
    <mergeCell ref="F310:ER310"/>
    <mergeCell ref="ES310:GE310"/>
    <mergeCell ref="A311:E311"/>
    <mergeCell ref="F311:ER311"/>
    <mergeCell ref="ES311:GE311"/>
    <mergeCell ref="A345:GE345"/>
    <mergeCell ref="A347:E347"/>
    <mergeCell ref="F347:AP347"/>
    <mergeCell ref="AQ347:CA347"/>
    <mergeCell ref="CB347:DL347"/>
    <mergeCell ref="DM347:EW347"/>
    <mergeCell ref="FB332:GE332"/>
    <mergeCell ref="AR335:BJ335"/>
    <mergeCell ref="BK335:CC335"/>
    <mergeCell ref="CD335:CV335"/>
    <mergeCell ref="A211:CM211"/>
    <mergeCell ref="A212:CM212"/>
    <mergeCell ref="A214:Y214"/>
    <mergeCell ref="AH214:CM214"/>
    <mergeCell ref="A215:Y215"/>
    <mergeCell ref="AH215:CM215"/>
    <mergeCell ref="EX354:GE354"/>
    <mergeCell ref="A217:B217"/>
    <mergeCell ref="C217:E217"/>
    <mergeCell ref="F217:G217"/>
    <mergeCell ref="I217:W217"/>
    <mergeCell ref="X217:Z217"/>
    <mergeCell ref="AA217:AC217"/>
    <mergeCell ref="A354:E354"/>
    <mergeCell ref="F354:AP354"/>
    <mergeCell ref="AQ354:CA354"/>
    <mergeCell ref="CB354:DL354"/>
    <mergeCell ref="DM354:EW354"/>
    <mergeCell ref="AD217:AF217"/>
    <mergeCell ref="A221:FI221"/>
    <mergeCell ref="A222:FI222"/>
    <mergeCell ref="A223:FI223"/>
    <mergeCell ref="A227:FI227"/>
    <mergeCell ref="A323:GE323"/>
    <mergeCell ref="P324:AM324"/>
    <mergeCell ref="A325:GE325"/>
    <mergeCell ref="A327:GE327"/>
    <mergeCell ref="A350:AP350"/>
    <mergeCell ref="A352:GE352"/>
    <mergeCell ref="A319:E319"/>
    <mergeCell ref="F319:ER319"/>
    <mergeCell ref="ES319:GE319"/>
    <mergeCell ref="AQ203:BH203"/>
    <mergeCell ref="BK203:BV203"/>
    <mergeCell ref="BY203:CR203"/>
    <mergeCell ref="AQ204:BH204"/>
    <mergeCell ref="BK204:BV204"/>
    <mergeCell ref="BY204:CR204"/>
    <mergeCell ref="AM205:BD205"/>
    <mergeCell ref="BG205:BX205"/>
    <mergeCell ref="CA205:CR205"/>
    <mergeCell ref="AM206:BD206"/>
    <mergeCell ref="BG206:BX206"/>
    <mergeCell ref="CA206:CR206"/>
    <mergeCell ref="I207:J207"/>
    <mergeCell ref="K207:M207"/>
    <mergeCell ref="N207:O207"/>
    <mergeCell ref="Q207:AE207"/>
    <mergeCell ref="AF207:AH207"/>
    <mergeCell ref="AI207:AK207"/>
    <mergeCell ref="A198:G198"/>
    <mergeCell ref="H198:CK198"/>
    <mergeCell ref="CL198:CS198"/>
    <mergeCell ref="CT198:DA198"/>
    <mergeCell ref="DB198:DM198"/>
    <mergeCell ref="DN198:DY198"/>
    <mergeCell ref="DZ198:EK198"/>
    <mergeCell ref="EL198:EW198"/>
    <mergeCell ref="EX198:FI198"/>
    <mergeCell ref="A199:G200"/>
    <mergeCell ref="H199:CK199"/>
    <mergeCell ref="CL199:CS200"/>
    <mergeCell ref="CT199:DA200"/>
    <mergeCell ref="DB199:DM199"/>
    <mergeCell ref="DN199:DY200"/>
    <mergeCell ref="DZ199:EK200"/>
    <mergeCell ref="EL199:EW200"/>
    <mergeCell ref="EX199:FI200"/>
    <mergeCell ref="H200:CK200"/>
    <mergeCell ref="DB200:DM200"/>
    <mergeCell ref="A195:G195"/>
    <mergeCell ref="H195:CK195"/>
    <mergeCell ref="CL195:CS195"/>
    <mergeCell ref="CT195:DA195"/>
    <mergeCell ref="DB195:DM195"/>
    <mergeCell ref="DN195:DY195"/>
    <mergeCell ref="DZ195:EK195"/>
    <mergeCell ref="EL195:EW195"/>
    <mergeCell ref="EX195:FI195"/>
    <mergeCell ref="A196:G197"/>
    <mergeCell ref="H196:CK196"/>
    <mergeCell ref="CL196:CS197"/>
    <mergeCell ref="CT196:DA197"/>
    <mergeCell ref="DB196:DM196"/>
    <mergeCell ref="DN196:DY197"/>
    <mergeCell ref="DZ196:EK197"/>
    <mergeCell ref="EL196:EW197"/>
    <mergeCell ref="EX196:FI197"/>
    <mergeCell ref="H197:CK197"/>
    <mergeCell ref="DB197:DM197"/>
    <mergeCell ref="A193:G193"/>
    <mergeCell ref="H193:CK193"/>
    <mergeCell ref="CL193:CS193"/>
    <mergeCell ref="CT193:DA193"/>
    <mergeCell ref="DB193:DM193"/>
    <mergeCell ref="DN193:DY193"/>
    <mergeCell ref="DZ193:EK193"/>
    <mergeCell ref="EL193:EW193"/>
    <mergeCell ref="EX193:FI193"/>
    <mergeCell ref="A194:G194"/>
    <mergeCell ref="H194:CK194"/>
    <mergeCell ref="CL194:CS194"/>
    <mergeCell ref="CT194:DA194"/>
    <mergeCell ref="DB194:DM194"/>
    <mergeCell ref="DN194:DY194"/>
    <mergeCell ref="DZ194:EK194"/>
    <mergeCell ref="EL194:EW194"/>
    <mergeCell ref="EX194:FI194"/>
    <mergeCell ref="A191:G191"/>
    <mergeCell ref="H191:CK191"/>
    <mergeCell ref="CL191:CS191"/>
    <mergeCell ref="CT191:DA191"/>
    <mergeCell ref="DB191:DM191"/>
    <mergeCell ref="DN191:DY191"/>
    <mergeCell ref="DZ191:EK191"/>
    <mergeCell ref="EL191:EW191"/>
    <mergeCell ref="EX191:FI191"/>
    <mergeCell ref="A192:G192"/>
    <mergeCell ref="H192:CK192"/>
    <mergeCell ref="CL192:CS192"/>
    <mergeCell ref="CT192:DA192"/>
    <mergeCell ref="DB192:DM192"/>
    <mergeCell ref="DN192:DY192"/>
    <mergeCell ref="DZ192:EK192"/>
    <mergeCell ref="EL192:EW192"/>
    <mergeCell ref="EX192:FI192"/>
    <mergeCell ref="A189:G189"/>
    <mergeCell ref="H189:CK189"/>
    <mergeCell ref="CL189:CS189"/>
    <mergeCell ref="CT189:DA189"/>
    <mergeCell ref="DB189:DM189"/>
    <mergeCell ref="DN189:DY189"/>
    <mergeCell ref="DZ189:EK189"/>
    <mergeCell ref="EL189:EW189"/>
    <mergeCell ref="EX189:FI189"/>
    <mergeCell ref="A190:G190"/>
    <mergeCell ref="H190:CK190"/>
    <mergeCell ref="CL190:CS190"/>
    <mergeCell ref="CT190:DA190"/>
    <mergeCell ref="DB190:DM190"/>
    <mergeCell ref="DN190:DY190"/>
    <mergeCell ref="DZ190:EK190"/>
    <mergeCell ref="EL190:EW190"/>
    <mergeCell ref="EX190:FI190"/>
    <mergeCell ref="A187:G187"/>
    <mergeCell ref="H187:CK187"/>
    <mergeCell ref="CL187:CS187"/>
    <mergeCell ref="CT187:DA187"/>
    <mergeCell ref="DB187:DM187"/>
    <mergeCell ref="DN187:DY187"/>
    <mergeCell ref="DZ187:EK187"/>
    <mergeCell ref="EL187:EW187"/>
    <mergeCell ref="EX187:FI187"/>
    <mergeCell ref="A188:G188"/>
    <mergeCell ref="H188:CK188"/>
    <mergeCell ref="CL188:CS188"/>
    <mergeCell ref="CT188:DA188"/>
    <mergeCell ref="DB188:DM188"/>
    <mergeCell ref="DN188:DY188"/>
    <mergeCell ref="DZ188:EK188"/>
    <mergeCell ref="EL188:EW188"/>
    <mergeCell ref="EX188:FI188"/>
    <mergeCell ref="A184:G186"/>
    <mergeCell ref="H184:CK186"/>
    <mergeCell ref="CL184:CS186"/>
    <mergeCell ref="CT184:DA186"/>
    <mergeCell ref="DB184:DM186"/>
    <mergeCell ref="DN184:FI184"/>
    <mergeCell ref="DN185:DS185"/>
    <mergeCell ref="DT185:DV185"/>
    <mergeCell ref="DW185:DY185"/>
    <mergeCell ref="DZ185:EE185"/>
    <mergeCell ref="EF185:EH185"/>
    <mergeCell ref="EI185:EK185"/>
    <mergeCell ref="EL185:EQ185"/>
    <mergeCell ref="ER185:ET185"/>
    <mergeCell ref="EU185:EW185"/>
    <mergeCell ref="EX185:FI186"/>
    <mergeCell ref="DN186:DY186"/>
    <mergeCell ref="DZ186:EK186"/>
    <mergeCell ref="EL186:EW186"/>
    <mergeCell ref="A181:G181"/>
    <mergeCell ref="H181:CK181"/>
    <mergeCell ref="CL181:CS181"/>
    <mergeCell ref="CT181:DA181"/>
    <mergeCell ref="DB181:DM181"/>
    <mergeCell ref="DN181:DY181"/>
    <mergeCell ref="DZ181:EK181"/>
    <mergeCell ref="EL181:EW181"/>
    <mergeCell ref="EX181:FI181"/>
    <mergeCell ref="A182:G182"/>
    <mergeCell ref="H182:CK182"/>
    <mergeCell ref="CL182:CS182"/>
    <mergeCell ref="CT182:DA182"/>
    <mergeCell ref="DB182:DM182"/>
    <mergeCell ref="DN182:DY182"/>
    <mergeCell ref="DZ182:EK182"/>
    <mergeCell ref="EL182:EW182"/>
    <mergeCell ref="EX182:FI182"/>
    <mergeCell ref="A179:G179"/>
    <mergeCell ref="H179:CK179"/>
    <mergeCell ref="CL179:CS179"/>
    <mergeCell ref="CT179:DA179"/>
    <mergeCell ref="DB179:DM179"/>
    <mergeCell ref="DN179:DY179"/>
    <mergeCell ref="DZ179:EK179"/>
    <mergeCell ref="EL179:EW179"/>
    <mergeCell ref="EX179:FI179"/>
    <mergeCell ref="A180:G180"/>
    <mergeCell ref="H180:CK180"/>
    <mergeCell ref="CL180:CS180"/>
    <mergeCell ref="CT180:DA180"/>
    <mergeCell ref="DB180:DM180"/>
    <mergeCell ref="DN180:DY180"/>
    <mergeCell ref="DZ180:EK180"/>
    <mergeCell ref="EL180:EW180"/>
    <mergeCell ref="EX180:FI180"/>
    <mergeCell ref="A177:G177"/>
    <mergeCell ref="H177:CK177"/>
    <mergeCell ref="CL177:CS177"/>
    <mergeCell ref="CT177:DA177"/>
    <mergeCell ref="DB177:DM177"/>
    <mergeCell ref="DN177:DY177"/>
    <mergeCell ref="DZ177:EK177"/>
    <mergeCell ref="EL177:EW177"/>
    <mergeCell ref="EX177:FI177"/>
    <mergeCell ref="A178:G178"/>
    <mergeCell ref="H178:CK178"/>
    <mergeCell ref="CL178:CS178"/>
    <mergeCell ref="CT178:DA178"/>
    <mergeCell ref="DB178:DM178"/>
    <mergeCell ref="DN178:DY178"/>
    <mergeCell ref="DZ178:EK178"/>
    <mergeCell ref="EL178:EW178"/>
    <mergeCell ref="EX178:FI178"/>
    <mergeCell ref="A175:G175"/>
    <mergeCell ref="H175:CK175"/>
    <mergeCell ref="CL175:CS175"/>
    <mergeCell ref="CT175:DA175"/>
    <mergeCell ref="DB175:DM175"/>
    <mergeCell ref="DN175:DY175"/>
    <mergeCell ref="DZ175:EK175"/>
    <mergeCell ref="EL175:EW175"/>
    <mergeCell ref="EX175:FI175"/>
    <mergeCell ref="A176:G176"/>
    <mergeCell ref="H176:CK176"/>
    <mergeCell ref="CL176:CS176"/>
    <mergeCell ref="CT176:DA176"/>
    <mergeCell ref="DB176:DM176"/>
    <mergeCell ref="DN176:DY176"/>
    <mergeCell ref="DZ176:EK176"/>
    <mergeCell ref="EL176:EW176"/>
    <mergeCell ref="EX176:FI176"/>
    <mergeCell ref="A173:G173"/>
    <mergeCell ref="H173:CK173"/>
    <mergeCell ref="CL173:CS173"/>
    <mergeCell ref="CT173:DA173"/>
    <mergeCell ref="DB173:DM173"/>
    <mergeCell ref="DN173:DY173"/>
    <mergeCell ref="DZ173:EK173"/>
    <mergeCell ref="EL173:EW173"/>
    <mergeCell ref="EX173:FI173"/>
    <mergeCell ref="A174:G174"/>
    <mergeCell ref="H174:CK174"/>
    <mergeCell ref="CL174:CS174"/>
    <mergeCell ref="CT174:DA174"/>
    <mergeCell ref="DB174:DM174"/>
    <mergeCell ref="DN174:DY174"/>
    <mergeCell ref="DZ174:EK174"/>
    <mergeCell ref="EL174:EW174"/>
    <mergeCell ref="EX174:FI174"/>
    <mergeCell ref="A171:G171"/>
    <mergeCell ref="H171:CK171"/>
    <mergeCell ref="CL171:CS171"/>
    <mergeCell ref="CT171:DA171"/>
    <mergeCell ref="DB171:DM171"/>
    <mergeCell ref="DN171:DY171"/>
    <mergeCell ref="DZ171:EK171"/>
    <mergeCell ref="EL171:EW171"/>
    <mergeCell ref="EX171:FI171"/>
    <mergeCell ref="A172:G172"/>
    <mergeCell ref="H172:CK172"/>
    <mergeCell ref="CL172:CS172"/>
    <mergeCell ref="CT172:DA172"/>
    <mergeCell ref="DB172:DM172"/>
    <mergeCell ref="DN172:DY172"/>
    <mergeCell ref="DZ172:EK172"/>
    <mergeCell ref="EL172:EW172"/>
    <mergeCell ref="EX172:FI172"/>
    <mergeCell ref="A169:G169"/>
    <mergeCell ref="H169:CK169"/>
    <mergeCell ref="CL169:CS169"/>
    <mergeCell ref="CT169:DA169"/>
    <mergeCell ref="DB169:DM169"/>
    <mergeCell ref="DN169:DY169"/>
    <mergeCell ref="DZ169:EK169"/>
    <mergeCell ref="EL169:EW169"/>
    <mergeCell ref="EX169:FI169"/>
    <mergeCell ref="A170:G170"/>
    <mergeCell ref="H170:CK170"/>
    <mergeCell ref="CL170:CS170"/>
    <mergeCell ref="CT170:DA170"/>
    <mergeCell ref="DB170:DM170"/>
    <mergeCell ref="DN170:DY170"/>
    <mergeCell ref="DZ170:EK170"/>
    <mergeCell ref="EL170:EW170"/>
    <mergeCell ref="EX170:FI170"/>
    <mergeCell ref="A167:G167"/>
    <mergeCell ref="H167:CK167"/>
    <mergeCell ref="CL167:CS167"/>
    <mergeCell ref="CT167:DA167"/>
    <mergeCell ref="DB167:DM167"/>
    <mergeCell ref="DN167:DY167"/>
    <mergeCell ref="DZ167:EK167"/>
    <mergeCell ref="EL167:EW167"/>
    <mergeCell ref="EX167:FI167"/>
    <mergeCell ref="A168:G168"/>
    <mergeCell ref="H168:CK168"/>
    <mergeCell ref="CL168:CS168"/>
    <mergeCell ref="CT168:DA168"/>
    <mergeCell ref="DB168:DM168"/>
    <mergeCell ref="DN168:DY168"/>
    <mergeCell ref="DZ168:EK168"/>
    <mergeCell ref="EL168:EW168"/>
    <mergeCell ref="EX168:FI168"/>
    <mergeCell ref="A165:G165"/>
    <mergeCell ref="H165:CK165"/>
    <mergeCell ref="CL165:CS165"/>
    <mergeCell ref="CT165:DA165"/>
    <mergeCell ref="DB165:DM165"/>
    <mergeCell ref="DN165:DY165"/>
    <mergeCell ref="DZ165:EK165"/>
    <mergeCell ref="EL165:EW165"/>
    <mergeCell ref="EX165:FI165"/>
    <mergeCell ref="A166:G166"/>
    <mergeCell ref="H166:CK166"/>
    <mergeCell ref="CL166:CS166"/>
    <mergeCell ref="CT166:DA166"/>
    <mergeCell ref="DB166:DM166"/>
    <mergeCell ref="DN166:DY166"/>
    <mergeCell ref="DZ166:EK166"/>
    <mergeCell ref="EL166:EW166"/>
    <mergeCell ref="EX166:FI166"/>
    <mergeCell ref="B160:FH160"/>
    <mergeCell ref="A162:G164"/>
    <mergeCell ref="H162:CK164"/>
    <mergeCell ref="CL162:CS164"/>
    <mergeCell ref="CT162:DA164"/>
    <mergeCell ref="DB162:DM164"/>
    <mergeCell ref="DN162:FI162"/>
    <mergeCell ref="DN163:DS163"/>
    <mergeCell ref="DT163:DV163"/>
    <mergeCell ref="DW163:DY163"/>
    <mergeCell ref="DZ163:EE163"/>
    <mergeCell ref="EF163:EH163"/>
    <mergeCell ref="EI163:EK163"/>
    <mergeCell ref="EL163:EQ163"/>
    <mergeCell ref="ER163:ET163"/>
    <mergeCell ref="EU163:EW163"/>
    <mergeCell ref="EX163:FI164"/>
    <mergeCell ref="DN164:DY164"/>
    <mergeCell ref="DZ164:EK164"/>
    <mergeCell ref="EL164:EW164"/>
    <mergeCell ref="DS103:EE103"/>
    <mergeCell ref="DF105:DR105"/>
    <mergeCell ref="DS105:EE105"/>
    <mergeCell ref="DF106:DR106"/>
    <mergeCell ref="DS106:EE106"/>
    <mergeCell ref="DF107:DR107"/>
    <mergeCell ref="DS107:EE107"/>
    <mergeCell ref="DF109:DR109"/>
    <mergeCell ref="DS109:EE109"/>
    <mergeCell ref="DF110:DR110"/>
    <mergeCell ref="DS110:EE110"/>
    <mergeCell ref="DF111:DR111"/>
    <mergeCell ref="DS111:EE111"/>
    <mergeCell ref="DS133:EE133"/>
    <mergeCell ref="DS128:EE128"/>
    <mergeCell ref="DS129:EE129"/>
    <mergeCell ref="DS122:EE122"/>
    <mergeCell ref="DF130:DR130"/>
    <mergeCell ref="DS130:EE130"/>
    <mergeCell ref="DF114:DR114"/>
    <mergeCell ref="DS114:EE114"/>
    <mergeCell ref="DS127:EE127"/>
    <mergeCell ref="DF75:DR75"/>
    <mergeCell ref="DS75:EE75"/>
    <mergeCell ref="DF80:DR80"/>
    <mergeCell ref="DS80:EE80"/>
    <mergeCell ref="DF81:DR81"/>
    <mergeCell ref="DS81:EE81"/>
    <mergeCell ref="DF82:DR82"/>
    <mergeCell ref="DS82:EE82"/>
    <mergeCell ref="DF85:DR85"/>
    <mergeCell ref="DS85:EE85"/>
    <mergeCell ref="DF86:DR86"/>
    <mergeCell ref="DS86:EE86"/>
    <mergeCell ref="DF87:DR87"/>
    <mergeCell ref="DS87:EE87"/>
    <mergeCell ref="DF89:DR89"/>
    <mergeCell ref="DS89:EE89"/>
    <mergeCell ref="DF90:DR90"/>
    <mergeCell ref="DS90:EE90"/>
    <mergeCell ref="DF52:DR52"/>
    <mergeCell ref="DS52:EE52"/>
    <mergeCell ref="DF54:DR54"/>
    <mergeCell ref="DS54:EE54"/>
    <mergeCell ref="DS58:EE58"/>
    <mergeCell ref="DF59:DR59"/>
    <mergeCell ref="DS59:EE59"/>
    <mergeCell ref="DF60:DR61"/>
    <mergeCell ref="DS60:EE61"/>
    <mergeCell ref="DF62:DR62"/>
    <mergeCell ref="DS62:EE62"/>
    <mergeCell ref="DF64:DR64"/>
    <mergeCell ref="DS64:EE64"/>
    <mergeCell ref="DF65:DR65"/>
    <mergeCell ref="DS65:EE65"/>
    <mergeCell ref="DF66:DR66"/>
    <mergeCell ref="DS66:EE66"/>
    <mergeCell ref="DF56:DR57"/>
    <mergeCell ref="DS56:EE57"/>
    <mergeCell ref="DF58:DR58"/>
    <mergeCell ref="A158:GE158"/>
    <mergeCell ref="A151:GE151"/>
    <mergeCell ref="A153:GE153"/>
    <mergeCell ref="A154:GE154"/>
    <mergeCell ref="A155:GE155"/>
    <mergeCell ref="FF142:FR142"/>
    <mergeCell ref="FS142:GE142"/>
    <mergeCell ref="A143:BW143"/>
    <mergeCell ref="BX143:CE143"/>
    <mergeCell ref="CF143:CR143"/>
    <mergeCell ref="DF28:DR30"/>
    <mergeCell ref="DS28:EE30"/>
    <mergeCell ref="DF31:DR31"/>
    <mergeCell ref="DS31:EE31"/>
    <mergeCell ref="FS21:GE21"/>
    <mergeCell ref="FS22:GE22"/>
    <mergeCell ref="FS23:GE23"/>
    <mergeCell ref="FS24:GE24"/>
    <mergeCell ref="A26:GE26"/>
    <mergeCell ref="FS31:GE31"/>
    <mergeCell ref="DF33:DR33"/>
    <mergeCell ref="DS33:EE33"/>
    <mergeCell ref="DF34:DR34"/>
    <mergeCell ref="DS34:EE34"/>
    <mergeCell ref="DF35:DR35"/>
    <mergeCell ref="DS35:EE35"/>
    <mergeCell ref="DS36:EE37"/>
    <mergeCell ref="DF38:DR38"/>
    <mergeCell ref="DS38:EE38"/>
    <mergeCell ref="DF39:DR39"/>
    <mergeCell ref="DS39:EE39"/>
    <mergeCell ref="DS43:EE43"/>
    <mergeCell ref="ES142:FE142"/>
    <mergeCell ref="FF140:FR140"/>
    <mergeCell ref="FS140:GE140"/>
    <mergeCell ref="A141:BW141"/>
    <mergeCell ref="BX141:CE141"/>
    <mergeCell ref="CF141:CR141"/>
    <mergeCell ref="CS141:DE141"/>
    <mergeCell ref="EF141:ER141"/>
    <mergeCell ref="ES141:FE141"/>
    <mergeCell ref="FF141:FR141"/>
    <mergeCell ref="CS143:DE143"/>
    <mergeCell ref="EF143:ER143"/>
    <mergeCell ref="ES143:FE143"/>
    <mergeCell ref="FF143:FR143"/>
    <mergeCell ref="FS143:GE143"/>
    <mergeCell ref="A142:BW142"/>
    <mergeCell ref="BX142:CE142"/>
    <mergeCell ref="CF142:CR142"/>
    <mergeCell ref="CS142:DE142"/>
    <mergeCell ref="EF142:ER142"/>
    <mergeCell ref="DF142:DR142"/>
    <mergeCell ref="DS142:EE142"/>
    <mergeCell ref="DF143:DR143"/>
    <mergeCell ref="DS143:EE143"/>
    <mergeCell ref="DF140:DR140"/>
    <mergeCell ref="DS140:EE140"/>
    <mergeCell ref="A139:BW139"/>
    <mergeCell ref="BX139:CE139"/>
    <mergeCell ref="CF139:CR139"/>
    <mergeCell ref="CS139:DE139"/>
    <mergeCell ref="EF139:ER139"/>
    <mergeCell ref="ES139:FE139"/>
    <mergeCell ref="FF139:FR139"/>
    <mergeCell ref="FS139:GE139"/>
    <mergeCell ref="FS141:GE141"/>
    <mergeCell ref="A140:BW140"/>
    <mergeCell ref="BX140:CE140"/>
    <mergeCell ref="CF140:CR140"/>
    <mergeCell ref="CS140:DE140"/>
    <mergeCell ref="EF140:ER140"/>
    <mergeCell ref="ES140:FE140"/>
    <mergeCell ref="DF141:DR141"/>
    <mergeCell ref="DS141:EE141"/>
    <mergeCell ref="DF139:DR139"/>
    <mergeCell ref="DS139:EE139"/>
    <mergeCell ref="A137:BW137"/>
    <mergeCell ref="BX137:CE137"/>
    <mergeCell ref="CF137:CR137"/>
    <mergeCell ref="CS137:DE137"/>
    <mergeCell ref="EF137:ER137"/>
    <mergeCell ref="ES137:FE137"/>
    <mergeCell ref="FF137:FR137"/>
    <mergeCell ref="FS137:GE137"/>
    <mergeCell ref="A138:BW138"/>
    <mergeCell ref="BX138:CE138"/>
    <mergeCell ref="CF138:CR138"/>
    <mergeCell ref="CS138:DE138"/>
    <mergeCell ref="EF138:ER138"/>
    <mergeCell ref="ES138:FE138"/>
    <mergeCell ref="DF138:DR138"/>
    <mergeCell ref="DS138:EE138"/>
    <mergeCell ref="FF138:FR138"/>
    <mergeCell ref="FS138:GE138"/>
    <mergeCell ref="DF137:DR137"/>
    <mergeCell ref="DS137:EE137"/>
    <mergeCell ref="A134:BW134"/>
    <mergeCell ref="BX134:CE134"/>
    <mergeCell ref="CF134:CR134"/>
    <mergeCell ref="CS134:DE134"/>
    <mergeCell ref="EF134:ER134"/>
    <mergeCell ref="ES134:FE134"/>
    <mergeCell ref="FF134:FR134"/>
    <mergeCell ref="FS134:GE134"/>
    <mergeCell ref="DF133:DR133"/>
    <mergeCell ref="A135:BW135"/>
    <mergeCell ref="BX135:CE135"/>
    <mergeCell ref="CF135:CR135"/>
    <mergeCell ref="CS135:DE135"/>
    <mergeCell ref="EF135:ER135"/>
    <mergeCell ref="ES135:FE135"/>
    <mergeCell ref="FF135:FR135"/>
    <mergeCell ref="FS135:GE135"/>
    <mergeCell ref="DF134:DR134"/>
    <mergeCell ref="DS134:EE134"/>
    <mergeCell ref="DF135:DR135"/>
    <mergeCell ref="DS135:EE135"/>
    <mergeCell ref="A112:BW112"/>
    <mergeCell ref="BX112:CE112"/>
    <mergeCell ref="CF112:CR112"/>
    <mergeCell ref="CS112:DE112"/>
    <mergeCell ref="EF112:ER112"/>
    <mergeCell ref="DF112:DR112"/>
    <mergeCell ref="DS112:EE112"/>
    <mergeCell ref="ES112:FE112"/>
    <mergeCell ref="FF112:FR112"/>
    <mergeCell ref="FS112:GE112"/>
    <mergeCell ref="A133:BW133"/>
    <mergeCell ref="BX133:CE133"/>
    <mergeCell ref="CF133:CR133"/>
    <mergeCell ref="CS133:DE133"/>
    <mergeCell ref="EF133:ER133"/>
    <mergeCell ref="ES133:FE133"/>
    <mergeCell ref="FF133:FR133"/>
    <mergeCell ref="FS133:GE133"/>
    <mergeCell ref="EF130:ER130"/>
    <mergeCell ref="ES130:FE130"/>
    <mergeCell ref="FF130:FR130"/>
    <mergeCell ref="FS130:GE130"/>
    <mergeCell ref="A128:BW128"/>
    <mergeCell ref="BX128:CE128"/>
    <mergeCell ref="CF128:CR128"/>
    <mergeCell ref="CS128:DE128"/>
    <mergeCell ref="DF128:DR128"/>
    <mergeCell ref="EF128:ER128"/>
    <mergeCell ref="A130:BW130"/>
    <mergeCell ref="BX130:CE130"/>
    <mergeCell ref="CF130:CR130"/>
    <mergeCell ref="CS130:DE130"/>
    <mergeCell ref="A109:BW109"/>
    <mergeCell ref="BX109:CE109"/>
    <mergeCell ref="CF109:CR109"/>
    <mergeCell ref="CS109:DE109"/>
    <mergeCell ref="EF109:ER109"/>
    <mergeCell ref="ES109:FE109"/>
    <mergeCell ref="FF109:FR109"/>
    <mergeCell ref="FS109:GE109"/>
    <mergeCell ref="A110:BW110"/>
    <mergeCell ref="BX110:CE110"/>
    <mergeCell ref="CF110:CR110"/>
    <mergeCell ref="CS110:DE110"/>
    <mergeCell ref="EF110:ER110"/>
    <mergeCell ref="ES110:FE110"/>
    <mergeCell ref="FF110:FR110"/>
    <mergeCell ref="FS110:GE110"/>
    <mergeCell ref="A111:BW111"/>
    <mergeCell ref="BX111:CE111"/>
    <mergeCell ref="CF111:CR111"/>
    <mergeCell ref="CS111:DE111"/>
    <mergeCell ref="EF111:ER111"/>
    <mergeCell ref="ES111:FE111"/>
    <mergeCell ref="FF111:FR111"/>
    <mergeCell ref="FS111:GE111"/>
    <mergeCell ref="A106:BW106"/>
    <mergeCell ref="BX106:CE106"/>
    <mergeCell ref="CF106:CR106"/>
    <mergeCell ref="CS106:DE106"/>
    <mergeCell ref="EF106:ER106"/>
    <mergeCell ref="ES106:FE106"/>
    <mergeCell ref="FF106:FR106"/>
    <mergeCell ref="FS106:GE106"/>
    <mergeCell ref="A107:BW107"/>
    <mergeCell ref="BX107:CE107"/>
    <mergeCell ref="CF107:CR107"/>
    <mergeCell ref="CS107:DE107"/>
    <mergeCell ref="EF107:ER107"/>
    <mergeCell ref="ES107:FE107"/>
    <mergeCell ref="FF107:FR107"/>
    <mergeCell ref="FS107:GE107"/>
    <mergeCell ref="A108:BW108"/>
    <mergeCell ref="BX108:CE108"/>
    <mergeCell ref="CF108:CR108"/>
    <mergeCell ref="CS108:DE108"/>
    <mergeCell ref="EF108:ER108"/>
    <mergeCell ref="ES108:FE108"/>
    <mergeCell ref="DF108:DR108"/>
    <mergeCell ref="DS108:EE108"/>
    <mergeCell ref="FF108:FR108"/>
    <mergeCell ref="FS108:GE108"/>
    <mergeCell ref="A100:BW100"/>
    <mergeCell ref="BX100:CE100"/>
    <mergeCell ref="CF100:CR100"/>
    <mergeCell ref="CS100:DE100"/>
    <mergeCell ref="EF100:ER100"/>
    <mergeCell ref="ES100:FE100"/>
    <mergeCell ref="DF100:DR100"/>
    <mergeCell ref="DS100:EE100"/>
    <mergeCell ref="FF100:FR100"/>
    <mergeCell ref="FS100:GE100"/>
    <mergeCell ref="A101:BW101"/>
    <mergeCell ref="BX101:CE101"/>
    <mergeCell ref="CF101:CR101"/>
    <mergeCell ref="CS101:DE101"/>
    <mergeCell ref="EF101:ER101"/>
    <mergeCell ref="ES101:FE101"/>
    <mergeCell ref="FF101:FR101"/>
    <mergeCell ref="FS101:GE101"/>
    <mergeCell ref="DF101:DR101"/>
    <mergeCell ref="DS101:EE101"/>
    <mergeCell ref="A97:BW97"/>
    <mergeCell ref="BX97:CE97"/>
    <mergeCell ref="CF97:CR97"/>
    <mergeCell ref="CS97:DE97"/>
    <mergeCell ref="EF97:ER97"/>
    <mergeCell ref="ES97:FE97"/>
    <mergeCell ref="FF97:FR97"/>
    <mergeCell ref="FS97:GE97"/>
    <mergeCell ref="A98:BW98"/>
    <mergeCell ref="BX98:CE98"/>
    <mergeCell ref="CF98:CR98"/>
    <mergeCell ref="CS98:DE98"/>
    <mergeCell ref="EF98:ER98"/>
    <mergeCell ref="ES98:FE98"/>
    <mergeCell ref="FF98:FR98"/>
    <mergeCell ref="FS98:GE98"/>
    <mergeCell ref="A99:BW99"/>
    <mergeCell ref="BX99:CE99"/>
    <mergeCell ref="CF99:CR99"/>
    <mergeCell ref="CS99:DE99"/>
    <mergeCell ref="EF99:ER99"/>
    <mergeCell ref="ES99:FE99"/>
    <mergeCell ref="FF99:FR99"/>
    <mergeCell ref="FS99:GE99"/>
    <mergeCell ref="DF97:DR97"/>
    <mergeCell ref="DS97:EE97"/>
    <mergeCell ref="DF98:DR98"/>
    <mergeCell ref="DS98:EE98"/>
    <mergeCell ref="DF99:DR99"/>
    <mergeCell ref="DS99:EE99"/>
    <mergeCell ref="A94:BW94"/>
    <mergeCell ref="BX94:CE94"/>
    <mergeCell ref="CF94:CR94"/>
    <mergeCell ref="CS94:DE94"/>
    <mergeCell ref="EF94:ER94"/>
    <mergeCell ref="ES94:FE94"/>
    <mergeCell ref="FF94:FR94"/>
    <mergeCell ref="FS94:GE94"/>
    <mergeCell ref="A95:BW95"/>
    <mergeCell ref="BX95:CE95"/>
    <mergeCell ref="CF95:CR95"/>
    <mergeCell ref="CS95:DE95"/>
    <mergeCell ref="EF95:ER95"/>
    <mergeCell ref="ES95:FE95"/>
    <mergeCell ref="FF95:FR95"/>
    <mergeCell ref="FS95:GE95"/>
    <mergeCell ref="A96:BW96"/>
    <mergeCell ref="BX96:CE96"/>
    <mergeCell ref="CF96:CR96"/>
    <mergeCell ref="CS96:DE96"/>
    <mergeCell ref="EF96:ER96"/>
    <mergeCell ref="ES96:FE96"/>
    <mergeCell ref="DF96:DR96"/>
    <mergeCell ref="DS96:EE96"/>
    <mergeCell ref="FF96:FR96"/>
    <mergeCell ref="FS96:GE96"/>
    <mergeCell ref="DF94:DR94"/>
    <mergeCell ref="DS94:EE94"/>
    <mergeCell ref="DF95:DR95"/>
    <mergeCell ref="DS95:EE95"/>
    <mergeCell ref="A92:BW92"/>
    <mergeCell ref="BX92:CE92"/>
    <mergeCell ref="CF92:CR92"/>
    <mergeCell ref="CS92:DE92"/>
    <mergeCell ref="EF92:ER92"/>
    <mergeCell ref="ES92:FE92"/>
    <mergeCell ref="DF92:DR92"/>
    <mergeCell ref="DS92:EE92"/>
    <mergeCell ref="FF92:FR92"/>
    <mergeCell ref="FS92:GE92"/>
    <mergeCell ref="A93:BW93"/>
    <mergeCell ref="BX93:CE93"/>
    <mergeCell ref="CF93:CR93"/>
    <mergeCell ref="CS93:DE93"/>
    <mergeCell ref="EF93:ER93"/>
    <mergeCell ref="ES93:FE93"/>
    <mergeCell ref="FF93:FR93"/>
    <mergeCell ref="FS93:GE93"/>
    <mergeCell ref="DF93:DR93"/>
    <mergeCell ref="DS93:EE93"/>
    <mergeCell ref="A89:BW89"/>
    <mergeCell ref="BX89:CE89"/>
    <mergeCell ref="CF89:CR89"/>
    <mergeCell ref="CS89:DE89"/>
    <mergeCell ref="EF89:ER89"/>
    <mergeCell ref="ES89:FE89"/>
    <mergeCell ref="FF89:FR89"/>
    <mergeCell ref="FS89:GE89"/>
    <mergeCell ref="A90:BW90"/>
    <mergeCell ref="BX90:CE90"/>
    <mergeCell ref="CF90:CR90"/>
    <mergeCell ref="CS90:DE90"/>
    <mergeCell ref="EF90:ER90"/>
    <mergeCell ref="ES90:FE90"/>
    <mergeCell ref="FF90:FR90"/>
    <mergeCell ref="FS90:GE90"/>
    <mergeCell ref="A91:BW91"/>
    <mergeCell ref="BX91:CE91"/>
    <mergeCell ref="CF91:CR91"/>
    <mergeCell ref="CS91:DE91"/>
    <mergeCell ref="EF91:ER91"/>
    <mergeCell ref="ES91:FE91"/>
    <mergeCell ref="FF91:FR91"/>
    <mergeCell ref="FS91:GE91"/>
    <mergeCell ref="DF91:DR91"/>
    <mergeCell ref="DS91:EE91"/>
    <mergeCell ref="A87:BW87"/>
    <mergeCell ref="BX87:CE87"/>
    <mergeCell ref="CF87:CR87"/>
    <mergeCell ref="CS87:DE87"/>
    <mergeCell ref="EF87:ER87"/>
    <mergeCell ref="ES87:FE87"/>
    <mergeCell ref="FF87:FR87"/>
    <mergeCell ref="FS87:GE87"/>
    <mergeCell ref="A88:BW88"/>
    <mergeCell ref="BX88:CE88"/>
    <mergeCell ref="CF88:CR88"/>
    <mergeCell ref="CS88:DE88"/>
    <mergeCell ref="EF88:ER88"/>
    <mergeCell ref="ES88:FE88"/>
    <mergeCell ref="DF88:DR88"/>
    <mergeCell ref="DS88:EE88"/>
    <mergeCell ref="FF88:FR88"/>
    <mergeCell ref="FS88:GE88"/>
    <mergeCell ref="FF84:FR84"/>
    <mergeCell ref="FS84:GE84"/>
    <mergeCell ref="A85:BW85"/>
    <mergeCell ref="BX85:CE85"/>
    <mergeCell ref="CF85:CR85"/>
    <mergeCell ref="CS85:DE85"/>
    <mergeCell ref="EF85:ER85"/>
    <mergeCell ref="ES85:FE85"/>
    <mergeCell ref="FF85:FR85"/>
    <mergeCell ref="FS85:GE85"/>
    <mergeCell ref="A86:BW86"/>
    <mergeCell ref="BX86:CE86"/>
    <mergeCell ref="CF86:CR86"/>
    <mergeCell ref="CS86:DE86"/>
    <mergeCell ref="EF86:ER86"/>
    <mergeCell ref="ES86:FE86"/>
    <mergeCell ref="FF86:FR86"/>
    <mergeCell ref="FS86:GE86"/>
    <mergeCell ref="CS84:DE84"/>
    <mergeCell ref="EF84:ER84"/>
    <mergeCell ref="ES84:FE84"/>
    <mergeCell ref="DF84:DR84"/>
    <mergeCell ref="DS84:EE84"/>
    <mergeCell ref="EF76:ER76"/>
    <mergeCell ref="ES76:FE76"/>
    <mergeCell ref="DF76:DR76"/>
    <mergeCell ref="DS76:EE76"/>
    <mergeCell ref="FF76:FR76"/>
    <mergeCell ref="FS76:GE76"/>
    <mergeCell ref="DF132:DR132"/>
    <mergeCell ref="DS132:EE132"/>
    <mergeCell ref="EF132:ER132"/>
    <mergeCell ref="ES132:FE132"/>
    <mergeCell ref="FF132:FR132"/>
    <mergeCell ref="FS132:GE132"/>
    <mergeCell ref="FF131:FR131"/>
    <mergeCell ref="FS131:GE131"/>
    <mergeCell ref="A81:BW81"/>
    <mergeCell ref="BX81:CE81"/>
    <mergeCell ref="CF81:CR81"/>
    <mergeCell ref="CS81:DE81"/>
    <mergeCell ref="EF81:ER81"/>
    <mergeCell ref="ES81:FE81"/>
    <mergeCell ref="FF81:FR81"/>
    <mergeCell ref="FS81:GE81"/>
    <mergeCell ref="A82:BW82"/>
    <mergeCell ref="BX82:CE82"/>
    <mergeCell ref="CF82:CR82"/>
    <mergeCell ref="CS82:DE82"/>
    <mergeCell ref="EF82:ER82"/>
    <mergeCell ref="ES82:FE82"/>
    <mergeCell ref="FF82:FR82"/>
    <mergeCell ref="FS82:GE82"/>
    <mergeCell ref="A84:BW84"/>
    <mergeCell ref="BX84:CE84"/>
    <mergeCell ref="A67:BW67"/>
    <mergeCell ref="A68:BW68"/>
    <mergeCell ref="BX67:CE67"/>
    <mergeCell ref="CF67:CR67"/>
    <mergeCell ref="BX68:CE68"/>
    <mergeCell ref="CF68:CR68"/>
    <mergeCell ref="FF67:FR67"/>
    <mergeCell ref="FS67:GE67"/>
    <mergeCell ref="CS68:DE68"/>
    <mergeCell ref="EF68:ER68"/>
    <mergeCell ref="ES68:FE68"/>
    <mergeCell ref="FF68:FR68"/>
    <mergeCell ref="FS68:GE68"/>
    <mergeCell ref="CS67:DE67"/>
    <mergeCell ref="EF67:ER67"/>
    <mergeCell ref="ES67:FE67"/>
    <mergeCell ref="A74:BW74"/>
    <mergeCell ref="BX74:CE74"/>
    <mergeCell ref="CF74:CR74"/>
    <mergeCell ref="CS74:DE74"/>
    <mergeCell ref="EF74:ER74"/>
    <mergeCell ref="ES74:FE74"/>
    <mergeCell ref="FF74:FR74"/>
    <mergeCell ref="FS74:GE74"/>
    <mergeCell ref="DF67:DR67"/>
    <mergeCell ref="DS67:EE67"/>
    <mergeCell ref="DF68:DR68"/>
    <mergeCell ref="DS68:EE68"/>
    <mergeCell ref="DF74:DR74"/>
    <mergeCell ref="DS74:EE74"/>
    <mergeCell ref="A69:BW69"/>
    <mergeCell ref="BX69:CE69"/>
    <mergeCell ref="A64:BW64"/>
    <mergeCell ref="BX64:CE64"/>
    <mergeCell ref="CF64:CR64"/>
    <mergeCell ref="CS64:DE64"/>
    <mergeCell ref="EF64:ER64"/>
    <mergeCell ref="ES64:FE64"/>
    <mergeCell ref="FF64:FR64"/>
    <mergeCell ref="FS64:GE64"/>
    <mergeCell ref="FS65:GE65"/>
    <mergeCell ref="A66:BW66"/>
    <mergeCell ref="BX66:CE66"/>
    <mergeCell ref="CF66:CR66"/>
    <mergeCell ref="CS66:DE66"/>
    <mergeCell ref="EF66:ER66"/>
    <mergeCell ref="ES66:FE66"/>
    <mergeCell ref="FF66:FR66"/>
    <mergeCell ref="FS66:GE66"/>
    <mergeCell ref="A65:BW65"/>
    <mergeCell ref="EF65:ER65"/>
    <mergeCell ref="A62:BW62"/>
    <mergeCell ref="BX62:CE62"/>
    <mergeCell ref="CF62:CR62"/>
    <mergeCell ref="CS62:DE62"/>
    <mergeCell ref="EF62:ER62"/>
    <mergeCell ref="ES62:FE62"/>
    <mergeCell ref="FF62:FR62"/>
    <mergeCell ref="FS62:GE62"/>
    <mergeCell ref="A63:BW63"/>
    <mergeCell ref="BX63:CE63"/>
    <mergeCell ref="CF63:CR63"/>
    <mergeCell ref="CS63:DE63"/>
    <mergeCell ref="EF63:ER63"/>
    <mergeCell ref="ES63:FE63"/>
    <mergeCell ref="DF63:DR63"/>
    <mergeCell ref="DS63:EE63"/>
    <mergeCell ref="FF63:FR63"/>
    <mergeCell ref="FS63:GE63"/>
    <mergeCell ref="A59:BW59"/>
    <mergeCell ref="BX59:CE59"/>
    <mergeCell ref="CF59:CR59"/>
    <mergeCell ref="CS59:DE59"/>
    <mergeCell ref="EF59:ER59"/>
    <mergeCell ref="ES59:FE59"/>
    <mergeCell ref="FF59:FR59"/>
    <mergeCell ref="FS59:GE59"/>
    <mergeCell ref="BX58:CE58"/>
    <mergeCell ref="A60:BW60"/>
    <mergeCell ref="BX60:CE61"/>
    <mergeCell ref="CF60:CR61"/>
    <mergeCell ref="CS60:DE61"/>
    <mergeCell ref="A61:BW61"/>
    <mergeCell ref="EF60:ER61"/>
    <mergeCell ref="ES60:FE61"/>
    <mergeCell ref="FF60:FR61"/>
    <mergeCell ref="FS60:GE61"/>
    <mergeCell ref="CF52:CR52"/>
    <mergeCell ref="CS52:DE52"/>
    <mergeCell ref="EF52:ER52"/>
    <mergeCell ref="ES52:FE52"/>
    <mergeCell ref="FF83:FR83"/>
    <mergeCell ref="FS83:GE83"/>
    <mergeCell ref="A58:BW58"/>
    <mergeCell ref="FF52:FR52"/>
    <mergeCell ref="FS52:GE52"/>
    <mergeCell ref="A56:BW56"/>
    <mergeCell ref="BX56:CE57"/>
    <mergeCell ref="CF56:CR57"/>
    <mergeCell ref="CS56:DE57"/>
    <mergeCell ref="A57:BW57"/>
    <mergeCell ref="A83:BW83"/>
    <mergeCell ref="BX83:CE83"/>
    <mergeCell ref="CF83:CR83"/>
    <mergeCell ref="CS83:DE83"/>
    <mergeCell ref="EF83:ER83"/>
    <mergeCell ref="ES83:FE83"/>
    <mergeCell ref="DF83:DR83"/>
    <mergeCell ref="DS83:EE83"/>
    <mergeCell ref="CF58:CR58"/>
    <mergeCell ref="CS58:DE58"/>
    <mergeCell ref="EF58:ER58"/>
    <mergeCell ref="ES58:FE58"/>
    <mergeCell ref="FF58:FR58"/>
    <mergeCell ref="FS56:GE57"/>
    <mergeCell ref="EF56:ER57"/>
    <mergeCell ref="ES56:FE57"/>
    <mergeCell ref="FF56:FR57"/>
    <mergeCell ref="FS58:GE58"/>
    <mergeCell ref="A47:BW47"/>
    <mergeCell ref="BX47:CE47"/>
    <mergeCell ref="CF47:CR47"/>
    <mergeCell ref="CS47:DE47"/>
    <mergeCell ref="EF47:ER47"/>
    <mergeCell ref="ES47:FE47"/>
    <mergeCell ref="FF47:FR47"/>
    <mergeCell ref="FS47:GE47"/>
    <mergeCell ref="A48:BW48"/>
    <mergeCell ref="BX48:CE49"/>
    <mergeCell ref="CF48:CR49"/>
    <mergeCell ref="CS48:DE49"/>
    <mergeCell ref="A49:BW49"/>
    <mergeCell ref="EF48:ER49"/>
    <mergeCell ref="ES48:FE49"/>
    <mergeCell ref="FF48:FR49"/>
    <mergeCell ref="FS48:GE49"/>
    <mergeCell ref="DF47:DR47"/>
    <mergeCell ref="DS47:EE47"/>
    <mergeCell ref="DF48:DR49"/>
    <mergeCell ref="DS48:EE49"/>
    <mergeCell ref="A45:BW45"/>
    <mergeCell ref="BX45:CE46"/>
    <mergeCell ref="CF45:CR46"/>
    <mergeCell ref="CS45:DE46"/>
    <mergeCell ref="A46:BW46"/>
    <mergeCell ref="EF45:ER46"/>
    <mergeCell ref="ES45:FE46"/>
    <mergeCell ref="FF45:FR46"/>
    <mergeCell ref="FS45:GE46"/>
    <mergeCell ref="DF44:DR44"/>
    <mergeCell ref="DS44:EE44"/>
    <mergeCell ref="DF45:DR46"/>
    <mergeCell ref="DS45:EE46"/>
    <mergeCell ref="A43:BW43"/>
    <mergeCell ref="BX43:CE43"/>
    <mergeCell ref="CF43:CR43"/>
    <mergeCell ref="EF43:ER43"/>
    <mergeCell ref="FF43:FR43"/>
    <mergeCell ref="DF43:DR43"/>
    <mergeCell ref="EF42:ER42"/>
    <mergeCell ref="ES42:FE42"/>
    <mergeCell ref="FS43:GE43"/>
    <mergeCell ref="FF38:FR38"/>
    <mergeCell ref="EF41:ER41"/>
    <mergeCell ref="ES41:FE41"/>
    <mergeCell ref="FF41:FR41"/>
    <mergeCell ref="FS41:GE41"/>
    <mergeCell ref="FF42:FR42"/>
    <mergeCell ref="FS42:GE42"/>
    <mergeCell ref="A44:BW44"/>
    <mergeCell ref="BX44:CE44"/>
    <mergeCell ref="CF44:CR44"/>
    <mergeCell ref="CS44:DE44"/>
    <mergeCell ref="EF44:ER44"/>
    <mergeCell ref="ES44:FE44"/>
    <mergeCell ref="FF44:FR44"/>
    <mergeCell ref="FS44:GE44"/>
    <mergeCell ref="CS43:DE43"/>
    <mergeCell ref="A41:BW41"/>
    <mergeCell ref="BX41:CE41"/>
    <mergeCell ref="CF41:CR41"/>
    <mergeCell ref="CS41:DE41"/>
    <mergeCell ref="DF41:DR41"/>
    <mergeCell ref="DS41:EE41"/>
    <mergeCell ref="BX42:CE42"/>
    <mergeCell ref="CF42:CR42"/>
    <mergeCell ref="CS42:DE42"/>
    <mergeCell ref="DF42:DR42"/>
    <mergeCell ref="CF36:CR37"/>
    <mergeCell ref="CS36:DE37"/>
    <mergeCell ref="A39:BW39"/>
    <mergeCell ref="BX39:CE39"/>
    <mergeCell ref="FS39:GE39"/>
    <mergeCell ref="A38:BW38"/>
    <mergeCell ref="BX38:CE38"/>
    <mergeCell ref="CF38:CR38"/>
    <mergeCell ref="CS38:DE38"/>
    <mergeCell ref="FS36:GE37"/>
    <mergeCell ref="EF39:ER39"/>
    <mergeCell ref="ES39:FE39"/>
    <mergeCell ref="FS38:GE38"/>
    <mergeCell ref="DF36:DR37"/>
    <mergeCell ref="FS40:GE40"/>
    <mergeCell ref="A40:BW40"/>
    <mergeCell ref="BX40:CE40"/>
    <mergeCell ref="CF40:CR40"/>
    <mergeCell ref="CS40:DE40"/>
    <mergeCell ref="EF38:ER38"/>
    <mergeCell ref="ES38:FE38"/>
    <mergeCell ref="EF40:ER40"/>
    <mergeCell ref="CF39:CR39"/>
    <mergeCell ref="ES40:FE40"/>
    <mergeCell ref="FF40:FR40"/>
    <mergeCell ref="CS39:DE39"/>
    <mergeCell ref="DF40:DR40"/>
    <mergeCell ref="DS40:EE40"/>
    <mergeCell ref="FF33:FR33"/>
    <mergeCell ref="FS33:GE33"/>
    <mergeCell ref="A34:BW34"/>
    <mergeCell ref="BX34:CE34"/>
    <mergeCell ref="CF34:CR34"/>
    <mergeCell ref="CS34:DE34"/>
    <mergeCell ref="EF34:ER34"/>
    <mergeCell ref="ES34:FE34"/>
    <mergeCell ref="FF34:FR34"/>
    <mergeCell ref="FS34:GE34"/>
    <mergeCell ref="FS32:GE32"/>
    <mergeCell ref="FS35:GE35"/>
    <mergeCell ref="A35:BW35"/>
    <mergeCell ref="BX35:CE35"/>
    <mergeCell ref="CF35:CR35"/>
    <mergeCell ref="CS35:DE35"/>
    <mergeCell ref="ES65:FE65"/>
    <mergeCell ref="FF65:FR65"/>
    <mergeCell ref="EF35:ER35"/>
    <mergeCell ref="ES35:FE35"/>
    <mergeCell ref="FF35:FR35"/>
    <mergeCell ref="EF36:ER37"/>
    <mergeCell ref="ES36:FE37"/>
    <mergeCell ref="FF36:FR37"/>
    <mergeCell ref="FF39:FR39"/>
    <mergeCell ref="ES43:FE43"/>
    <mergeCell ref="BX65:CE65"/>
    <mergeCell ref="CF65:CR65"/>
    <mergeCell ref="CS65:DE65"/>
    <mergeCell ref="A36:BW36"/>
    <mergeCell ref="A37:BW37"/>
    <mergeCell ref="BX36:CE37"/>
    <mergeCell ref="FF30:FR30"/>
    <mergeCell ref="FF31:FR31"/>
    <mergeCell ref="EF28:GE28"/>
    <mergeCell ref="FF32:FR32"/>
    <mergeCell ref="FL11:GE11"/>
    <mergeCell ref="EW11:FI11"/>
    <mergeCell ref="EW6:GE6"/>
    <mergeCell ref="EW7:GE7"/>
    <mergeCell ref="EW8:GE8"/>
    <mergeCell ref="EW9:GE9"/>
    <mergeCell ref="EW10:GE10"/>
    <mergeCell ref="EW12:FI12"/>
    <mergeCell ref="FL12:GE12"/>
    <mergeCell ref="EW13:EX13"/>
    <mergeCell ref="EY13:FA13"/>
    <mergeCell ref="FB13:FC13"/>
    <mergeCell ref="FE13:FS13"/>
    <mergeCell ref="FT13:FV13"/>
    <mergeCell ref="FW13:FY13"/>
    <mergeCell ref="AB20:EP20"/>
    <mergeCell ref="CH16:CL16"/>
    <mergeCell ref="BI16:CD16"/>
    <mergeCell ref="AY16:BE16"/>
    <mergeCell ref="CP16:CX16"/>
    <mergeCell ref="BF16:BH16"/>
    <mergeCell ref="CE16:CG16"/>
    <mergeCell ref="CM16:CO16"/>
    <mergeCell ref="BK18:BM18"/>
    <mergeCell ref="BN18:BO18"/>
    <mergeCell ref="BQ18:CE18"/>
    <mergeCell ref="CF18:CH18"/>
    <mergeCell ref="CI18:CK18"/>
    <mergeCell ref="E1:BK1"/>
    <mergeCell ref="FZ13:GB13"/>
    <mergeCell ref="CV15:CY15"/>
    <mergeCell ref="CS54:DE54"/>
    <mergeCell ref="EF54:ER54"/>
    <mergeCell ref="ES54:FE54"/>
    <mergeCell ref="FF54:FR54"/>
    <mergeCell ref="FS54:GE54"/>
    <mergeCell ref="A28:BW30"/>
    <mergeCell ref="BX28:CE30"/>
    <mergeCell ref="CF28:CR30"/>
    <mergeCell ref="CS28:DE30"/>
    <mergeCell ref="EF30:ER30"/>
    <mergeCell ref="EF29:EK29"/>
    <mergeCell ref="EO29:ER29"/>
    <mergeCell ref="FS29:GE30"/>
    <mergeCell ref="CS15:CU15"/>
    <mergeCell ref="EL29:EN29"/>
    <mergeCell ref="ES29:EX29"/>
    <mergeCell ref="EY29:FA29"/>
    <mergeCell ref="FB29:FE29"/>
    <mergeCell ref="FS16:GE17"/>
    <mergeCell ref="FS18:GE18"/>
    <mergeCell ref="FS19:GE19"/>
    <mergeCell ref="FS20:GE20"/>
    <mergeCell ref="FF29:FK29"/>
    <mergeCell ref="FL29:FN29"/>
    <mergeCell ref="FO29:FR29"/>
    <mergeCell ref="EA1:GE1"/>
    <mergeCell ref="EA2:GE2"/>
    <mergeCell ref="EA3:GE3"/>
    <mergeCell ref="A42:BW42"/>
    <mergeCell ref="CS55:DE55"/>
    <mergeCell ref="DF55:DR55"/>
    <mergeCell ref="DS55:EE55"/>
    <mergeCell ref="AW15:CR15"/>
    <mergeCell ref="CL18:CO18"/>
    <mergeCell ref="A54:BW54"/>
    <mergeCell ref="BX54:CE54"/>
    <mergeCell ref="CF54:CR54"/>
    <mergeCell ref="DS32:EE32"/>
    <mergeCell ref="ES30:FE30"/>
    <mergeCell ref="EF31:ER31"/>
    <mergeCell ref="ES31:FE31"/>
    <mergeCell ref="A32:BW32"/>
    <mergeCell ref="BX32:CE32"/>
    <mergeCell ref="CF32:CR32"/>
    <mergeCell ref="CS32:DE32"/>
    <mergeCell ref="EF32:ER32"/>
    <mergeCell ref="ES32:FE32"/>
    <mergeCell ref="K23:EP23"/>
    <mergeCell ref="A33:BW33"/>
    <mergeCell ref="BX33:CE33"/>
    <mergeCell ref="CF33:CR33"/>
    <mergeCell ref="A19:AA19"/>
    <mergeCell ref="BG18:BJ18"/>
    <mergeCell ref="CS33:DE33"/>
    <mergeCell ref="EF33:ER33"/>
    <mergeCell ref="A31:BW31"/>
    <mergeCell ref="BX31:CE31"/>
    <mergeCell ref="CF31:CR31"/>
    <mergeCell ref="CS31:DE31"/>
    <mergeCell ref="DF32:DR32"/>
    <mergeCell ref="ES33:FE33"/>
    <mergeCell ref="FS104:GE104"/>
    <mergeCell ref="A105:BW105"/>
    <mergeCell ref="BX105:CE105"/>
    <mergeCell ref="CF105:CR105"/>
    <mergeCell ref="CS105:DE105"/>
    <mergeCell ref="EF105:ER105"/>
    <mergeCell ref="ES105:FE105"/>
    <mergeCell ref="FF105:FR105"/>
    <mergeCell ref="FS105:GE105"/>
    <mergeCell ref="CF104:CR104"/>
    <mergeCell ref="FS102:GE102"/>
    <mergeCell ref="FS103:GE103"/>
    <mergeCell ref="CF102:CR102"/>
    <mergeCell ref="CS102:DE102"/>
    <mergeCell ref="EF102:ER102"/>
    <mergeCell ref="ES103:FE103"/>
    <mergeCell ref="FF103:FR103"/>
    <mergeCell ref="ES104:FE104"/>
    <mergeCell ref="FF104:FR104"/>
    <mergeCell ref="ES102:FE102"/>
    <mergeCell ref="BX102:CE102"/>
    <mergeCell ref="BX103:CE103"/>
    <mergeCell ref="BX104:CE104"/>
    <mergeCell ref="FF102:FR102"/>
    <mergeCell ref="A102:BW102"/>
    <mergeCell ref="A104:BW104"/>
    <mergeCell ref="A103:BW103"/>
    <mergeCell ref="CF103:CR103"/>
    <mergeCell ref="CS103:DE103"/>
    <mergeCell ref="DF102:DR102"/>
    <mergeCell ref="DS102:EE102"/>
    <mergeCell ref="DF103:DR103"/>
    <mergeCell ref="DS42:EE42"/>
    <mergeCell ref="EF136:ER136"/>
    <mergeCell ref="ES136:FE136"/>
    <mergeCell ref="FF136:FR136"/>
    <mergeCell ref="FS136:GE136"/>
    <mergeCell ref="BX136:CE136"/>
    <mergeCell ref="CF136:CR136"/>
    <mergeCell ref="A136:BW136"/>
    <mergeCell ref="CS136:DE136"/>
    <mergeCell ref="DF136:DR136"/>
    <mergeCell ref="DS136:EE136"/>
    <mergeCell ref="EF103:ER103"/>
    <mergeCell ref="DF104:DR104"/>
    <mergeCell ref="DS104:EE104"/>
    <mergeCell ref="CS104:DE104"/>
    <mergeCell ref="EF104:ER104"/>
    <mergeCell ref="EF55:ER55"/>
    <mergeCell ref="FF70:FR70"/>
    <mergeCell ref="FS70:GE70"/>
    <mergeCell ref="A71:BW71"/>
    <mergeCell ref="BX71:CE71"/>
    <mergeCell ref="ES55:FE55"/>
    <mergeCell ref="FF55:FR55"/>
    <mergeCell ref="FS55:GE55"/>
    <mergeCell ref="A55:BW55"/>
    <mergeCell ref="BX55:CE55"/>
    <mergeCell ref="CF55:CR55"/>
    <mergeCell ref="FF69:FR69"/>
    <mergeCell ref="FS69:GE69"/>
    <mergeCell ref="A70:BW70"/>
    <mergeCell ref="BX70:CE70"/>
    <mergeCell ref="CF70:CR70"/>
    <mergeCell ref="CS70:DE70"/>
    <mergeCell ref="DF70:DR70"/>
    <mergeCell ref="DS70:EE70"/>
    <mergeCell ref="EF70:ER70"/>
    <mergeCell ref="ES70:FE70"/>
    <mergeCell ref="FF72:FR72"/>
    <mergeCell ref="FS72:GE72"/>
    <mergeCell ref="CF69:CR69"/>
    <mergeCell ref="CS69:DE69"/>
    <mergeCell ref="DF69:DR69"/>
    <mergeCell ref="DS69:EE69"/>
    <mergeCell ref="EF69:ER69"/>
    <mergeCell ref="ES69:FE69"/>
    <mergeCell ref="A73:BW73"/>
    <mergeCell ref="BX73:CE73"/>
    <mergeCell ref="CF73:CR73"/>
    <mergeCell ref="CS73:DE73"/>
    <mergeCell ref="DF73:DR73"/>
    <mergeCell ref="DS73:EE73"/>
    <mergeCell ref="EF73:ER73"/>
    <mergeCell ref="ES73:FE73"/>
    <mergeCell ref="FF71:FR71"/>
    <mergeCell ref="FS71:GE71"/>
    <mergeCell ref="A72:BW72"/>
    <mergeCell ref="BX72:CE72"/>
    <mergeCell ref="CF72:CR72"/>
    <mergeCell ref="CS72:DE72"/>
    <mergeCell ref="DF72:DR72"/>
    <mergeCell ref="DS72:EE72"/>
    <mergeCell ref="EF72:ER72"/>
    <mergeCell ref="ES72:FE72"/>
    <mergeCell ref="CF71:CR71"/>
    <mergeCell ref="CS71:DE71"/>
    <mergeCell ref="DF71:DR71"/>
    <mergeCell ref="DS71:EE71"/>
    <mergeCell ref="EF71:ER71"/>
    <mergeCell ref="ES71:FE71"/>
    <mergeCell ref="FF77:FR77"/>
    <mergeCell ref="FS77:GE77"/>
    <mergeCell ref="A78:BW78"/>
    <mergeCell ref="BX78:CE78"/>
    <mergeCell ref="CF78:CR78"/>
    <mergeCell ref="CS78:DE78"/>
    <mergeCell ref="DF78:DR78"/>
    <mergeCell ref="DS78:EE78"/>
    <mergeCell ref="EF78:ER78"/>
    <mergeCell ref="ES78:FE78"/>
    <mergeCell ref="FF73:FR73"/>
    <mergeCell ref="FS73:GE73"/>
    <mergeCell ref="A77:BW77"/>
    <mergeCell ref="BX77:CE77"/>
    <mergeCell ref="CF77:CR77"/>
    <mergeCell ref="CS77:DE77"/>
    <mergeCell ref="DF77:DR77"/>
    <mergeCell ref="DS77:EE77"/>
    <mergeCell ref="EF77:ER77"/>
    <mergeCell ref="ES77:FE77"/>
    <mergeCell ref="A75:BW75"/>
    <mergeCell ref="BX75:CE75"/>
    <mergeCell ref="CF75:CR75"/>
    <mergeCell ref="CS75:DE75"/>
    <mergeCell ref="EF75:ER75"/>
    <mergeCell ref="ES75:FE75"/>
    <mergeCell ref="FF75:FR75"/>
    <mergeCell ref="FS75:GE75"/>
    <mergeCell ref="A76:BW76"/>
    <mergeCell ref="BX76:CE76"/>
    <mergeCell ref="CF76:CR76"/>
    <mergeCell ref="CS76:DE76"/>
    <mergeCell ref="CS80:DE80"/>
    <mergeCell ref="CF80:CR80"/>
    <mergeCell ref="BX80:CE80"/>
    <mergeCell ref="A80:BW80"/>
    <mergeCell ref="A132:BW132"/>
    <mergeCell ref="BX132:CE132"/>
    <mergeCell ref="CF132:CR132"/>
    <mergeCell ref="CS132:DE132"/>
    <mergeCell ref="A131:BW131"/>
    <mergeCell ref="BX131:CE131"/>
    <mergeCell ref="FF79:FR79"/>
    <mergeCell ref="FS79:GE79"/>
    <mergeCell ref="FS80:GE80"/>
    <mergeCell ref="FF80:FR80"/>
    <mergeCell ref="ES80:FE80"/>
    <mergeCell ref="EF80:ER80"/>
    <mergeCell ref="FF78:FR78"/>
    <mergeCell ref="FS78:GE78"/>
    <mergeCell ref="A79:BW79"/>
    <mergeCell ref="BX79:CE79"/>
    <mergeCell ref="CF79:CR79"/>
    <mergeCell ref="CS79:DE79"/>
    <mergeCell ref="DF79:DR79"/>
    <mergeCell ref="DS79:EE79"/>
    <mergeCell ref="EF79:ER79"/>
    <mergeCell ref="ES79:FE79"/>
    <mergeCell ref="CF84:CR84"/>
    <mergeCell ref="CF131:CR131"/>
    <mergeCell ref="CS131:DE131"/>
    <mergeCell ref="DF131:DR131"/>
    <mergeCell ref="DS131:EE131"/>
    <mergeCell ref="EF131:ER131"/>
    <mergeCell ref="ES131:FE131"/>
    <mergeCell ref="FF122:FR122"/>
    <mergeCell ref="FS122:GE122"/>
    <mergeCell ref="A123:BW123"/>
    <mergeCell ref="BX123:CE123"/>
    <mergeCell ref="CF123:CR123"/>
    <mergeCell ref="CS123:DE123"/>
    <mergeCell ref="DF123:DR123"/>
    <mergeCell ref="DS123:EE123"/>
    <mergeCell ref="EF129:ER129"/>
    <mergeCell ref="ES129:FE129"/>
    <mergeCell ref="FF129:FR129"/>
    <mergeCell ref="FS129:GE129"/>
    <mergeCell ref="A122:BW122"/>
    <mergeCell ref="BX122:CE122"/>
    <mergeCell ref="CF122:CR122"/>
    <mergeCell ref="CS122:DE122"/>
    <mergeCell ref="DF122:DR122"/>
    <mergeCell ref="ES128:FE128"/>
    <mergeCell ref="FF128:FR128"/>
    <mergeCell ref="FS128:GE128"/>
    <mergeCell ref="A129:BW129"/>
    <mergeCell ref="BX129:CE129"/>
    <mergeCell ref="CF129:CR129"/>
    <mergeCell ref="CS129:DE129"/>
    <mergeCell ref="DF129:DR129"/>
    <mergeCell ref="EF126:ER126"/>
    <mergeCell ref="CS118:DE118"/>
    <mergeCell ref="DF118:DR118"/>
    <mergeCell ref="DS118:EE118"/>
    <mergeCell ref="EF124:ER124"/>
    <mergeCell ref="ES124:FE124"/>
    <mergeCell ref="FF124:FR124"/>
    <mergeCell ref="FS124:GE124"/>
    <mergeCell ref="A126:BW126"/>
    <mergeCell ref="BX126:CE126"/>
    <mergeCell ref="CF126:CR126"/>
    <mergeCell ref="CS126:DE126"/>
    <mergeCell ref="DF126:DR126"/>
    <mergeCell ref="DS126:EE126"/>
    <mergeCell ref="EF123:ER123"/>
    <mergeCell ref="ES123:FE123"/>
    <mergeCell ref="FF123:FR123"/>
    <mergeCell ref="FS123:GE123"/>
    <mergeCell ref="A124:BW124"/>
    <mergeCell ref="BX124:CE124"/>
    <mergeCell ref="CF124:CR124"/>
    <mergeCell ref="CS124:DE124"/>
    <mergeCell ref="DF124:DR124"/>
    <mergeCell ref="DS124:EE124"/>
    <mergeCell ref="EF122:ER122"/>
    <mergeCell ref="ES122:FE122"/>
    <mergeCell ref="EF121:ER121"/>
    <mergeCell ref="A113:BW113"/>
    <mergeCell ref="BX113:CE113"/>
    <mergeCell ref="CF113:CR113"/>
    <mergeCell ref="CS113:DE113"/>
    <mergeCell ref="DF113:DR113"/>
    <mergeCell ref="DS113:EE113"/>
    <mergeCell ref="EF120:ER120"/>
    <mergeCell ref="ES120:FE120"/>
    <mergeCell ref="FF120:FR120"/>
    <mergeCell ref="FS120:GE120"/>
    <mergeCell ref="A121:BW121"/>
    <mergeCell ref="BX121:CE121"/>
    <mergeCell ref="CF121:CR121"/>
    <mergeCell ref="CS121:DE121"/>
    <mergeCell ref="DF121:DR121"/>
    <mergeCell ref="DS121:EE121"/>
    <mergeCell ref="EF118:ER118"/>
    <mergeCell ref="ES118:FE118"/>
    <mergeCell ref="FF118:FR118"/>
    <mergeCell ref="FS118:GE118"/>
    <mergeCell ref="A120:BW120"/>
    <mergeCell ref="BX120:CE120"/>
    <mergeCell ref="CF120:CR120"/>
    <mergeCell ref="CS120:DE120"/>
    <mergeCell ref="DF120:DR120"/>
    <mergeCell ref="DS120:EE120"/>
    <mergeCell ref="ES114:FE114"/>
    <mergeCell ref="FS116:GE116"/>
    <mergeCell ref="A117:BW117"/>
    <mergeCell ref="A118:BW118"/>
    <mergeCell ref="BX118:CE118"/>
    <mergeCell ref="CF118:CR118"/>
    <mergeCell ref="BX117:CE117"/>
    <mergeCell ref="CF117:CR117"/>
    <mergeCell ref="CS117:DE117"/>
    <mergeCell ref="DF117:DR117"/>
    <mergeCell ref="DS117:EE117"/>
    <mergeCell ref="EF117:ER117"/>
    <mergeCell ref="ES117:FE117"/>
    <mergeCell ref="FF117:FR117"/>
    <mergeCell ref="FS114:GE114"/>
    <mergeCell ref="A116:BW116"/>
    <mergeCell ref="BX116:CE116"/>
    <mergeCell ref="CF116:CR116"/>
    <mergeCell ref="CS116:DE116"/>
    <mergeCell ref="DF116:DR116"/>
    <mergeCell ref="DS116:EE116"/>
    <mergeCell ref="EF116:ER116"/>
    <mergeCell ref="ES116:FE116"/>
    <mergeCell ref="FF116:FR116"/>
    <mergeCell ref="BX114:CE114"/>
    <mergeCell ref="CF114:CR114"/>
    <mergeCell ref="CS114:DE114"/>
    <mergeCell ref="EF113:ER113"/>
    <mergeCell ref="ES113:FE113"/>
    <mergeCell ref="FF113:FR113"/>
    <mergeCell ref="FS113:GE113"/>
    <mergeCell ref="A114:BW114"/>
    <mergeCell ref="FB333:GE333"/>
    <mergeCell ref="A334:E334"/>
    <mergeCell ref="F334:X334"/>
    <mergeCell ref="Y334:AQ334"/>
    <mergeCell ref="AR334:BJ334"/>
    <mergeCell ref="BK334:CC334"/>
    <mergeCell ref="CD334:CV334"/>
    <mergeCell ref="CW334:DO334"/>
    <mergeCell ref="EI334:FA334"/>
    <mergeCell ref="ES115:FE115"/>
    <mergeCell ref="FF114:FR114"/>
    <mergeCell ref="FS115:GE115"/>
    <mergeCell ref="EF115:ER115"/>
    <mergeCell ref="FS117:GE117"/>
    <mergeCell ref="FF115:FR115"/>
    <mergeCell ref="EF114:ER114"/>
    <mergeCell ref="A115:BW115"/>
    <mergeCell ref="BX115:CE115"/>
    <mergeCell ref="CF115:CR115"/>
    <mergeCell ref="CS115:DE115"/>
    <mergeCell ref="DF115:DR115"/>
    <mergeCell ref="DS115:EE115"/>
    <mergeCell ref="A127:BW127"/>
    <mergeCell ref="BX127:CE127"/>
    <mergeCell ref="CF127:CR127"/>
    <mergeCell ref="CS127:DE127"/>
    <mergeCell ref="DF127:DR127"/>
    <mergeCell ref="DP337:EH337"/>
    <mergeCell ref="EI337:FA337"/>
    <mergeCell ref="FB337:GE337"/>
    <mergeCell ref="FB336:GE336"/>
    <mergeCell ref="A333:FA333"/>
    <mergeCell ref="A337:E337"/>
    <mergeCell ref="F337:X337"/>
    <mergeCell ref="Y337:AQ337"/>
    <mergeCell ref="AR337:BJ337"/>
    <mergeCell ref="BK337:CC337"/>
    <mergeCell ref="CD337:CV337"/>
    <mergeCell ref="CW337:DO337"/>
    <mergeCell ref="FB335:GE335"/>
    <mergeCell ref="A336:E336"/>
    <mergeCell ref="F336:X336"/>
    <mergeCell ref="Y336:AQ336"/>
    <mergeCell ref="AR336:BJ336"/>
    <mergeCell ref="BK336:CC336"/>
    <mergeCell ref="CD336:CV336"/>
    <mergeCell ref="CW336:DO336"/>
    <mergeCell ref="DP336:EH336"/>
    <mergeCell ref="EI336:FA336"/>
    <mergeCell ref="FB334:GE334"/>
    <mergeCell ref="A335:E335"/>
    <mergeCell ref="F335:X335"/>
    <mergeCell ref="Y335:AQ335"/>
    <mergeCell ref="CW335:DO335"/>
    <mergeCell ref="DP335:EH335"/>
    <mergeCell ref="EI335:FA335"/>
    <mergeCell ref="A338:FA338"/>
    <mergeCell ref="A342:FA342"/>
    <mergeCell ref="DP339:EH339"/>
    <mergeCell ref="EI339:FA339"/>
    <mergeCell ref="FB339:GE339"/>
    <mergeCell ref="A340:E340"/>
    <mergeCell ref="F340:X340"/>
    <mergeCell ref="Y340:AQ340"/>
    <mergeCell ref="AR340:BJ340"/>
    <mergeCell ref="BK340:CC340"/>
    <mergeCell ref="CD340:CV340"/>
    <mergeCell ref="CW340:DO340"/>
    <mergeCell ref="FB338:GE338"/>
    <mergeCell ref="CW339:DO339"/>
    <mergeCell ref="DP340:EH340"/>
    <mergeCell ref="EI340:FA340"/>
    <mergeCell ref="FB340:GE340"/>
    <mergeCell ref="A339:E339"/>
    <mergeCell ref="F339:X339"/>
    <mergeCell ref="Y339:AQ339"/>
    <mergeCell ref="AR339:BJ339"/>
    <mergeCell ref="BK339:CC339"/>
    <mergeCell ref="CD339:CV339"/>
    <mergeCell ref="FS51:GE51"/>
    <mergeCell ref="BX53:CE53"/>
    <mergeCell ref="CF53:CR53"/>
    <mergeCell ref="CS53:DE53"/>
    <mergeCell ref="DF53:DR53"/>
    <mergeCell ref="DS53:EE53"/>
    <mergeCell ref="EF53:ER53"/>
    <mergeCell ref="ES53:FE53"/>
    <mergeCell ref="FF53:FR53"/>
    <mergeCell ref="FS53:GE53"/>
    <mergeCell ref="A53:BW53"/>
    <mergeCell ref="A50:BW50"/>
    <mergeCell ref="A51:BW51"/>
    <mergeCell ref="BX50:CE50"/>
    <mergeCell ref="BX51:CE51"/>
    <mergeCell ref="CF50:CR50"/>
    <mergeCell ref="CS50:DE50"/>
    <mergeCell ref="DF50:DR50"/>
    <mergeCell ref="DS50:EE50"/>
    <mergeCell ref="EF50:ER50"/>
    <mergeCell ref="ES50:FE50"/>
    <mergeCell ref="FF50:FR50"/>
    <mergeCell ref="FS50:GE50"/>
    <mergeCell ref="CF51:CR51"/>
    <mergeCell ref="CS51:DE51"/>
    <mergeCell ref="DF51:DR51"/>
    <mergeCell ref="DS51:EE51"/>
    <mergeCell ref="EF51:ER51"/>
    <mergeCell ref="ES51:FE51"/>
    <mergeCell ref="FF51:FR51"/>
    <mergeCell ref="A52:BW52"/>
    <mergeCell ref="BX52:CE52"/>
    <mergeCell ref="EF127:ER127"/>
    <mergeCell ref="ES127:FE127"/>
    <mergeCell ref="FF127:FR127"/>
    <mergeCell ref="FS127:GE127"/>
    <mergeCell ref="A119:BW119"/>
    <mergeCell ref="BX119:CE119"/>
    <mergeCell ref="CF119:CR119"/>
    <mergeCell ref="CS119:DE119"/>
    <mergeCell ref="DF119:DR119"/>
    <mergeCell ref="DS119:EE119"/>
    <mergeCell ref="EF119:ER119"/>
    <mergeCell ref="ES119:FE119"/>
    <mergeCell ref="FF119:FR119"/>
    <mergeCell ref="FS119:GE119"/>
    <mergeCell ref="A125:BW125"/>
    <mergeCell ref="BX125:CE125"/>
    <mergeCell ref="CF125:CR125"/>
    <mergeCell ref="CS125:DE125"/>
    <mergeCell ref="DF125:DR125"/>
    <mergeCell ref="DS125:EE125"/>
    <mergeCell ref="EF125:ER125"/>
    <mergeCell ref="ES125:FE125"/>
    <mergeCell ref="FF125:FR125"/>
    <mergeCell ref="FS125:GE125"/>
    <mergeCell ref="ES121:FE121"/>
    <mergeCell ref="FF121:FR121"/>
    <mergeCell ref="FS121:GE121"/>
    <mergeCell ref="ES126:FE126"/>
    <mergeCell ref="FF126:FR126"/>
    <mergeCell ref="FS126:GE126"/>
  </mergeCells>
  <printOptions/>
  <pageMargins left="0.5905511811023623" right="0.5118110236220472" top="0.6299212598425197" bottom="0.31496062992125984" header="0.1968503937007874" footer="0.1968503937007874"/>
  <pageSetup fitToHeight="7" fitToWidth="1" horizontalDpi="600" verticalDpi="600" orientation="landscape" paperSize="9" scale="47" r:id="rId1"/>
  <rowBreaks count="3" manualBreakCount="3">
    <brk id="39" max="16383" man="1"/>
    <brk id="84"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2021-01-26T10:54:14Z</cp:lastPrinted>
  <dcterms:created xsi:type="dcterms:W3CDTF">2011-01-11T10:25:48Z</dcterms:created>
  <dcterms:modified xsi:type="dcterms:W3CDTF">2021-01-26T12:19:14Z</dcterms:modified>
  <cp:category/>
  <cp:version/>
  <cp:contentType/>
  <cp:contentStatus/>
</cp:coreProperties>
</file>