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570" windowHeight="12360" activeTab="2"/>
  </bookViews>
  <sheets>
    <sheet name="стр.01" sheetId="1" r:id="rId1"/>
    <sheet name="стр.02" sheetId="2" r:id="rId2"/>
    <sheet name="стр.03" sheetId="3" r:id="rId3"/>
    <sheet name="стр.04" sheetId="4" r:id="rId4"/>
    <sheet name="стр.05" sheetId="5" r:id="rId5"/>
    <sheet name="Лист1" sheetId="6" r:id="rId6"/>
    <sheet name="Лист2" sheetId="7" r:id="rId7"/>
  </sheets>
  <definedNames>
    <definedName name="_xlnm.Print_Titles" localSheetId="2">'стр.03'!$7:$7</definedName>
    <definedName name="_xlnm.Print_Area" localSheetId="0">'стр.01'!$A$1:$DB$49</definedName>
    <definedName name="_xlnm.Print_Area" localSheetId="2">'стр.03'!$A$1:$GJ$82</definedName>
  </definedNames>
  <calcPr fullCalcOnLoad="1"/>
</workbook>
</file>

<file path=xl/comments3.xml><?xml version="1.0" encoding="utf-8"?>
<comments xmlns="http://schemas.openxmlformats.org/spreadsheetml/2006/main">
  <authors>
    <author>ЦЭФадмин</author>
  </authors>
  <commentList>
    <comment ref="A19" authorId="0">
      <text>
        <r>
          <rPr>
            <b/>
            <sz val="10"/>
            <rFont val="Tahoma"/>
            <family val="2"/>
          </rPr>
          <t>КДЦ</t>
        </r>
        <r>
          <rPr>
            <sz val="8"/>
            <rFont val="Tahoma"/>
            <family val="2"/>
          </rPr>
          <t xml:space="preserve">
</t>
        </r>
      </text>
    </comment>
    <comment ref="A20" authorId="0">
      <text>
        <r>
          <rPr>
            <b/>
            <sz val="10"/>
            <rFont val="Tahoma"/>
            <family val="2"/>
          </rPr>
          <t xml:space="preserve">Реклама
</t>
        </r>
      </text>
    </comment>
    <comment ref="A21" authorId="0">
      <text>
        <r>
          <rPr>
            <b/>
            <sz val="11"/>
            <rFont val="Tahoma"/>
            <family val="2"/>
          </rPr>
          <t>Вести</t>
        </r>
      </text>
    </comment>
    <comment ref="A22" authorId="0">
      <text>
        <r>
          <rPr>
            <b/>
            <sz val="12"/>
            <rFont val="Tahoma"/>
            <family val="2"/>
          </rPr>
          <t>МФЦ</t>
        </r>
      </text>
    </comment>
    <comment ref="A23" authorId="0">
      <text>
        <r>
          <rPr>
            <b/>
            <sz val="12"/>
            <rFont val="Tahoma"/>
            <family val="2"/>
          </rPr>
          <t>КДЦ</t>
        </r>
      </text>
    </comment>
  </commentList>
</comments>
</file>

<file path=xl/sharedStrings.xml><?xml version="1.0" encoding="utf-8"?>
<sst xmlns="http://schemas.openxmlformats.org/spreadsheetml/2006/main" count="844" uniqueCount="449">
  <si>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</si>
  <si>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</si>
  <si>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</si>
  <si>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</si>
  <si>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</si>
  <si>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</si>
  <si>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</si>
  <si>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</si>
  <si>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</si>
  <si>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</si>
  <si>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Справочно:</t>
  </si>
  <si>
    <t>на 20</t>
  </si>
  <si>
    <t>Исполнитель</t>
  </si>
  <si>
    <t>М.П.</t>
  </si>
  <si>
    <t xml:space="preserve"> год и плановый период 20</t>
  </si>
  <si>
    <t>и 20</t>
  </si>
  <si>
    <t xml:space="preserve"> годы</t>
  </si>
  <si>
    <t>383</t>
  </si>
  <si>
    <t>Дата предыдущего утвержденного плана</t>
  </si>
  <si>
    <t>ИНН</t>
  </si>
  <si>
    <t>КПП</t>
  </si>
  <si>
    <t>единица измерения по ОКЕИ</t>
  </si>
  <si>
    <t>Код КОСГУ</t>
  </si>
  <si>
    <t>130</t>
  </si>
  <si>
    <t>услуга (работа) № 1</t>
  </si>
  <si>
    <t>180</t>
  </si>
  <si>
    <t>211</t>
  </si>
  <si>
    <t>212</t>
  </si>
  <si>
    <t>213</t>
  </si>
  <si>
    <t>221</t>
  </si>
  <si>
    <t>222</t>
  </si>
  <si>
    <t>223</t>
  </si>
  <si>
    <t>224</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</si>
  <si>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</si>
  <si>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</si>
  <si>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</si>
  <si>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</si>
  <si>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</si>
  <si>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</si>
  <si>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225</t>
  </si>
  <si>
    <t>226</t>
  </si>
  <si>
    <t>290</t>
  </si>
  <si>
    <t>310</t>
  </si>
  <si>
    <t>340</t>
  </si>
  <si>
    <t>Работы, услуги по содержанию имущества</t>
  </si>
  <si>
    <t>Пособия по социальной помощи населению</t>
  </si>
  <si>
    <t>Увеличение стоимости основных средств</t>
  </si>
  <si>
    <t>Увеличение стоимости материальных запасов</t>
  </si>
  <si>
    <t>Коды</t>
  </si>
  <si>
    <t>Наименование 
показателя</t>
  </si>
  <si>
    <t>услуга (работа) № 2 и так далее</t>
  </si>
  <si>
    <t>Выплаты всего, в том числе:</t>
  </si>
  <si>
    <t>Прочие работы, услуги, из них:</t>
  </si>
  <si>
    <t>Прочие расходы, из них:</t>
  </si>
  <si>
    <t>Источники финансирования дефицита средств учреждения всего, в том числе:</t>
  </si>
  <si>
    <t>Объем публичных обязательств</t>
  </si>
  <si>
    <t>(наименование учреждения)</t>
  </si>
  <si>
    <t>Поступления, всего:</t>
  </si>
  <si>
    <t>Сумма</t>
  </si>
  <si>
    <t>Наименование показателя</t>
  </si>
  <si>
    <t>1. Нефинансовые активы, всего:</t>
  </si>
  <si>
    <t>из них недвижимое имущество, всего:</t>
  </si>
  <si>
    <t>2. Финансовые активы, всего:</t>
  </si>
  <si>
    <t>3. Обязательства, всего:</t>
  </si>
  <si>
    <t>Код субсидии</t>
  </si>
  <si>
    <t>Остаток средств на начало планируемого финансового года , всего</t>
  </si>
  <si>
    <t>в том числе</t>
  </si>
  <si>
    <t>по лицевым счетам, открытым в кредитных организациях</t>
  </si>
  <si>
    <t>в том числе (расшифровать по отраслевым кодам и кодам субсидий)</t>
  </si>
  <si>
    <t>Отраслевой код</t>
  </si>
  <si>
    <t>Главный бухгалтер</t>
  </si>
  <si>
    <t>(адрес фактического местонахождения учреждения)</t>
  </si>
  <si>
    <t>1.1 Общая балансовая стоимость недвижимого муниципального имущества, всего</t>
  </si>
  <si>
    <t>1.1.1 Стоимость имущества, закрепленного собственником имущества за муниципальным учреждением на праве оперативного управления</t>
  </si>
  <si>
    <t>1.1.2 Стоимость имущества, приобретенного муниципальным учреждением за счет выделенных собственником имущества учреждения средств</t>
  </si>
  <si>
    <t>1.1.3 Стоимость имущества, приобретенного муниципальным учреждением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</si>
  <si>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</si>
  <si>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</si>
  <si>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1.2.1 Общая балансовая стоимость особо ценного движимого имущества</t>
  </si>
  <si>
    <t>1.2.2 Остаточная стоимость особо ценного движимого имущества</t>
  </si>
  <si>
    <t xml:space="preserve">из них </t>
  </si>
  <si>
    <t>2.1 Дебиторская задолженность по доходам, полученным за счет средств бюджета МО "Всеволожский муниципальный район" Ленинградской области</t>
  </si>
  <si>
    <t>2.2 Дебиторская задолженность по выданным авансам, полученным за счет средств бюджета МО "Всеволожский муниципальный район" Ленинградской области, всего:</t>
  </si>
  <si>
    <t>2.2.1 услуги связи</t>
  </si>
  <si>
    <t>2.2.2 транспортные услуги</t>
  </si>
  <si>
    <t>2.2.3 коммунальные услуги</t>
  </si>
  <si>
    <t>2.2.4 услуги по содержанию имущества</t>
  </si>
  <si>
    <t xml:space="preserve">2.2.5 прочие услуги </t>
  </si>
  <si>
    <t>2.2.6 увеличение стоимости основных средств</t>
  </si>
  <si>
    <t>2.2.7 увеличение стоимости материальных запасов</t>
  </si>
  <si>
    <t>2.2.8 прочие расходы</t>
  </si>
  <si>
    <t>2.3 Дебиторская зпдолженность по выданным авансам за счет доходов, полученных от платной и иной приносящей доход деятельности, всего:</t>
  </si>
  <si>
    <t>2.3.1 услуги связи</t>
  </si>
  <si>
    <t>2.3.2 транспортные услуги</t>
  </si>
  <si>
    <t>2.3.3 коммунальные услуги</t>
  </si>
  <si>
    <t>2.3.4 услуги по содержанию имущества</t>
  </si>
  <si>
    <t xml:space="preserve">2.3.5 прочие услуги </t>
  </si>
  <si>
    <t>2.3.6 увеличение стоимости основных средств</t>
  </si>
  <si>
    <t>2.3.7 увеличение стоимости материальных запасов</t>
  </si>
  <si>
    <t>2.3.8 прочие расходы</t>
  </si>
  <si>
    <t>из них</t>
  </si>
  <si>
    <t>3.1 Просроченная кредиторская задолженность</t>
  </si>
  <si>
    <t>3.2 Кредиторская задолженность по расчетам с поставщиками и подрядчиками за счет средств бюджета МО "Всеволожский муниципальный район" Ленинградской области, всего:</t>
  </si>
  <si>
    <t>3.2.1 начисления на выплаты по оплате труда</t>
  </si>
  <si>
    <t>3.2.2 услуги связи</t>
  </si>
  <si>
    <t>3.2.3 транспортные услуги</t>
  </si>
  <si>
    <t>3.3.4 коммунальные услуги</t>
  </si>
  <si>
    <t>3.2.4 коммунальные услуги</t>
  </si>
  <si>
    <t>3.2.5 услуги по содержанию имущества</t>
  </si>
  <si>
    <t xml:space="preserve">3.2.6 прочие услуги </t>
  </si>
  <si>
    <t>3.2.7 увеличение стоимости основных средств</t>
  </si>
  <si>
    <t>3.2.8 увеличение стоимости материальных запасов</t>
  </si>
  <si>
    <t>3.2.9 прочие расходы</t>
  </si>
  <si>
    <t>3.2.10 платежи в бюджет</t>
  </si>
  <si>
    <t>3.2.11 расчеты с кредиторами</t>
  </si>
  <si>
    <t>3.3 Кредиторская задолженность по расчетам споставщиками и подрядчиками за счет доходов, полученных от платной и иной приносящей доход деятельности, всего:</t>
  </si>
  <si>
    <t>3.3.1 начисления на выплаты по оплате труда</t>
  </si>
  <si>
    <t>3.3.2 услуги связи</t>
  </si>
  <si>
    <t>3.3.3 транспортные услуги</t>
  </si>
  <si>
    <t>3.3.5 услуги по содержанию имущества</t>
  </si>
  <si>
    <t xml:space="preserve">3.3.6 прочие услуги </t>
  </si>
  <si>
    <t>3.3.7 увеличение стоимости основных средств</t>
  </si>
  <si>
    <t>3.3.8 увеличение стоимости материальных запасов</t>
  </si>
  <si>
    <t>3.3.9 прочие расходы</t>
  </si>
  <si>
    <t>3.3.10 платежи в бюджет</t>
  </si>
  <si>
    <t>3.3.11 расчеты с кредиторами</t>
  </si>
  <si>
    <t>Выполнение муниципального задания</t>
  </si>
  <si>
    <t>Иные цели</t>
  </si>
  <si>
    <t>Поступления от оказания муниципальным учреждением услуг (выполнения работ), предоставление которых для физических и юридических лиц осуществляется на платной основе, всего, в том числе:</t>
  </si>
  <si>
    <t>Поступления от иной приносящей доход деятельности, всего, в том числе:</t>
  </si>
  <si>
    <t>целевые поступления</t>
  </si>
  <si>
    <t>Заработная плата</t>
  </si>
  <si>
    <t>Остаток средств на конец планируемого финансового года , всего</t>
  </si>
  <si>
    <t>по лицевым счетам, открытым в КФ</t>
  </si>
  <si>
    <t>муниципального учреждения</t>
  </si>
  <si>
    <t>18</t>
  </si>
  <si>
    <t xml:space="preserve">1. Цели деятельности бюджетного/автономного учреждения: </t>
  </si>
  <si>
    <t>2. Основные виды деятельности бюджетного/автономного учреждения:</t>
  </si>
  <si>
    <t>3. Платные услуги, оказываемые муниципальным учреждением:</t>
  </si>
  <si>
    <t>Балансовая стоимость имущества</t>
  </si>
  <si>
    <t>4. Сведения о муниципальном имуществе, находящемся на праве оперативного управления</t>
  </si>
  <si>
    <t>Итого</t>
  </si>
  <si>
    <t>приобретенного за счет средств, полученных от приносящей доход деятельности</t>
  </si>
  <si>
    <t>Недвижимое имущество</t>
  </si>
  <si>
    <t>Движимое имущество</t>
  </si>
  <si>
    <t>Всего</t>
  </si>
  <si>
    <t>закрепленного собственником/приоб-ретенного за счет выделенных ему средств</t>
  </si>
  <si>
    <t>5. Показатели финансового состояния муниципального учреждения</t>
  </si>
  <si>
    <t>3.1 Муниципальное задание на оказание муниципальной услуги в части затрат непосредственно связанных с оказанием муниципальной услуги</t>
  </si>
  <si>
    <t>3.2 Муниципальное задание в части затрат на общехозяйственные нужды на оказание муниципальной услуги</t>
  </si>
  <si>
    <t>3.3 Муниципальное задание в части затрат на уплату налогов, в качестве объекта налогообложения по котрым признается имущество учреждения</t>
  </si>
  <si>
    <t>Код строки</t>
  </si>
  <si>
    <t>Год начала закупки</t>
  </si>
  <si>
    <t>Сумма выплат по расходам на закупку товаров, работ и услуг, руб.</t>
  </si>
  <si>
    <t>всего на закупки</t>
  </si>
  <si>
    <t>в соответствии с ФЗ от 05.04.13 №44-ФЗ</t>
  </si>
  <si>
    <t>в соответствии с ФЗ от 18.07.11 №223-ФЗ</t>
  </si>
  <si>
    <t>Выплаты по расходам на закупку товаров, работ, услуг, всего</t>
  </si>
  <si>
    <t>0001</t>
  </si>
  <si>
    <t>на оплату контрактов (договоров), заключенных до начала очередного финансового года:</t>
  </si>
  <si>
    <t>1001</t>
  </si>
  <si>
    <t>на закупку товаров, работ, услуг по году начала закупки</t>
  </si>
  <si>
    <t>2001</t>
  </si>
  <si>
    <t>(очередной финансовый год)</t>
  </si>
  <si>
    <t>(Заполняется в случае принятия органом, осуществляющим функции и полномочия учредителя, решения об отражении операций со средствами, поступающими во временное распоряжение учреждения, в разрезе содержащихся в ней плановых показателей)</t>
  </si>
  <si>
    <t>Таблица 2</t>
  </si>
  <si>
    <t>Таблица 1</t>
  </si>
  <si>
    <t>Таблица 3</t>
  </si>
  <si>
    <t>Сумма (руб.)</t>
  </si>
  <si>
    <t>010</t>
  </si>
  <si>
    <t>020</t>
  </si>
  <si>
    <t>030</t>
  </si>
  <si>
    <t>040</t>
  </si>
  <si>
    <t>Выбытие</t>
  </si>
  <si>
    <t>Поступление</t>
  </si>
  <si>
    <t>Остаток средств на конец года</t>
  </si>
  <si>
    <t>Остаток средств на начало года</t>
  </si>
  <si>
    <t>Таблица 4</t>
  </si>
  <si>
    <t>Объем публичных обязательств, всего</t>
  </si>
  <si>
    <t>Объем бюджетных инвестиций (в части переданных полномочий муниципального заказчика в соответствии с Бюджетным кодексом РФ), всего</t>
  </si>
  <si>
    <t>Объем средств, поступивших во временное распоряжение, всего</t>
  </si>
  <si>
    <t xml:space="preserve">дата подписи </t>
  </si>
  <si>
    <t xml:space="preserve">7. Показатели по выплатам на закупку товаров, работ, услуг </t>
  </si>
  <si>
    <t>8. Сведения о средствах во временном распоряжении учреждения</t>
  </si>
  <si>
    <t>9. Справочная информация</t>
  </si>
  <si>
    <t>001</t>
  </si>
  <si>
    <t xml:space="preserve">Администрация МО </t>
  </si>
  <si>
    <t>"Всеволожский муниципальный</t>
  </si>
  <si>
    <t>район" Ленинградской области</t>
  </si>
  <si>
    <t>1. Развитие дополнительного образования детей, подростков и молодежи:</t>
  </si>
  <si>
    <t>00100000000004000</t>
  </si>
  <si>
    <t>001 012 431</t>
  </si>
  <si>
    <t>001 012 432</t>
  </si>
  <si>
    <t>001 012 433</t>
  </si>
  <si>
    <t>001 012 417</t>
  </si>
  <si>
    <t>001 012 483</t>
  </si>
  <si>
    <t>001 012 418</t>
  </si>
  <si>
    <t>001 012 419</t>
  </si>
  <si>
    <t>001 012 420</t>
  </si>
  <si>
    <t>00100000000002062</t>
  </si>
  <si>
    <t>00100000000002063</t>
  </si>
  <si>
    <t>2. Муниципальное задание в части затрат  для создания условий организации досуга , развития местного традиционного народного художественного творчества, сохранения, возрождения и развития народных художественных промыслов</t>
  </si>
  <si>
    <t>3. Муниципальное задание в части затрат на развитие рынка наружной рекламы</t>
  </si>
  <si>
    <t xml:space="preserve">4. Муниципальное задание в части затрат в рамках непрограммных расходов органов местного самоуправления  </t>
  </si>
  <si>
    <t xml:space="preserve">5. Муниципальное задание в части затрат на обеспечение благоприятного инвестиционного климата </t>
  </si>
  <si>
    <t>6. Муниципальное задание в части затрат на проведение районных конкурсов и фестивалей самодеятельного творчества</t>
  </si>
  <si>
    <t>СОГЛАСОВАНО</t>
  </si>
  <si>
    <t xml:space="preserve">Наблюдательный совет </t>
  </si>
  <si>
    <t xml:space="preserve">Директор  </t>
  </si>
  <si>
    <t>МАУ ДО «Колтушская школа искусств»</t>
  </si>
  <si>
    <t>(наименование должности лица, утверждающего документ)</t>
  </si>
  <si>
    <t xml:space="preserve">Председатель _______________ Е.И.. Фролова </t>
  </si>
  <si>
    <t>Муниципальное автономное учреждение дополнительного детей «Колтушская  школа искусств» муниципального образования «Всеволожский муниципальный район» Ленинградской  области</t>
  </si>
  <si>
    <t>Россия,188680, Ленинградская область, Всеволожский рай-он, с.Павлово, ул.Быкова,д.15-а</t>
  </si>
  <si>
    <t>32814968</t>
  </si>
  <si>
    <t>4703023111</t>
  </si>
  <si>
    <t>470301001</t>
  </si>
  <si>
    <t>40703810655414000152</t>
  </si>
  <si>
    <t>31001310013</t>
  </si>
  <si>
    <t>Осуществление образовательной деятельности по реализация дополнительных общеобразовательных программ – дополнительных общеразвивающих и дополнительных предпрофессиональных программ.</t>
  </si>
  <si>
    <t>1. Реализация дополнительных общеразвивающих программ художественной направленности, в том числе:</t>
  </si>
  <si>
    <t>«Основы музыкального исполнительства (по видам инструментов)»:</t>
  </si>
  <si>
    <t>3. Реализация дополнительных предпрофессиональных программ «Искусство театра»</t>
  </si>
  <si>
    <t>4. Осуществление концертной деятельности, пропаганда музыкального творчества</t>
  </si>
  <si>
    <t xml:space="preserve">5. Оказание методической и практической помощи в области музыкального образования культурно-просветительским учреждениям, учреждениям образования
6. Предоставление услуг/работ по организации и проведению различных информационно-просветительских мероприятий, в том числе проведение конференций, семинаров, олимпиад по пропаганде музыкального творчества, музыкального и художественного обучения и развития детей, проблемам культуры.
7. Предоставление услуг/работ по организации тематических творческих вечеров, концертов, праздников, фестивалей, конкурсов, карнавалов, детских утренников, огоньков, ёлок, вечеров отдыха.
8. Предоставление услуг/работ по организации и проведению различных культурно-досуговых мероприятий и программ по заявке предприятий, учреждений, организаций и отдельных граждан, в том числе праздников и поздравлений, концертов. 
9. Участие в международной культурной деятельности: повышения квалификации преподавателей, учебы, обмена педагогическим опытом, проведения совместных мероприятий (концертов, фестивалей, конкурсов).
10. Предоставление услуг/работ по организационному обеспечению федеральных, региональных и местных государственных проектов и программ в сфере дополнительного образования детей.
11. Изучение, обобщение, распространение опыта культурно-воспитательной работы учреждений культуры района и области, внедрение новых форм, создание и апробирование новых курсов, учебных программ, форм организации учебного процесса.
12. Создание и развитие библиотеки, в том числе ведущей научную деятельность, лекториев, выдачу и хранение книг, карт, периодических изданий, фильмов, грампластинок, произведений искусств и т.п.
</t>
  </si>
  <si>
    <t>• фортепиано 
 • скрипка 
 • виолончель 
 • клавишный синтезатор  
 • флейта
• аккордеон
• гитара
• и другие в соответствии с образовательными программами:                                                                                                                   • общее эстетическое развитие                                                                                                                                                                           • подготовка детей к обучению в школе
 • раннее эстетическое развитие
 • театр
• и другие в соответствии с образовательными программами</t>
  </si>
  <si>
    <t>2. Реализация дополнительных предпрофессиональных программ в области музыкального искусства:
 • музыкальное исполнительство (по видам инструментов):
- фортепиано 
- народные инструменты 
- струнно-смычковые инструменты 
- духовые и ударные инструменты
- и другие в соответствии с образовательными программами 
 • музыкальное исполнительство (хор, хоровой класс)
• театральное искусство</t>
  </si>
  <si>
    <t>00100000004000211</t>
  </si>
  <si>
    <t>00100000004000213</t>
  </si>
  <si>
    <t>0010000000002062213</t>
  </si>
  <si>
    <t>0010000000002062211</t>
  </si>
  <si>
    <t>00100000004000222</t>
  </si>
  <si>
    <t>00100000004000223</t>
  </si>
  <si>
    <t>0010000000002062223</t>
  </si>
  <si>
    <t>00100000004000225</t>
  </si>
  <si>
    <t>00100000004000221</t>
  </si>
  <si>
    <t>00100000004000226</t>
  </si>
  <si>
    <t>00100000004000310</t>
  </si>
  <si>
    <t>00100000004000290</t>
  </si>
  <si>
    <t>00100000004000340</t>
  </si>
  <si>
    <t>0010000000002062340</t>
  </si>
  <si>
    <t>0010000000002062225</t>
  </si>
  <si>
    <t>0010000000002063340</t>
  </si>
  <si>
    <t>0010000000002063310</t>
  </si>
  <si>
    <t>0010000000002063225</t>
  </si>
  <si>
    <t>С.М.Тихонова</t>
  </si>
  <si>
    <t>Лицевой счет, предназначенный для учета операций со средствами, предоставленными учреждению в виде субсидий на иные цели и бюджетных инвестиций, открыт в КФ администрации МО «Всеволожский муниципальный район» Ленинградской области.</t>
  </si>
  <si>
    <t xml:space="preserve">   Автономное учреждение вправе осуществлять следующие виды деятельности, в том числе приносящие доход, не являющиеся основными видами деятельности Автономного учреждения, лишь поскольку это служит достижению целей и задач, ради которых оно создано:
1.  Прокат имущества и оборудования Автономного учреждения;
2. Розничная торговля книгами, журналами, газетами, писчебумажными и канцелярскими товарами;
3. Организация издательской деятельности, необходимой для пропаганды музыкального и художественного искусства;
4. Консультационные услуги и научно-исследовательские работы в культурно-досуговой и образовательной сфере;
5. Услуги повышения квалификации и профессионального мастерства, в том числе кадров творческих работников учреждений культуры и образования;
6. Подготовка, тиражирование и реализация информационно-справочных материалов, изданий, методических пособий, нотных материалов, видеоматериалов и фонограмм, связанных с деятельностью Автономного учреждения;
7. Деятельность по созданию и использованию баз данных и информационных ресурсов, в том числе ресурсов сети Интернет.
8. Подбор специализированных или неспециализированных документов, оставление каталогов, поиск требуемой информации и т.п.
9.  Преподавание специальных курсов и дисциплин в сфере музыкального, хореографического, изобразительного искусства сверх часов учебного плана и сверх программ по данной дисциплине.
10. Оказание концертмейстерских и методических услуг, консультирование
11. Организация различного рода факультативных и специальных курсов по дисциплинам, не заложенным в учебном плане, репетиторство.
12. Организация различных курсов, студий для взрослых.
13. Организация различного рода студий, направленных на развитие гармоничной личности, вне государственных стандартов для детей до 18 лет.
14. Организация зрелищных мероприятий и культурного досуга (показ спектаклей, представлений, и т.д.).
15. Организация лекций, концертов, выставок, массовых художественно-эстетических праздников и других учебно-методических мероприятий (семинары, открытые уроки, учеба, стажировка преподавателей других школ).
16. Консультации для вновь поступающих детей.
17. Обучение учащихся иностранным языкам.
18. Обучение учащихся в музыкальном кружке.
</t>
  </si>
  <si>
    <t>Расчетный счет, предназначенный для учета операций со средствами учреждения, открыт в Северо-Западном банке ПАО Сбербанк</t>
  </si>
  <si>
    <t>в том числе Субсидии на выполнение муниципального задания</t>
  </si>
  <si>
    <t>Платные услуги</t>
  </si>
  <si>
    <t>Поступления от иной приносящей доход деятельности</t>
  </si>
  <si>
    <t>0010000000002062226</t>
  </si>
  <si>
    <t>КВР</t>
  </si>
  <si>
    <t>4</t>
  </si>
  <si>
    <t>5</t>
  </si>
  <si>
    <t>Директор                                           Н.А.Рыжакова</t>
  </si>
  <si>
    <t>Директор</t>
  </si>
  <si>
    <t>Н.А.Рыжакова</t>
  </si>
  <si>
    <t>19</t>
  </si>
  <si>
    <t>_______________ 201  года</t>
  </si>
  <si>
    <t>001112084</t>
  </si>
  <si>
    <t>001112085</t>
  </si>
  <si>
    <t>001112086</t>
  </si>
  <si>
    <t>0010000000002063226</t>
  </si>
  <si>
    <t>на 2017 год</t>
  </si>
  <si>
    <t xml:space="preserve">Субсидии бюджетным и автономным учреждениям на организацию библиотечного обслуживания населения, создание условий для организации досуга, развитие местного традиционного народного художественного творчества, сохранение, возрождение и развитие народных художественных промыслов основного мероприятия «Создание условий для организаций досуга,развития местного традиционного народного художественного творчества,сохранения,возрождения и развития народных художественных промыслов» в рамках подпрограммы«Народное творчество» муниципальной программы «Культура Всеволожского муниципального района Ленинградской области» за счет средств областного бюджета </t>
  </si>
  <si>
    <t>001112437</t>
  </si>
  <si>
    <t>6. Показатели по поступлениям и выплатам муниципального учреждения на 01 января 2017 года и плановый период (на 01 января 2018 года и на 01 января 2019 года)</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</si>
  <si>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</si>
  <si>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</si>
  <si>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</si>
  <si>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Рекомендуемый образец</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</si>
  <si>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</si>
  <si>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</si>
  <si>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</si>
  <si>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111</t>
  </si>
  <si>
    <t xml:space="preserve">Источник финансового обеспечения </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</si>
  <si>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</si>
  <si>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</si>
  <si>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</si>
  <si>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</si>
  <si>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</si>
  <si>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</si>
  <si>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</si>
  <si>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</si>
  <si>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</si>
  <si>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</si>
  <si>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</si>
  <si>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</si>
  <si>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Преподаватели</t>
  </si>
  <si>
    <t>АУП</t>
  </si>
  <si>
    <t>Прочий персонал</t>
  </si>
  <si>
    <t xml:space="preserve">Итого: </t>
  </si>
  <si>
    <t>х</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</si>
  <si>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</si>
  <si>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</si>
  <si>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</si>
  <si>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</si>
  <si>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</si>
  <si>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</si>
  <si>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</si>
  <si>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</si>
  <si>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</si>
  <si>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</si>
  <si>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</si>
  <si>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</si>
  <si>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</si>
  <si>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</si>
  <si>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1</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</si>
  <si>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</si>
  <si>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</si>
  <si>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</si>
  <si>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</si>
  <si>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</si>
  <si>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</si>
  <si>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</si>
  <si>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2</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</si>
  <si>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</si>
  <si>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</si>
  <si>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</si>
  <si>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</si>
  <si>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</si>
  <si>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</si>
  <si>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</si>
  <si>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</si>
  <si>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</si>
  <si>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</si>
  <si>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3</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</si>
  <si>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</si>
  <si>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</si>
  <si>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</si>
  <si>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</si>
  <si>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</si>
  <si>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</si>
  <si>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</si>
  <si>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851</t>
  </si>
  <si>
    <t>Наименование расходов</t>
  </si>
  <si>
    <t>Налоговая база, руб.</t>
  </si>
  <si>
    <t>Ставка налога, 
%</t>
  </si>
  <si>
    <t>Сумма исчисленного 
налога, подлежащего 
уплате, руб. 
(гр. 3 x гр. 4 / 100)</t>
  </si>
  <si>
    <t>Уплата налога на имущество организаций</t>
  </si>
  <si>
    <t>4. Расчет (обоснование) расходов на безвозмездные перечисления организациям</t>
  </si>
  <si>
    <t>852</t>
  </si>
  <si>
    <t>Плата за загрязнение окружающей среды</t>
  </si>
  <si>
    <t>5. Расчет (обоснование) прочих расходов 
(кроме расходов на закупку товаров, работ, услуг)</t>
  </si>
  <si>
    <t>853</t>
  </si>
  <si>
    <t>Уплата штрафов, пеней за несвоевременную уплату налогов и сборов, оплата санкций за несвоевременную оплату поставки товаров, работ, услуг, других экономических санкций, за исключением штрафов за несвоевременное погашение бюджетных кредитов</t>
  </si>
  <si>
    <t>6. Расчет (обоснование) расходов на закупку товаров, работ, услуг</t>
  </si>
  <si>
    <t>244</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</si>
  <si>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</si>
  <si>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</si>
  <si>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</si>
  <si>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</si>
  <si>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оплата за номер</t>
  </si>
  <si>
    <t>внутризоновые соединения</t>
  </si>
  <si>
    <t>повременная оплата местных телефонных соединений</t>
  </si>
  <si>
    <t>повременная оплата междугородных, международных телефонных соединений</t>
  </si>
  <si>
    <t>доступ к СЭД</t>
  </si>
  <si>
    <t>6</t>
  </si>
  <si>
    <t>услуга сети "Интернет"(Укладка оптоволокна)</t>
  </si>
  <si>
    <t>7</t>
  </si>
  <si>
    <t>услуга сети "Интернет" (ШПД)</t>
  </si>
  <si>
    <t>8</t>
  </si>
  <si>
    <t>почтовые услуги</t>
  </si>
  <si>
    <t>9</t>
  </si>
  <si>
    <t>Система ДБО</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</si>
  <si>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</si>
  <si>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</si>
  <si>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</si>
  <si>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</si>
  <si>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</si>
  <si>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служебные разъезды</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</si>
  <si>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</si>
  <si>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</si>
  <si>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</si>
  <si>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</si>
  <si>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</si>
  <si>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оплата потребления электроэнергии</t>
  </si>
  <si>
    <t>оплата потребления теплоэнергии</t>
  </si>
  <si>
    <t>оплата потребления холодной воды</t>
  </si>
  <si>
    <t>водоотведение (стоки)</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</si>
  <si>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</si>
  <si>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</si>
  <si>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</si>
  <si>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</si>
  <si>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</si>
  <si>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</si>
  <si>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</si>
  <si>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</si>
  <si>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заправка картриджей</t>
  </si>
  <si>
    <t>промывка и опрессовка системы отопления</t>
  </si>
  <si>
    <t xml:space="preserve"> уборка помещения</t>
  </si>
  <si>
    <t>техническое обслуживание тревожной кнопки АПС</t>
  </si>
  <si>
    <t>Экспертиза имущества</t>
  </si>
  <si>
    <t>техническое обслуживание каналов связи (вывод сигнала на пож.часть)</t>
  </si>
  <si>
    <t>техническое обслуживание узла учета</t>
  </si>
  <si>
    <t>дезинфекция, дезинсекция, дератизация</t>
  </si>
  <si>
    <t>ремонт оргтехники</t>
  </si>
  <si>
    <t>6.6. Расчет (обоснование) расходов на оплату прочих работ, услуг</t>
  </si>
  <si>
    <t>Количество договоров</t>
  </si>
  <si>
    <t>Стоимость 
услуги, руб.</t>
  </si>
  <si>
    <t>приобретение неисключительных (пользовательских), лицензионных прав на программное обеспечение</t>
  </si>
  <si>
    <t>приобретение и обновление справочно-информационных баз данных</t>
  </si>
  <si>
    <t>услуги по защите электронного документооборота (поддержке программного продукта) с использованием сертификационных средств криптографической защиты информации</t>
  </si>
  <si>
    <t>Типографские работы</t>
  </si>
  <si>
    <t>диспансеризация, медицинский осмотр работников (в т.ч. предрейсовые осмотры водителей), состоящих в штате учреждения</t>
  </si>
  <si>
    <t>услуги по охране, приобретаемые на основании договоров гражданско-правового характера с физическими и юридическими лицами, (ведомственная, вневедомственная, пожарная и другая охрана)</t>
  </si>
  <si>
    <t>услуги по обучению на курсах повышения квалификации, подготовки и переподготовки специалистов</t>
  </si>
  <si>
    <t>Услуги банка</t>
  </si>
  <si>
    <t>Сангигобучение</t>
  </si>
  <si>
    <t>10</t>
  </si>
  <si>
    <t>Спецоценка условий труда</t>
  </si>
  <si>
    <t>11</t>
  </si>
  <si>
    <t>Подписка на периодические и справочные издания, с учетом доставки подписных изданий, если она предусмотрена в договоре подписки</t>
  </si>
  <si>
    <t>12</t>
  </si>
  <si>
    <t>услуги и работы по утилизации, захоронению отходов</t>
  </si>
  <si>
    <t>13</t>
  </si>
  <si>
    <t>консультационные услуги</t>
  </si>
  <si>
    <t>14</t>
  </si>
  <si>
    <t>лабораторные исследования</t>
  </si>
  <si>
    <t>15</t>
  </si>
  <si>
    <t>услуги и работы по организации участия в выставках, конференциях, форумах, семинарах, совещаниях, тренингах, соревнованиях и т.п. (в т.ч. взносы за участие в указанных мероприятиях)</t>
  </si>
  <si>
    <t>6.7. Расчет (обоснование) расходов на приобретение основных средств, материальных запасов</t>
  </si>
  <si>
    <t>Средняя стоимость, руб.</t>
  </si>
  <si>
    <t>Сумма, руб. 
(гр. 2 x гр. 3)</t>
  </si>
  <si>
    <t>компьютеры на новое рабочее место(преподавателям в классы)</t>
  </si>
  <si>
    <t>запасные (составные) части для оборудов-я, оргтехники, вычислит. техники и т.д.</t>
  </si>
  <si>
    <t>канцелярские принадлежности</t>
  </si>
  <si>
    <t>картриджи</t>
  </si>
  <si>
    <t>санитарно-технические материалы( респираторы и аптечки)</t>
  </si>
  <si>
    <t>хозяйственные материалы и моющие средства</t>
  </si>
  <si>
    <t>электротехнические материалы</t>
  </si>
  <si>
    <t xml:space="preserve">тактильная рельефная полоса </t>
  </si>
  <si>
    <t>00100000002062290</t>
  </si>
  <si>
    <t>0010000000002063221</t>
  </si>
  <si>
    <r>
      <t>тел. _</t>
    </r>
    <r>
      <rPr>
        <u val="single"/>
        <sz val="14"/>
        <rFont val="Times New Roman"/>
        <family val="1"/>
      </rPr>
      <t>8(813) 70-71-207</t>
    </r>
  </si>
  <si>
    <t>20</t>
  </si>
  <si>
    <t>0010000000002062221</t>
  </si>
  <si>
    <t>Субсидии муниципальным бюджетным и муниципальным автономным учреждениям на иные цели на повышение исполнительского мастерства учащихся (конкурсы, мастер-классы, участие в конкурсах и фестивалях), поддержка юных дарований (стипендии, проведение районного праздника для юных дарований) в рамках подпрограммы «Искусство» муниципальной программы «Культура Всеволожского муниципального района Ленинградской области» на 2018 год"</t>
  </si>
  <si>
    <t>Субсидии муниципальным бюджетным и муниципальным автономным учреждениям на иные цели на повышение квалификации преподавателей и учеба кадров в рамках подпрограммы «Искусство» муниципальной программы «Культура Всеволожского муниципального района Ленинградской области» на 2018 год"</t>
  </si>
  <si>
    <t>Субсидии муниципальным бюджетным и муниципальным автономным учреждениям на иные цели на укрепление материально-технической базы (приобретение музыкальных инструментов, специализированного оборудования,пошив костюмов, организация мероприятий по повышению доступности для инвалидов объектов и предоставления им услуг) в рамках подпрограммы «Искусство» муниципальной программы «Культура Всеволожского муниципального района» в рамках подпрограммы «Искусство» муниципальной программы «Культура Всеволожского муниципального района Ленинградской области» на 2018 год"</t>
  </si>
  <si>
    <t>Всего на 2018 год (очередной финансовый год)</t>
  </si>
  <si>
    <t>Всего на 2019 год (1-ый плановый год планового периода)</t>
  </si>
  <si>
    <t>Всего на 2020 год (2-ой плановый год планового периода)</t>
  </si>
  <si>
    <t>на 2018г. (очередной финансовый год)</t>
  </si>
  <si>
    <t>на 2019 г. (1-ый год планового периода)</t>
  </si>
  <si>
    <t>на 2020 г. (2-ой год планового периода)</t>
  </si>
  <si>
    <t>на 2018 год и плановый период 2019 и 2020 гг.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</si>
</sst>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2">
    <font>
      <sz val="10"/>
      <name val="Arial Cyr"/>
      <family val="0"/>
    </font>
    <font>
      <sz val="10"/>
      <name val="Times New Roman"/>
      <family val="1"/>
    </font>
    <font>
      <sz val="14"/>
      <name val="Times New Roman"/>
      <family val="1"/>
    </font>
    <font>
      <b/>
      <sz val="14"/>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2"/>
      <color indexed="10"/>
      <name val="Times New Roman"/>
      <family val="1"/>
    </font>
    <font>
      <sz val="8"/>
      <name val="Arial Cyr"/>
      <family val="0"/>
    </font>
    <font>
      <sz val="8"/>
      <name val="Tahoma"/>
      <family val="2"/>
    </font>
    <font>
      <b/>
      <sz val="10"/>
      <name val="Tahoma"/>
      <family val="2"/>
    </font>
    <font>
      <b/>
      <sz val="11"/>
      <name val="Tahoma"/>
      <family val="2"/>
    </font>
    <font>
      <b/>
      <sz val="12"/>
      <name val="Tahoma"/>
      <family val="2"/>
    </font>
    <font>
      <b/>
      <sz val="10"/>
      <name val="Times New Roman"/>
      <family val="1"/>
    </font>
    <font>
      <sz val="7"/>
      <name val="Times New Roman"/>
      <family val="1"/>
    </font>
    <font>
      <u val="single"/>
      <sz val="14"/>
      <name val="Times New Roman"/>
      <family val="1"/>
    </font>
    <font>
      <sz val="9"/>
      <name val="Times New Roman"/>
      <family val="1"/>
    </font>
    <font>
      <sz val="8"/>
      <name val="Times New Roman"/>
      <family val="1"/>
    </font>
    <font>
      <b/>
      <sz val="11"/>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horizontal="right"/>
    </xf>
    <xf numFmtId="0" fontId="3" fillId="0" borderId="0" xfId="0" applyFont="1" applyAlignment="1">
      <alignment horizontal="right"/>
    </xf>
    <xf numFmtId="0" fontId="4" fillId="0" borderId="0" xfId="0" applyFont="1" applyFill="1" applyAlignment="1">
      <alignment/>
    </xf>
    <xf numFmtId="0" fontId="4" fillId="0" borderId="0" xfId="0" applyFont="1" applyFill="1" applyBorder="1" applyAlignment="1">
      <alignment/>
    </xf>
    <xf numFmtId="49" fontId="4"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49" fontId="4" fillId="0" borderId="0" xfId="0" applyNumberFormat="1" applyFont="1" applyFill="1" applyAlignment="1">
      <alignment/>
    </xf>
    <xf numFmtId="0" fontId="2" fillId="0" borderId="0" xfId="0" applyFont="1" applyAlignment="1">
      <alignment horizontal="center" vertical="center" wrapText="1"/>
    </xf>
    <xf numFmtId="4" fontId="2" fillId="0" borderId="10" xfId="0" applyNumberFormat="1" applyFont="1" applyBorder="1" applyAlignment="1">
      <alignment horizontal="right" vertical="center" wrapText="1"/>
    </xf>
    <xf numFmtId="0" fontId="8" fillId="0" borderId="0" xfId="0" applyFont="1" applyFill="1" applyAlignment="1">
      <alignment horizontal="left"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0" fontId="1" fillId="0" borderId="0" xfId="0" applyFont="1" applyAlignment="1">
      <alignment horizontal="center" vertical="top" wrapText="1"/>
    </xf>
    <xf numFmtId="0" fontId="60" fillId="0" borderId="0" xfId="0" applyFont="1" applyAlignment="1">
      <alignment/>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wrapText="1"/>
    </xf>
    <xf numFmtId="0" fontId="1" fillId="0" borderId="0" xfId="0" applyFont="1" applyAlignment="1">
      <alignment vertical="center"/>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4"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0" fontId="1" fillId="0" borderId="0" xfId="0" applyFont="1" applyAlignment="1">
      <alignment/>
    </xf>
    <xf numFmtId="0" fontId="1" fillId="0" borderId="0" xfId="0" applyFont="1" applyFill="1" applyAlignment="1">
      <alignment horizontal="left"/>
    </xf>
    <xf numFmtId="0" fontId="14" fillId="0" borderId="0" xfId="0" applyFont="1" applyBorder="1" applyAlignment="1">
      <alignment horizontal="left"/>
    </xf>
    <xf numFmtId="49" fontId="14" fillId="0" borderId="0" xfId="0" applyNumberFormat="1" applyFont="1" applyBorder="1" applyAlignment="1">
      <alignment horizontal="left"/>
    </xf>
    <xf numFmtId="0" fontId="1" fillId="0" borderId="0" xfId="0" applyFont="1" applyAlignment="1">
      <alignment vertical="top"/>
    </xf>
    <xf numFmtId="4" fontId="1" fillId="0" borderId="10" xfId="0" applyNumberFormat="1" applyFont="1" applyBorder="1" applyAlignment="1">
      <alignment horizontal="right" vertical="center" wrapText="1"/>
    </xf>
    <xf numFmtId="49" fontId="4" fillId="0" borderId="0" xfId="0" applyNumberFormat="1" applyFont="1" applyFill="1" applyAlignment="1">
      <alignment horizontal="right"/>
    </xf>
    <xf numFmtId="0" fontId="17" fillId="0" borderId="0" xfId="0" applyNumberFormat="1" applyFont="1" applyBorder="1" applyAlignment="1">
      <alignment horizontal="left"/>
    </xf>
    <xf numFmtId="0" fontId="1" fillId="0" borderId="0" xfId="0" applyNumberFormat="1" applyFont="1" applyBorder="1" applyAlignment="1">
      <alignment horizontal="left"/>
    </xf>
    <xf numFmtId="0" fontId="18"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4" fillId="0" borderId="0" xfId="0" applyNumberFormat="1" applyFont="1" applyBorder="1" applyAlignment="1">
      <alignment horizontal="left"/>
    </xf>
    <xf numFmtId="0" fontId="19" fillId="0" borderId="0" xfId="0" applyNumberFormat="1" applyFont="1" applyBorder="1" applyAlignment="1">
      <alignment horizontal="left"/>
    </xf>
    <xf numFmtId="49" fontId="19" fillId="0" borderId="0" xfId="0" applyNumberFormat="1" applyFont="1" applyBorder="1" applyAlignment="1">
      <alignment horizontal="left"/>
    </xf>
    <xf numFmtId="49" fontId="19" fillId="0" borderId="11" xfId="0" applyNumberFormat="1" applyFont="1" applyBorder="1" applyAlignment="1">
      <alignment horizontal="left"/>
    </xf>
    <xf numFmtId="0"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top"/>
    </xf>
    <xf numFmtId="0" fontId="1" fillId="0" borderId="0" xfId="0" applyNumberFormat="1" applyFont="1" applyBorder="1" applyAlignment="1">
      <alignment horizontal="left" vertical="center"/>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4" xfId="0" applyNumberFormat="1" applyFont="1" applyBorder="1" applyAlignment="1">
      <alignment horizontal="left" vertical="center" wrapText="1"/>
    </xf>
    <xf numFmtId="2" fontId="1" fillId="0" borderId="0" xfId="0" applyNumberFormat="1"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49" fontId="1" fillId="0" borderId="15" xfId="0" applyNumberFormat="1" applyFont="1" applyBorder="1" applyAlignment="1">
      <alignment horizontal="left"/>
    </xf>
    <xf numFmtId="49" fontId="1" fillId="0" borderId="15"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horizontal="center"/>
    </xf>
    <xf numFmtId="0" fontId="1" fillId="0" borderId="15" xfId="0" applyFont="1" applyBorder="1" applyAlignment="1">
      <alignment wrapText="1"/>
    </xf>
    <xf numFmtId="0" fontId="1" fillId="0" borderId="0" xfId="0" applyFont="1" applyBorder="1" applyAlignment="1">
      <alignment horizontal="center" vertical="top" wrapText="1"/>
    </xf>
    <xf numFmtId="0" fontId="1" fillId="0" borderId="15" xfId="0" applyFont="1" applyFill="1" applyBorder="1" applyAlignment="1">
      <alignment horizontal="center"/>
    </xf>
    <xf numFmtId="0" fontId="1" fillId="0" borderId="0" xfId="0" applyFont="1" applyBorder="1" applyAlignment="1">
      <alignment horizontal="center" vertical="top"/>
    </xf>
    <xf numFmtId="0" fontId="1" fillId="0" borderId="15" xfId="0" applyFont="1" applyFill="1" applyBorder="1" applyAlignment="1">
      <alignment horizontal="center" wrapText="1"/>
    </xf>
    <xf numFmtId="0" fontId="1" fillId="0" borderId="11" xfId="0" applyFont="1" applyBorder="1" applyAlignment="1">
      <alignment horizontal="center" vertical="top"/>
    </xf>
    <xf numFmtId="0" fontId="1" fillId="0" borderId="0" xfId="0" applyFont="1" applyAlignment="1">
      <alignment horizontal="center" vertical="top" wrapText="1"/>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 fillId="0" borderId="0" xfId="0" applyFont="1" applyAlignment="1">
      <alignment horizontal="left" vertical="center"/>
    </xf>
    <xf numFmtId="0" fontId="14" fillId="0" borderId="0" xfId="0" applyFont="1" applyAlignment="1">
      <alignment horizontal="left" vertical="top"/>
    </xf>
    <xf numFmtId="0" fontId="1" fillId="0" borderId="0" xfId="0" applyFont="1" applyAlignment="1">
      <alignment horizontal="justify" vertical="top" wrapText="1"/>
    </xf>
    <xf numFmtId="49" fontId="1" fillId="0" borderId="13"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xf>
    <xf numFmtId="49" fontId="1" fillId="0" borderId="0" xfId="0" applyNumberFormat="1" applyFont="1" applyFill="1" applyBorder="1" applyAlignment="1">
      <alignment horizontal="center" wrapText="1"/>
    </xf>
    <xf numFmtId="49" fontId="3" fillId="0" borderId="15" xfId="0" applyNumberFormat="1" applyFont="1" applyFill="1" applyBorder="1" applyAlignment="1">
      <alignment horizontal="left"/>
    </xf>
    <xf numFmtId="0" fontId="3" fillId="0" borderId="0" xfId="0" applyFont="1" applyAlignment="1">
      <alignment horizontal="right"/>
    </xf>
    <xf numFmtId="0" fontId="14" fillId="0" borderId="0" xfId="0" applyFont="1" applyAlignment="1">
      <alignment horizontal="left" vertical="top" wrapText="1"/>
    </xf>
    <xf numFmtId="49" fontId="15" fillId="0" borderId="12"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0" fontId="3" fillId="0" borderId="0" xfId="0" applyFont="1" applyAlignment="1">
      <alignment horizontal="center"/>
    </xf>
    <xf numFmtId="0" fontId="14" fillId="0" borderId="0" xfId="0" applyFont="1" applyAlignment="1">
      <alignment horizontal="left" vertical="center"/>
    </xf>
    <xf numFmtId="49" fontId="1" fillId="0" borderId="0" xfId="0" applyNumberFormat="1" applyFont="1" applyFill="1" applyBorder="1" applyAlignment="1">
      <alignment horizontal="left" wrapText="1"/>
    </xf>
    <xf numFmtId="49" fontId="1" fillId="0" borderId="2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15" xfId="0" applyFont="1" applyBorder="1" applyAlignment="1">
      <alignment horizontal="center"/>
    </xf>
    <xf numFmtId="16"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6" fontId="3" fillId="0" borderId="10" xfId="0" applyNumberFormat="1" applyFont="1" applyFill="1" applyBorder="1" applyAlignment="1">
      <alignment horizontal="left" vertical="center" wrapText="1"/>
    </xf>
    <xf numFmtId="4" fontId="2" fillId="0" borderId="10" xfId="0" applyNumberFormat="1" applyFont="1" applyBorder="1" applyAlignment="1">
      <alignment horizontal="right" vertical="center"/>
    </xf>
    <xf numFmtId="49" fontId="2"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0" xfId="0" applyFont="1" applyAlignment="1">
      <alignment horizontal="left" vertical="center"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4" fontId="4" fillId="32" borderId="12" xfId="0" applyNumberFormat="1" applyFont="1" applyFill="1" applyBorder="1" applyAlignment="1">
      <alignment horizontal="right" vertical="center"/>
    </xf>
    <xf numFmtId="4" fontId="4" fillId="32" borderId="16" xfId="0" applyNumberFormat="1" applyFont="1" applyFill="1" applyBorder="1" applyAlignment="1">
      <alignment horizontal="right" vertical="center"/>
    </xf>
    <xf numFmtId="4" fontId="4" fillId="32" borderId="17"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4" fontId="4" fillId="0" borderId="16" xfId="0" applyNumberFormat="1" applyFont="1" applyFill="1" applyBorder="1" applyAlignment="1">
      <alignment horizontal="right" vertical="center"/>
    </xf>
    <xf numFmtId="4" fontId="4" fillId="0" borderId="17" xfId="0" applyNumberFormat="1"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9" fontId="4" fillId="0" borderId="12"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32" borderId="12" xfId="0" applyNumberFormat="1" applyFont="1" applyFill="1" applyBorder="1" applyAlignment="1">
      <alignment horizontal="right" vertical="center"/>
    </xf>
    <xf numFmtId="49" fontId="4" fillId="32" borderId="16" xfId="0" applyNumberFormat="1" applyFont="1" applyFill="1" applyBorder="1" applyAlignment="1">
      <alignment horizontal="right" vertical="center"/>
    </xf>
    <xf numFmtId="49" fontId="4" fillId="32" borderId="17"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8" fillId="0" borderId="16"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0" fontId="5" fillId="0" borderId="15" xfId="0" applyFont="1" applyFill="1" applyBorder="1" applyAlignment="1">
      <alignment horizontal="center"/>
    </xf>
    <xf numFmtId="4" fontId="5" fillId="0" borderId="12"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4" fontId="5" fillId="0" borderId="17"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5" fillId="0" borderId="12" xfId="0" applyNumberFormat="1" applyFont="1" applyFill="1" applyBorder="1" applyAlignment="1">
      <alignment horizontal="right" vertical="center"/>
    </xf>
    <xf numFmtId="49" fontId="5" fillId="0" borderId="16" xfId="0" applyNumberFormat="1" applyFont="1" applyFill="1" applyBorder="1" applyAlignment="1">
      <alignment horizontal="right" vertical="center"/>
    </xf>
    <xf numFmtId="49" fontId="5" fillId="0" borderId="17"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4" fontId="5" fillId="32" borderId="12" xfId="0" applyNumberFormat="1" applyFont="1" applyFill="1" applyBorder="1" applyAlignment="1">
      <alignment horizontal="right" vertical="center"/>
    </xf>
    <xf numFmtId="4" fontId="5" fillId="32" borderId="16" xfId="0" applyNumberFormat="1" applyFont="1" applyFill="1" applyBorder="1" applyAlignment="1">
      <alignment horizontal="right" vertical="center"/>
    </xf>
    <xf numFmtId="4" fontId="5" fillId="32" borderId="17" xfId="0" applyNumberFormat="1" applyFont="1" applyFill="1" applyBorder="1" applyAlignment="1">
      <alignment horizontal="right" vertical="center"/>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8" fillId="0" borderId="12" xfId="0" applyNumberFormat="1" applyFont="1" applyFill="1" applyBorder="1" applyAlignment="1">
      <alignment horizontal="right" vertical="center"/>
    </xf>
    <xf numFmtId="49" fontId="8" fillId="0" borderId="16" xfId="0" applyNumberFormat="1" applyFont="1" applyFill="1" applyBorder="1" applyAlignment="1">
      <alignment horizontal="right" vertical="center"/>
    </xf>
    <xf numFmtId="49" fontId="8" fillId="0" borderId="17" xfId="0" applyNumberFormat="1" applyFont="1" applyFill="1" applyBorder="1" applyAlignment="1">
      <alignment horizontal="right" vertical="center"/>
    </xf>
    <xf numFmtId="49" fontId="4" fillId="0" borderId="12"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49" fontId="8" fillId="0" borderId="1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0" fontId="2" fillId="0" borderId="15" xfId="0" applyFont="1" applyBorder="1" applyAlignment="1">
      <alignment horizontal="center"/>
    </xf>
    <xf numFmtId="0" fontId="4"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xf>
    <xf numFmtId="49" fontId="2" fillId="0" borderId="10" xfId="0" applyNumberFormat="1"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1" fillId="0" borderId="13"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7"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19" fillId="0" borderId="0" xfId="0" applyNumberFormat="1" applyFont="1" applyBorder="1" applyAlignment="1">
      <alignment horizontal="center"/>
    </xf>
    <xf numFmtId="49" fontId="19" fillId="0" borderId="15" xfId="0" applyNumberFormat="1" applyFont="1" applyBorder="1" applyAlignment="1">
      <alignment horizontal="left"/>
    </xf>
    <xf numFmtId="0" fontId="19" fillId="0" borderId="0" xfId="0" applyNumberFormat="1" applyFont="1" applyBorder="1" applyAlignment="1">
      <alignment horizontal="left"/>
    </xf>
    <xf numFmtId="0" fontId="19" fillId="0" borderId="15" xfId="0" applyNumberFormat="1" applyFont="1" applyBorder="1" applyAlignment="1">
      <alignment horizontal="left"/>
    </xf>
    <xf numFmtId="0" fontId="1" fillId="0" borderId="10" xfId="0" applyNumberFormat="1" applyFont="1" applyBorder="1" applyAlignment="1">
      <alignment horizontal="center" vertical="top"/>
    </xf>
    <xf numFmtId="0" fontId="1" fillId="0" borderId="2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wrapText="1"/>
    </xf>
    <xf numFmtId="49" fontId="1" fillId="0" borderId="12" xfId="0" applyNumberFormat="1" applyFont="1" applyBorder="1" applyAlignment="1">
      <alignment horizontal="right" vertical="center"/>
    </xf>
    <xf numFmtId="49" fontId="1" fillId="0" borderId="16" xfId="0" applyNumberFormat="1" applyFont="1" applyBorder="1" applyAlignment="1">
      <alignment horizontal="right" vertical="center"/>
    </xf>
    <xf numFmtId="49" fontId="1" fillId="0" borderId="17" xfId="0" applyNumberFormat="1" applyFont="1" applyBorder="1" applyAlignment="1">
      <alignment horizontal="right" vertical="center"/>
    </xf>
    <xf numFmtId="0" fontId="19" fillId="0" borderId="0" xfId="0" applyNumberFormat="1" applyFont="1" applyBorder="1" applyAlignment="1">
      <alignment horizont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49" fontId="1" fillId="0" borderId="13"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1" fillId="0" borderId="11" xfId="0" applyNumberFormat="1" applyFont="1" applyBorder="1" applyAlignment="1">
      <alignment horizontal="left" vertical="center" wrapText="1" indent="2"/>
    </xf>
    <xf numFmtId="0" fontId="1" fillId="0" borderId="18" xfId="0" applyNumberFormat="1" applyFont="1" applyBorder="1" applyAlignment="1">
      <alignment horizontal="left" vertical="center" wrapText="1" indent="2"/>
    </xf>
    <xf numFmtId="0" fontId="1" fillId="0" borderId="13" xfId="0" applyNumberFormat="1" applyFont="1" applyBorder="1" applyAlignment="1">
      <alignment horizontal="center"/>
    </xf>
    <xf numFmtId="0" fontId="1" fillId="0" borderId="11" xfId="0" applyNumberFormat="1" applyFont="1" applyBorder="1" applyAlignment="1">
      <alignment horizontal="center"/>
    </xf>
    <xf numFmtId="0" fontId="1" fillId="0" borderId="18"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9" xfId="0" applyNumberFormat="1" applyFont="1" applyBorder="1" applyAlignment="1">
      <alignment horizontal="center"/>
    </xf>
    <xf numFmtId="1" fontId="1" fillId="0" borderId="13" xfId="0" applyNumberFormat="1" applyFont="1" applyBorder="1" applyAlignment="1">
      <alignment horizontal="center"/>
    </xf>
    <xf numFmtId="1" fontId="1" fillId="0" borderId="11" xfId="0" applyNumberFormat="1" applyFont="1" applyBorder="1" applyAlignment="1">
      <alignment horizontal="center"/>
    </xf>
    <xf numFmtId="1" fontId="1" fillId="0" borderId="18" xfId="0" applyNumberFormat="1" applyFont="1" applyBorder="1" applyAlignment="1">
      <alignment horizontal="center"/>
    </xf>
    <xf numFmtId="1" fontId="1" fillId="0" borderId="14" xfId="0" applyNumberFormat="1" applyFont="1" applyBorder="1" applyAlignment="1">
      <alignment horizontal="center"/>
    </xf>
    <xf numFmtId="1" fontId="1" fillId="0" borderId="15" xfId="0" applyNumberFormat="1" applyFont="1" applyBorder="1" applyAlignment="1">
      <alignment horizontal="center"/>
    </xf>
    <xf numFmtId="1" fontId="1" fillId="0" borderId="19" xfId="0" applyNumberFormat="1" applyFont="1" applyBorder="1" applyAlignment="1">
      <alignment horizontal="center"/>
    </xf>
    <xf numFmtId="0" fontId="1" fillId="0" borderId="15" xfId="0" applyNumberFormat="1" applyFont="1" applyBorder="1" applyAlignment="1">
      <alignment horizontal="left" vertical="center" wrapText="1"/>
    </xf>
    <xf numFmtId="0" fontId="1" fillId="0" borderId="19" xfId="0" applyNumberFormat="1" applyFont="1" applyBorder="1" applyAlignment="1">
      <alignment horizontal="left" vertical="center" wrapText="1"/>
    </xf>
    <xf numFmtId="0" fontId="1" fillId="0" borderId="16" xfId="0" applyNumberFormat="1" applyFont="1" applyBorder="1" applyAlignment="1">
      <alignment horizontal="left" vertical="center" wrapText="1" indent="2"/>
    </xf>
    <xf numFmtId="0" fontId="1" fillId="0" borderId="17" xfId="0" applyNumberFormat="1" applyFont="1" applyBorder="1" applyAlignment="1">
      <alignment horizontal="left" vertical="center" wrapText="1" indent="2"/>
    </xf>
    <xf numFmtId="0" fontId="20" fillId="0" borderId="0" xfId="0" applyNumberFormat="1" applyFont="1" applyBorder="1" applyAlignment="1">
      <alignment horizontal="justify" wrapText="1"/>
    </xf>
    <xf numFmtId="0" fontId="17" fillId="0" borderId="0" xfId="0" applyNumberFormat="1" applyFont="1" applyBorder="1" applyAlignment="1">
      <alignment horizontal="justify" wrapText="1"/>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12"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17" xfId="0" applyNumberFormat="1" applyFont="1" applyBorder="1" applyAlignment="1">
      <alignment horizontal="left" vertical="center"/>
    </xf>
    <xf numFmtId="0" fontId="1" fillId="0" borderId="0" xfId="0" applyNumberFormat="1" applyFont="1" applyBorder="1" applyAlignment="1">
      <alignment horizontal="center" vertical="top"/>
    </xf>
    <xf numFmtId="0" fontId="1" fillId="0" borderId="12" xfId="0" applyNumberFormat="1" applyFont="1" applyBorder="1" applyAlignment="1">
      <alignment horizontal="left" vertical="center" wrapText="1"/>
    </xf>
    <xf numFmtId="0" fontId="1" fillId="0" borderId="12"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DC42"/>
  <sheetViews>
    <sheetView view="pageBreakPreview" zoomScaleSheetLayoutView="100" zoomScalePageLayoutView="0" workbookViewId="0" topLeftCell="A1">
      <selection activeCell="A27" sqref="A27:CJ28"/>
    </sheetView>
  </sheetViews>
  <sheetFormatPr defaultColWidth="0.875" defaultRowHeight="12.75"/>
  <cols>
    <col min="1" max="29" width="0.875" style="1" customWidth="1"/>
    <col min="30" max="30" width="1.875" style="1" customWidth="1"/>
    <col min="31" max="31" width="4.25390625" style="1" customWidth="1"/>
    <col min="32" max="36" width="0.875" style="1" customWidth="1"/>
    <col min="37" max="37" width="1.875" style="1" customWidth="1"/>
    <col min="38" max="52" width="0.875" style="1" customWidth="1"/>
    <col min="53" max="53" width="1.875" style="1" customWidth="1"/>
    <col min="54" max="90" width="0.875" style="1" customWidth="1"/>
    <col min="91" max="91" width="1.37890625" style="1" customWidth="1"/>
    <col min="92" max="92" width="0.875" style="1" customWidth="1"/>
    <col min="93" max="93" width="1.00390625" style="1" customWidth="1"/>
    <col min="94" max="94" width="0.875" style="1" customWidth="1"/>
    <col min="95" max="95" width="1.25" style="1" customWidth="1"/>
    <col min="96" max="16384" width="0.875" style="1" customWidth="1"/>
  </cols>
  <sheetData>
    <row r="1" ht="12.75">
      <c r="DB1" s="29"/>
    </row>
    <row r="2" spans="1:106" ht="12.75">
      <c r="A2" s="1" t="s">
        <v>206</v>
      </c>
      <c r="BA2" s="67" t="s">
        <v>6</v>
      </c>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32"/>
      <c r="DB2" s="32"/>
    </row>
    <row r="3" spans="1:106" ht="12.75">
      <c r="A3" s="27" t="s">
        <v>207</v>
      </c>
      <c r="BA3" s="68" t="s">
        <v>208</v>
      </c>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32"/>
      <c r="DB3" s="32"/>
    </row>
    <row r="4" spans="1:106" ht="12.75">
      <c r="A4" s="27" t="s">
        <v>209</v>
      </c>
      <c r="BA4" s="69" t="s">
        <v>210</v>
      </c>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32"/>
      <c r="DB4" s="32"/>
    </row>
    <row r="5" spans="53:106" ht="12.75">
      <c r="BA5" s="70" t="s">
        <v>256</v>
      </c>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32"/>
      <c r="DB5" s="32"/>
    </row>
    <row r="6" spans="1:106" ht="12.75">
      <c r="A6" s="88" t="s">
        <v>211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BA6" s="71" t="s">
        <v>4</v>
      </c>
      <c r="BB6" s="71"/>
      <c r="BC6" s="71"/>
      <c r="BD6" s="71"/>
      <c r="BE6" s="71"/>
      <c r="BF6" s="71"/>
      <c r="BG6" s="71"/>
      <c r="BH6" s="71"/>
      <c r="BI6" s="71"/>
      <c r="BJ6" s="71"/>
      <c r="BK6" s="71"/>
      <c r="BL6" s="71"/>
      <c r="BM6" s="71"/>
      <c r="BN6" s="71"/>
      <c r="BO6" s="71"/>
      <c r="BP6" s="71"/>
      <c r="BQ6" s="71"/>
      <c r="BR6" s="71"/>
      <c r="BS6" s="71"/>
      <c r="BT6" s="71"/>
      <c r="BU6" s="71" t="s">
        <v>5</v>
      </c>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32"/>
      <c r="DB6" s="32"/>
    </row>
    <row r="7" spans="1:95" ht="12.75">
      <c r="A7" s="29" t="s">
        <v>0</v>
      </c>
      <c r="B7" s="65"/>
      <c r="C7" s="65"/>
      <c r="D7" s="65"/>
      <c r="E7" s="65"/>
      <c r="F7" s="1" t="s">
        <v>0</v>
      </c>
      <c r="I7" s="65"/>
      <c r="J7" s="65"/>
      <c r="K7" s="65"/>
      <c r="L7" s="65"/>
      <c r="M7" s="65"/>
      <c r="N7" s="65"/>
      <c r="O7" s="65"/>
      <c r="P7" s="65"/>
      <c r="Q7" s="65"/>
      <c r="R7" s="65"/>
      <c r="S7" s="65"/>
      <c r="T7" s="65"/>
      <c r="U7" s="65"/>
      <c r="V7" s="65"/>
      <c r="W7" s="65"/>
      <c r="X7" s="65"/>
      <c r="Y7" s="65"/>
      <c r="Z7" s="65"/>
      <c r="AA7" s="66">
        <v>20</v>
      </c>
      <c r="AB7" s="66"/>
      <c r="AC7" s="66"/>
      <c r="AD7" s="66"/>
      <c r="AE7" s="64"/>
      <c r="AF7" s="64"/>
      <c r="AG7" s="64"/>
      <c r="AH7" s="64"/>
      <c r="AI7" s="1" t="s">
        <v>1</v>
      </c>
      <c r="BI7" s="29" t="s">
        <v>0</v>
      </c>
      <c r="BJ7" s="65"/>
      <c r="BK7" s="65"/>
      <c r="BL7" s="65"/>
      <c r="BM7" s="65"/>
      <c r="BN7" s="1" t="s">
        <v>0</v>
      </c>
      <c r="BQ7" s="65"/>
      <c r="BR7" s="65"/>
      <c r="BS7" s="65"/>
      <c r="BT7" s="65"/>
      <c r="BU7" s="65"/>
      <c r="BV7" s="65"/>
      <c r="BW7" s="65"/>
      <c r="BX7" s="65"/>
      <c r="BY7" s="65"/>
      <c r="BZ7" s="65"/>
      <c r="CA7" s="65"/>
      <c r="CB7" s="65"/>
      <c r="CC7" s="65"/>
      <c r="CD7" s="65"/>
      <c r="CE7" s="65"/>
      <c r="CF7" s="65"/>
      <c r="CG7" s="65"/>
      <c r="CH7" s="65"/>
      <c r="CI7" s="66">
        <v>20</v>
      </c>
      <c r="CJ7" s="66"/>
      <c r="CK7" s="66"/>
      <c r="CL7" s="66"/>
      <c r="CM7" s="64"/>
      <c r="CN7" s="64"/>
      <c r="CO7" s="64"/>
      <c r="CP7" s="64"/>
      <c r="CQ7" s="1" t="s">
        <v>1</v>
      </c>
    </row>
    <row r="8" spans="1:94" ht="12.75">
      <c r="A8" s="29"/>
      <c r="B8" s="33"/>
      <c r="C8" s="33"/>
      <c r="D8" s="33"/>
      <c r="E8" s="33"/>
      <c r="I8" s="33"/>
      <c r="J8" s="33"/>
      <c r="K8" s="33"/>
      <c r="L8" s="33"/>
      <c r="M8" s="33"/>
      <c r="N8" s="33"/>
      <c r="O8" s="33"/>
      <c r="P8" s="33"/>
      <c r="Q8" s="33"/>
      <c r="R8" s="33"/>
      <c r="S8" s="33"/>
      <c r="T8" s="33"/>
      <c r="U8" s="33"/>
      <c r="V8" s="33"/>
      <c r="W8" s="33"/>
      <c r="X8" s="33"/>
      <c r="Y8" s="33"/>
      <c r="Z8" s="33"/>
      <c r="AA8" s="30"/>
      <c r="AB8" s="30"/>
      <c r="AC8" s="30"/>
      <c r="AD8" s="30"/>
      <c r="AE8" s="34"/>
      <c r="AF8" s="34"/>
      <c r="AG8" s="34"/>
      <c r="AH8" s="34"/>
      <c r="BI8" s="29"/>
      <c r="BJ8" s="33"/>
      <c r="BK8" s="33"/>
      <c r="BL8" s="33"/>
      <c r="BM8" s="33"/>
      <c r="BQ8" s="33"/>
      <c r="BR8" s="33"/>
      <c r="BS8" s="33"/>
      <c r="BT8" s="33"/>
      <c r="BU8" s="33"/>
      <c r="BV8" s="33"/>
      <c r="BW8" s="33"/>
      <c r="BX8" s="33"/>
      <c r="BY8" s="33"/>
      <c r="BZ8" s="33"/>
      <c r="CA8" s="33"/>
      <c r="CB8" s="33"/>
      <c r="CC8" s="33"/>
      <c r="CD8" s="33"/>
      <c r="CE8" s="33"/>
      <c r="CF8" s="33"/>
      <c r="CG8" s="33"/>
      <c r="CH8" s="33"/>
      <c r="CI8" s="30"/>
      <c r="CJ8" s="30"/>
      <c r="CK8" s="30"/>
      <c r="CL8" s="30"/>
      <c r="CM8" s="34"/>
      <c r="CN8" s="34"/>
      <c r="CO8" s="34"/>
      <c r="CP8" s="34"/>
    </row>
    <row r="9" spans="1:94" ht="12.75">
      <c r="A9" s="29"/>
      <c r="B9" s="33"/>
      <c r="C9" s="33"/>
      <c r="D9" s="33"/>
      <c r="E9" s="33"/>
      <c r="I9" s="33"/>
      <c r="J9" s="33"/>
      <c r="K9" s="33"/>
      <c r="L9" s="33"/>
      <c r="M9" s="33"/>
      <c r="N9" s="33"/>
      <c r="O9" s="33"/>
      <c r="P9" s="33"/>
      <c r="Q9" s="33"/>
      <c r="R9" s="33"/>
      <c r="S9" s="33"/>
      <c r="T9" s="33"/>
      <c r="U9" s="33"/>
      <c r="V9" s="33"/>
      <c r="W9" s="33"/>
      <c r="X9" s="33"/>
      <c r="Y9" s="33"/>
      <c r="Z9" s="33"/>
      <c r="AA9" s="30"/>
      <c r="AB9" s="30"/>
      <c r="AC9" s="30"/>
      <c r="AD9" s="30"/>
      <c r="AE9" s="34"/>
      <c r="AF9" s="34"/>
      <c r="AG9" s="34"/>
      <c r="AH9" s="34"/>
      <c r="BI9" s="29"/>
      <c r="BJ9" s="33"/>
      <c r="BK9" s="33"/>
      <c r="BL9" s="33"/>
      <c r="BM9" s="33"/>
      <c r="BQ9" s="33"/>
      <c r="BR9" s="33"/>
      <c r="BS9" s="33"/>
      <c r="BT9" s="33"/>
      <c r="BU9" s="33"/>
      <c r="BV9" s="33"/>
      <c r="BW9" s="33"/>
      <c r="BX9" s="33"/>
      <c r="BY9" s="33"/>
      <c r="BZ9" s="33"/>
      <c r="CA9" s="33"/>
      <c r="CB9" s="33"/>
      <c r="CC9" s="33"/>
      <c r="CD9" s="33"/>
      <c r="CE9" s="33"/>
      <c r="CF9" s="33"/>
      <c r="CG9" s="33"/>
      <c r="CH9" s="33"/>
      <c r="CI9" s="30"/>
      <c r="CJ9" s="30"/>
      <c r="CK9" s="30"/>
      <c r="CL9" s="30"/>
      <c r="CM9" s="34"/>
      <c r="CN9" s="34"/>
      <c r="CO9" s="34"/>
      <c r="CP9" s="34"/>
    </row>
    <row r="10" spans="1:106" ht="18.75">
      <c r="A10" s="96" t="s">
        <v>2</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row>
    <row r="11" spans="1:106" s="35" customFormat="1" ht="18.75">
      <c r="A11" s="96" t="s">
        <v>134</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row>
    <row r="12" spans="1:106" ht="23.25" customHeight="1">
      <c r="A12" s="3"/>
      <c r="B12" s="3"/>
      <c r="C12" s="3"/>
      <c r="D12" s="3"/>
      <c r="E12" s="3"/>
      <c r="F12" s="3"/>
      <c r="G12" s="3"/>
      <c r="H12" s="3"/>
      <c r="I12" s="3"/>
      <c r="J12" s="3"/>
      <c r="K12" s="3"/>
      <c r="L12" s="3"/>
      <c r="M12" s="3"/>
      <c r="N12" s="3"/>
      <c r="O12" s="3"/>
      <c r="P12" s="3"/>
      <c r="Q12" s="3"/>
      <c r="R12" s="3"/>
      <c r="S12" s="3"/>
      <c r="T12" s="3"/>
      <c r="U12" s="4"/>
      <c r="V12" s="4"/>
      <c r="W12" s="4"/>
      <c r="X12" s="3"/>
      <c r="Y12" s="3"/>
      <c r="Z12" s="4" t="s">
        <v>11</v>
      </c>
      <c r="AA12" s="90" t="s">
        <v>135</v>
      </c>
      <c r="AB12" s="90"/>
      <c r="AC12" s="90"/>
      <c r="AD12" s="90"/>
      <c r="AE12" s="91" t="s">
        <v>14</v>
      </c>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0" t="s">
        <v>259</v>
      </c>
      <c r="BN12" s="90"/>
      <c r="BO12" s="90"/>
      <c r="BP12" s="90"/>
      <c r="BQ12" s="3"/>
      <c r="BR12" s="3"/>
      <c r="BS12" s="3"/>
      <c r="BT12" s="3"/>
      <c r="BU12" s="3"/>
      <c r="BV12" s="3"/>
      <c r="BW12" s="5" t="s">
        <v>15</v>
      </c>
      <c r="BX12" s="90" t="s">
        <v>437</v>
      </c>
      <c r="BY12" s="90"/>
      <c r="BZ12" s="90"/>
      <c r="CA12" s="90"/>
      <c r="CB12" s="3" t="s">
        <v>16</v>
      </c>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4" spans="1:106" ht="27.75" customHeight="1">
      <c r="A14" s="72" t="s">
        <v>212</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row>
    <row r="15" spans="1:106" ht="12.75">
      <c r="A15" s="73" t="s">
        <v>56</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row>
    <row r="17" spans="91:106" ht="12.75">
      <c r="CM17" s="102" t="s">
        <v>48</v>
      </c>
      <c r="CN17" s="102"/>
      <c r="CO17" s="102"/>
      <c r="CP17" s="102"/>
      <c r="CQ17" s="102"/>
      <c r="CR17" s="102"/>
      <c r="CS17" s="102"/>
      <c r="CT17" s="102"/>
      <c r="CU17" s="102"/>
      <c r="CV17" s="102"/>
      <c r="CW17" s="102"/>
      <c r="CX17" s="102"/>
      <c r="CY17" s="102"/>
      <c r="CZ17" s="102"/>
      <c r="DA17" s="102"/>
      <c r="DB17" s="102"/>
    </row>
    <row r="18" spans="1:106" ht="37.5" customHeight="1">
      <c r="A18" s="89" t="s">
        <v>213</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S18" s="36"/>
      <c r="AT18" s="36"/>
      <c r="AU18" s="36" t="s">
        <v>7</v>
      </c>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1"/>
      <c r="BU18" s="31"/>
      <c r="BV18" s="31"/>
      <c r="BW18" s="31"/>
      <c r="BX18" s="31"/>
      <c r="BY18" s="31"/>
      <c r="BZ18" s="31"/>
      <c r="CA18" s="31"/>
      <c r="CB18" s="31"/>
      <c r="CC18" s="31"/>
      <c r="CD18" s="31"/>
      <c r="CE18" s="28"/>
      <c r="CM18" s="75"/>
      <c r="CN18" s="76"/>
      <c r="CO18" s="76"/>
      <c r="CP18" s="76"/>
      <c r="CQ18" s="76"/>
      <c r="CR18" s="76"/>
      <c r="CS18" s="76"/>
      <c r="CT18" s="76"/>
      <c r="CU18" s="76"/>
      <c r="CV18" s="76"/>
      <c r="CW18" s="76"/>
      <c r="CX18" s="76"/>
      <c r="CY18" s="76"/>
      <c r="CZ18" s="76"/>
      <c r="DA18" s="76"/>
      <c r="DB18" s="77"/>
    </row>
    <row r="19" spans="1:106" ht="12.7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S19" s="37"/>
      <c r="AT19" s="37"/>
      <c r="AU19" s="98" t="s">
        <v>18</v>
      </c>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38"/>
      <c r="CM19" s="75"/>
      <c r="CN19" s="76"/>
      <c r="CO19" s="76"/>
      <c r="CP19" s="76"/>
      <c r="CQ19" s="76"/>
      <c r="CR19" s="76"/>
      <c r="CS19" s="76"/>
      <c r="CT19" s="76"/>
      <c r="CU19" s="76"/>
      <c r="CV19" s="76"/>
      <c r="CW19" s="76"/>
      <c r="CX19" s="76"/>
      <c r="CY19" s="76"/>
      <c r="CZ19" s="76"/>
      <c r="DA19" s="76"/>
      <c r="DB19" s="77"/>
    </row>
    <row r="20" spans="1:106" ht="13.5" customHeight="1">
      <c r="A20" s="74" t="s">
        <v>71</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S20" s="36"/>
      <c r="AT20" s="36"/>
      <c r="AU20" s="36" t="s">
        <v>8</v>
      </c>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28"/>
      <c r="CM20" s="75" t="s">
        <v>214</v>
      </c>
      <c r="CN20" s="76"/>
      <c r="CO20" s="76"/>
      <c r="CP20" s="76"/>
      <c r="CQ20" s="76"/>
      <c r="CR20" s="76"/>
      <c r="CS20" s="76"/>
      <c r="CT20" s="76"/>
      <c r="CU20" s="76"/>
      <c r="CV20" s="76"/>
      <c r="CW20" s="76"/>
      <c r="CX20" s="76"/>
      <c r="CY20" s="76"/>
      <c r="CZ20" s="76"/>
      <c r="DA20" s="76"/>
      <c r="DB20" s="77"/>
    </row>
    <row r="21" spans="1:106" ht="17.2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S21" s="28"/>
      <c r="AT21" s="28"/>
      <c r="AU21" s="28" t="s">
        <v>186</v>
      </c>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M21" s="81" t="s">
        <v>185</v>
      </c>
      <c r="CN21" s="82"/>
      <c r="CO21" s="82"/>
      <c r="CP21" s="82"/>
      <c r="CQ21" s="82"/>
      <c r="CR21" s="82"/>
      <c r="CS21" s="82"/>
      <c r="CT21" s="82"/>
      <c r="CU21" s="82"/>
      <c r="CV21" s="82"/>
      <c r="CW21" s="82"/>
      <c r="CX21" s="82"/>
      <c r="CY21" s="82"/>
      <c r="CZ21" s="82"/>
      <c r="DA21" s="82"/>
      <c r="DB21" s="83"/>
    </row>
    <row r="22" spans="1:106" ht="17.2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S22" s="28"/>
      <c r="AT22" s="28"/>
      <c r="AU22" s="28" t="s">
        <v>187</v>
      </c>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M22" s="99"/>
      <c r="CN22" s="100"/>
      <c r="CO22" s="100"/>
      <c r="CP22" s="100"/>
      <c r="CQ22" s="100"/>
      <c r="CR22" s="100"/>
      <c r="CS22" s="100"/>
      <c r="CT22" s="100"/>
      <c r="CU22" s="100"/>
      <c r="CV22" s="100"/>
      <c r="CW22" s="100"/>
      <c r="CX22" s="100"/>
      <c r="CY22" s="100"/>
      <c r="CZ22" s="100"/>
      <c r="DA22" s="100"/>
      <c r="DB22" s="101"/>
    </row>
    <row r="23" spans="1:106" s="39" customFormat="1" ht="12.7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1"/>
      <c r="AR23" s="1"/>
      <c r="AS23" s="28"/>
      <c r="AT23" s="28"/>
      <c r="AU23" s="28" t="s">
        <v>188</v>
      </c>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1"/>
      <c r="CG23" s="1"/>
      <c r="CH23" s="1"/>
      <c r="CI23" s="1"/>
      <c r="CJ23" s="1"/>
      <c r="CK23" s="1"/>
      <c r="CL23" s="1"/>
      <c r="CM23" s="84"/>
      <c r="CN23" s="85"/>
      <c r="CO23" s="85"/>
      <c r="CP23" s="85"/>
      <c r="CQ23" s="85"/>
      <c r="CR23" s="85"/>
      <c r="CS23" s="85"/>
      <c r="CT23" s="85"/>
      <c r="CU23" s="85"/>
      <c r="CV23" s="85"/>
      <c r="CW23" s="85"/>
      <c r="CX23" s="85"/>
      <c r="CY23" s="85"/>
      <c r="CZ23" s="85"/>
      <c r="DA23" s="85"/>
      <c r="DB23" s="86"/>
    </row>
    <row r="24" spans="1:106" s="39" customFormat="1" ht="12.7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8"/>
      <c r="AL24" s="28"/>
      <c r="AM24" s="28"/>
      <c r="AN24" s="28"/>
      <c r="AS24" s="28"/>
      <c r="AT24" s="28"/>
      <c r="AU24" s="28" t="s">
        <v>19</v>
      </c>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40"/>
      <c r="BT24" s="28"/>
      <c r="BU24" s="28"/>
      <c r="BV24" s="28"/>
      <c r="BW24" s="28"/>
      <c r="BX24" s="28"/>
      <c r="BY24" s="28"/>
      <c r="BZ24" s="28"/>
      <c r="CA24" s="28"/>
      <c r="CB24" s="28"/>
      <c r="CC24" s="28"/>
      <c r="CD24" s="28"/>
      <c r="CE24" s="28"/>
      <c r="CM24" s="75" t="s">
        <v>215</v>
      </c>
      <c r="CN24" s="76"/>
      <c r="CO24" s="76"/>
      <c r="CP24" s="76"/>
      <c r="CQ24" s="76"/>
      <c r="CR24" s="76"/>
      <c r="CS24" s="76"/>
      <c r="CT24" s="76"/>
      <c r="CU24" s="76"/>
      <c r="CV24" s="76"/>
      <c r="CW24" s="76"/>
      <c r="CX24" s="76"/>
      <c r="CY24" s="76"/>
      <c r="CZ24" s="76"/>
      <c r="DA24" s="76"/>
      <c r="DB24" s="77"/>
    </row>
    <row r="25" spans="1:106" s="39" customFormat="1" ht="12.7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S25" s="28"/>
      <c r="AT25" s="28"/>
      <c r="AU25" s="28" t="s">
        <v>20</v>
      </c>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40"/>
      <c r="BT25" s="28"/>
      <c r="BU25" s="28"/>
      <c r="BV25" s="28"/>
      <c r="BW25" s="28"/>
      <c r="BX25" s="28"/>
      <c r="BY25" s="28"/>
      <c r="BZ25" s="28"/>
      <c r="CA25" s="28"/>
      <c r="CB25" s="28"/>
      <c r="CC25" s="28"/>
      <c r="CD25" s="28"/>
      <c r="CE25" s="28"/>
      <c r="CM25" s="75" t="s">
        <v>216</v>
      </c>
      <c r="CN25" s="76"/>
      <c r="CO25" s="76"/>
      <c r="CP25" s="76"/>
      <c r="CQ25" s="76"/>
      <c r="CR25" s="76"/>
      <c r="CS25" s="76"/>
      <c r="CT25" s="76"/>
      <c r="CU25" s="76"/>
      <c r="CV25" s="76"/>
      <c r="CW25" s="76"/>
      <c r="CX25" s="76"/>
      <c r="CY25" s="76"/>
      <c r="CZ25" s="76"/>
      <c r="DA25" s="76"/>
      <c r="DB25" s="77"/>
    </row>
    <row r="26" spans="1:106" s="43" customFormat="1" ht="12.75">
      <c r="A26" s="28"/>
      <c r="B26" s="28"/>
      <c r="C26" s="28"/>
      <c r="D26" s="28"/>
      <c r="E26" s="28"/>
      <c r="F26" s="28"/>
      <c r="G26" s="28"/>
      <c r="H26" s="36"/>
      <c r="I26" s="36"/>
      <c r="J26" s="36"/>
      <c r="K26" s="36"/>
      <c r="L26" s="36"/>
      <c r="M26" s="36"/>
      <c r="N26" s="36"/>
      <c r="O26" s="36"/>
      <c r="P26" s="36"/>
      <c r="Q26" s="36"/>
      <c r="R26" s="36"/>
      <c r="S26" s="36"/>
      <c r="T26" s="36"/>
      <c r="U26" s="41"/>
      <c r="V26" s="42"/>
      <c r="W26" s="28"/>
      <c r="X26" s="28"/>
      <c r="Y26" s="28"/>
      <c r="Z26" s="28"/>
      <c r="AA26" s="28"/>
      <c r="AB26" s="28"/>
      <c r="AC26" s="28"/>
      <c r="AD26" s="28"/>
      <c r="AE26" s="28"/>
      <c r="AF26" s="28"/>
      <c r="AG26" s="28"/>
      <c r="AH26" s="28"/>
      <c r="AI26" s="28"/>
      <c r="AJ26" s="28"/>
      <c r="AK26" s="28"/>
      <c r="AL26" s="28"/>
      <c r="AM26" s="28"/>
      <c r="AN26" s="28"/>
      <c r="AO26" s="39"/>
      <c r="AP26" s="39"/>
      <c r="AQ26" s="39"/>
      <c r="AR26" s="39"/>
      <c r="AS26" s="28"/>
      <c r="AT26" s="28"/>
      <c r="AU26" s="28" t="s">
        <v>21</v>
      </c>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40"/>
      <c r="BT26" s="28"/>
      <c r="BU26" s="28"/>
      <c r="BV26" s="28"/>
      <c r="BW26" s="28"/>
      <c r="BX26" s="28"/>
      <c r="BY26" s="28"/>
      <c r="BZ26" s="28"/>
      <c r="CA26" s="28"/>
      <c r="CB26" s="28"/>
      <c r="CC26" s="28"/>
      <c r="CD26" s="28"/>
      <c r="CE26" s="28"/>
      <c r="CF26" s="39"/>
      <c r="CG26" s="39"/>
      <c r="CH26" s="39"/>
      <c r="CI26" s="39"/>
      <c r="CJ26" s="39"/>
      <c r="CK26" s="39"/>
      <c r="CL26" s="39"/>
      <c r="CM26" s="75" t="s">
        <v>17</v>
      </c>
      <c r="CN26" s="76"/>
      <c r="CO26" s="76"/>
      <c r="CP26" s="76"/>
      <c r="CQ26" s="76"/>
      <c r="CR26" s="76"/>
      <c r="CS26" s="76"/>
      <c r="CT26" s="76"/>
      <c r="CU26" s="76"/>
      <c r="CV26" s="76"/>
      <c r="CW26" s="76"/>
      <c r="CX26" s="76"/>
      <c r="CY26" s="76"/>
      <c r="CZ26" s="76"/>
      <c r="DA26" s="76"/>
      <c r="DB26" s="77"/>
    </row>
    <row r="27" spans="1:106" s="43" customFormat="1" ht="18" customHeight="1">
      <c r="A27" s="80" t="s">
        <v>248</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M27" s="93" t="s">
        <v>217</v>
      </c>
      <c r="CN27" s="94"/>
      <c r="CO27" s="94"/>
      <c r="CP27" s="94"/>
      <c r="CQ27" s="94"/>
      <c r="CR27" s="94"/>
      <c r="CS27" s="94"/>
      <c r="CT27" s="94"/>
      <c r="CU27" s="94"/>
      <c r="CV27" s="94"/>
      <c r="CW27" s="94"/>
      <c r="CX27" s="94"/>
      <c r="CY27" s="94"/>
      <c r="CZ27" s="94"/>
      <c r="DA27" s="94"/>
      <c r="DB27" s="95"/>
    </row>
    <row r="28" spans="1:106" s="43" customFormat="1" ht="11.25"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M28" s="81" t="s">
        <v>218</v>
      </c>
      <c r="CN28" s="82"/>
      <c r="CO28" s="82"/>
      <c r="CP28" s="82"/>
      <c r="CQ28" s="82"/>
      <c r="CR28" s="82"/>
      <c r="CS28" s="82"/>
      <c r="CT28" s="82"/>
      <c r="CU28" s="82"/>
      <c r="CV28" s="82"/>
      <c r="CW28" s="82"/>
      <c r="CX28" s="82"/>
      <c r="CY28" s="82"/>
      <c r="CZ28" s="82"/>
      <c r="DA28" s="82"/>
      <c r="DB28" s="83"/>
    </row>
    <row r="29" spans="1:106" ht="40.5" customHeight="1">
      <c r="A29" s="80" t="s">
        <v>246</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43"/>
      <c r="CL29" s="43"/>
      <c r="CM29" s="84"/>
      <c r="CN29" s="85"/>
      <c r="CO29" s="85"/>
      <c r="CP29" s="85"/>
      <c r="CQ29" s="85"/>
      <c r="CR29" s="85"/>
      <c r="CS29" s="85"/>
      <c r="CT29" s="85"/>
      <c r="CU29" s="85"/>
      <c r="CV29" s="85"/>
      <c r="CW29" s="85"/>
      <c r="CX29" s="85"/>
      <c r="CY29" s="85"/>
      <c r="CZ29" s="85"/>
      <c r="DA29" s="85"/>
      <c r="DB29" s="86"/>
    </row>
    <row r="30" ht="14.25" customHeight="1"/>
    <row r="31" spans="1:106" ht="12.75">
      <c r="A31" s="97" t="s">
        <v>136</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row>
    <row r="32" spans="1:106" ht="27" customHeight="1">
      <c r="A32" s="87" t="s">
        <v>219</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row>
    <row r="33" spans="1:106" ht="12.75">
      <c r="A33" s="97" t="s">
        <v>137</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row>
    <row r="34" spans="1:106" ht="12.75">
      <c r="A34" s="78" t="s">
        <v>220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row>
    <row r="35" spans="1:106" ht="12.75">
      <c r="A35" s="78" t="s">
        <v>221</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row>
    <row r="36" spans="1:106" ht="172.5" customHeight="1">
      <c r="A36" s="62" t="s">
        <v>225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row>
    <row r="37" spans="1:106" ht="117" customHeight="1">
      <c r="A37" s="62" t="s">
        <v>226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row>
    <row r="38" spans="1:107" ht="12.75">
      <c r="A38" s="78" t="s">
        <v>222</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row>
    <row r="39" spans="1:106" ht="12.75">
      <c r="A39" s="63" t="s">
        <v>223</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row>
    <row r="40" spans="1:106" ht="232.5" customHeight="1">
      <c r="A40" s="62" t="s">
        <v>224</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row>
    <row r="41" spans="1:106" ht="12.75" customHeight="1">
      <c r="A41" s="92" t="s">
        <v>138</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row>
    <row r="42" spans="1:106" ht="390" customHeight="1">
      <c r="A42" s="62" t="s">
        <v>247</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row>
  </sheetData>
  <sheetProtection/>
  <mergeCells count="50">
    <mergeCell ref="A11:DB11"/>
    <mergeCell ref="A31:DB31"/>
    <mergeCell ref="A33:DB33"/>
    <mergeCell ref="A42:DB42"/>
    <mergeCell ref="A10:DB10"/>
    <mergeCell ref="AU19:CK19"/>
    <mergeCell ref="CM21:DB23"/>
    <mergeCell ref="CM18:DB18"/>
    <mergeCell ref="CM19:DB19"/>
    <mergeCell ref="CM17:DB17"/>
    <mergeCell ref="A18:AP19"/>
    <mergeCell ref="AA12:AD12"/>
    <mergeCell ref="AE12:BL12"/>
    <mergeCell ref="BM12:BP12"/>
    <mergeCell ref="BX12:CA12"/>
    <mergeCell ref="A41:DB41"/>
    <mergeCell ref="CM27:DB27"/>
    <mergeCell ref="CM24:DB24"/>
    <mergeCell ref="CM25:DB25"/>
    <mergeCell ref="CM26:DB26"/>
    <mergeCell ref="A38:DC38"/>
    <mergeCell ref="A27:CJ28"/>
    <mergeCell ref="A29:CJ29"/>
    <mergeCell ref="CM28:DB29"/>
    <mergeCell ref="A32:DB32"/>
    <mergeCell ref="A6:AY6"/>
    <mergeCell ref="B7:E7"/>
    <mergeCell ref="I7:Z7"/>
    <mergeCell ref="AA7:AD7"/>
    <mergeCell ref="CM7:CP7"/>
    <mergeCell ref="BU6:CZ6"/>
    <mergeCell ref="A39:DB39"/>
    <mergeCell ref="A40:DB40"/>
    <mergeCell ref="A14:DB14"/>
    <mergeCell ref="A15:DB15"/>
    <mergeCell ref="A20:AP21"/>
    <mergeCell ref="CM20:DB20"/>
    <mergeCell ref="A34:DB34"/>
    <mergeCell ref="A35:DB35"/>
    <mergeCell ref="A37:DB37"/>
    <mergeCell ref="A36:DB36"/>
    <mergeCell ref="AE7:AH7"/>
    <mergeCell ref="BJ7:BM7"/>
    <mergeCell ref="BQ7:CH7"/>
    <mergeCell ref="CI7:CL7"/>
    <mergeCell ref="BA2:CZ2"/>
    <mergeCell ref="BA3:CZ3"/>
    <mergeCell ref="BA4:CZ4"/>
    <mergeCell ref="BA5:CZ5"/>
    <mergeCell ref="BA6:BT6"/>
  </mergeCells>
  <printOptions/>
  <pageMargins left="1.1811023622047245" right="0.3937007874015748" top="0.7874015748031497" bottom="0.7874015748031497" header="0.1968503937007874" footer="0.1968503937007874"/>
  <pageSetup fitToHeight="2" fitToWidth="1"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76"/>
  <sheetViews>
    <sheetView zoomScalePageLayoutView="0" workbookViewId="0" topLeftCell="A34">
      <selection activeCell="H18" sqref="H18:K18"/>
    </sheetView>
  </sheetViews>
  <sheetFormatPr defaultColWidth="8.875" defaultRowHeight="12.75"/>
  <cols>
    <col min="1" max="3" width="8.875" style="2" customWidth="1"/>
    <col min="4" max="4" width="6.875" style="2" customWidth="1"/>
    <col min="5" max="5" width="15.875" style="2" customWidth="1"/>
    <col min="6" max="16384" width="8.875" style="2" customWidth="1"/>
  </cols>
  <sheetData>
    <row r="1" spans="1:11" ht="36" customHeight="1">
      <c r="A1" s="111" t="s">
        <v>140</v>
      </c>
      <c r="B1" s="111"/>
      <c r="C1" s="111"/>
      <c r="D1" s="111"/>
      <c r="E1" s="111"/>
      <c r="F1" s="111"/>
      <c r="G1" s="111"/>
      <c r="H1" s="111"/>
      <c r="I1" s="111"/>
      <c r="J1" s="111"/>
      <c r="K1" s="111"/>
    </row>
    <row r="3" spans="1:11" ht="18.75">
      <c r="A3" s="116" t="s">
        <v>59</v>
      </c>
      <c r="B3" s="116"/>
      <c r="C3" s="116"/>
      <c r="D3" s="116"/>
      <c r="E3" s="116" t="s">
        <v>139</v>
      </c>
      <c r="F3" s="116"/>
      <c r="G3" s="116"/>
      <c r="H3" s="116"/>
      <c r="I3" s="116"/>
      <c r="J3" s="116"/>
      <c r="K3" s="116"/>
    </row>
    <row r="4" spans="1:11" ht="18.75">
      <c r="A4" s="116"/>
      <c r="B4" s="116"/>
      <c r="C4" s="116"/>
      <c r="D4" s="116"/>
      <c r="E4" s="116" t="s">
        <v>141</v>
      </c>
      <c r="F4" s="116" t="s">
        <v>66</v>
      </c>
      <c r="G4" s="116"/>
      <c r="H4" s="116"/>
      <c r="I4" s="116"/>
      <c r="J4" s="116"/>
      <c r="K4" s="116"/>
    </row>
    <row r="5" spans="1:11" ht="90" customHeight="1">
      <c r="A5" s="116"/>
      <c r="B5" s="116"/>
      <c r="C5" s="116"/>
      <c r="D5" s="116"/>
      <c r="E5" s="116"/>
      <c r="F5" s="116" t="s">
        <v>146</v>
      </c>
      <c r="G5" s="116"/>
      <c r="H5" s="116"/>
      <c r="I5" s="116" t="s">
        <v>142</v>
      </c>
      <c r="J5" s="116"/>
      <c r="K5" s="116"/>
    </row>
    <row r="6" spans="1:11" ht="18.75">
      <c r="A6" s="114" t="s">
        <v>143</v>
      </c>
      <c r="B6" s="114"/>
      <c r="C6" s="114"/>
      <c r="D6" s="114"/>
      <c r="E6" s="18">
        <f>F6+I6</f>
        <v>580470.84</v>
      </c>
      <c r="F6" s="115">
        <v>580470.84</v>
      </c>
      <c r="G6" s="115"/>
      <c r="H6" s="115"/>
      <c r="I6" s="115"/>
      <c r="J6" s="115"/>
      <c r="K6" s="115"/>
    </row>
    <row r="7" spans="1:11" ht="18.75">
      <c r="A7" s="114" t="s">
        <v>144</v>
      </c>
      <c r="B7" s="114"/>
      <c r="C7" s="114"/>
      <c r="D7" s="114"/>
      <c r="E7" s="18">
        <f>F7+I7</f>
        <v>7791838.08</v>
      </c>
      <c r="F7" s="115">
        <v>7028801.37</v>
      </c>
      <c r="G7" s="115"/>
      <c r="H7" s="115"/>
      <c r="I7" s="115">
        <v>763036.71</v>
      </c>
      <c r="J7" s="115"/>
      <c r="K7" s="115"/>
    </row>
    <row r="8" spans="1:11" ht="18.75">
      <c r="A8" s="114" t="s">
        <v>145</v>
      </c>
      <c r="B8" s="114"/>
      <c r="C8" s="114"/>
      <c r="D8" s="114"/>
      <c r="E8" s="18">
        <f>F8+I8</f>
        <v>8372308.92</v>
      </c>
      <c r="F8" s="115">
        <f>SUM(F6:F7)</f>
        <v>7609272.21</v>
      </c>
      <c r="G8" s="115"/>
      <c r="H8" s="115"/>
      <c r="I8" s="115">
        <f>SUM(I6:I7)</f>
        <v>763036.71</v>
      </c>
      <c r="J8" s="115"/>
      <c r="K8" s="115"/>
    </row>
    <row r="10" spans="1:11" ht="18.75">
      <c r="A10" s="111" t="s">
        <v>147</v>
      </c>
      <c r="B10" s="111"/>
      <c r="C10" s="111"/>
      <c r="D10" s="111"/>
      <c r="E10" s="111"/>
      <c r="F10" s="111"/>
      <c r="G10" s="111"/>
      <c r="H10" s="111"/>
      <c r="I10" s="111"/>
      <c r="J10" s="111"/>
      <c r="K10" s="111"/>
    </row>
    <row r="12" spans="1:11" ht="25.5" customHeight="1">
      <c r="A12" s="113" t="s">
        <v>59</v>
      </c>
      <c r="B12" s="113"/>
      <c r="C12" s="113"/>
      <c r="D12" s="113"/>
      <c r="E12" s="113"/>
      <c r="F12" s="113"/>
      <c r="G12" s="113"/>
      <c r="H12" s="112" t="s">
        <v>58</v>
      </c>
      <c r="I12" s="112"/>
      <c r="J12" s="112"/>
      <c r="K12" s="112"/>
    </row>
    <row r="13" spans="1:11" ht="18" customHeight="1">
      <c r="A13" s="110" t="s">
        <v>60</v>
      </c>
      <c r="B13" s="110"/>
      <c r="C13" s="110"/>
      <c r="D13" s="110"/>
      <c r="E13" s="110"/>
      <c r="F13" s="110"/>
      <c r="G13" s="110"/>
      <c r="H13" s="109">
        <f>H15+H21</f>
        <v>580470.84</v>
      </c>
      <c r="I13" s="109"/>
      <c r="J13" s="109"/>
      <c r="K13" s="109"/>
    </row>
    <row r="14" spans="1:11" ht="20.25" customHeight="1">
      <c r="A14" s="104" t="s">
        <v>61</v>
      </c>
      <c r="B14" s="104"/>
      <c r="C14" s="104"/>
      <c r="D14" s="104"/>
      <c r="E14" s="104"/>
      <c r="F14" s="104"/>
      <c r="G14" s="104"/>
      <c r="H14" s="106">
        <v>580470.84</v>
      </c>
      <c r="I14" s="106"/>
      <c r="J14" s="106"/>
      <c r="K14" s="106"/>
    </row>
    <row r="15" spans="1:11" ht="34.5" customHeight="1">
      <c r="A15" s="104" t="s">
        <v>72</v>
      </c>
      <c r="B15" s="104"/>
      <c r="C15" s="104"/>
      <c r="D15" s="104"/>
      <c r="E15" s="104"/>
      <c r="F15" s="104"/>
      <c r="G15" s="104"/>
      <c r="H15" s="108">
        <f>SUM(H17:K20)</f>
        <v>580470.84</v>
      </c>
      <c r="I15" s="108"/>
      <c r="J15" s="108"/>
      <c r="K15" s="108"/>
    </row>
    <row r="16" spans="1:11" ht="18.75" customHeight="1">
      <c r="A16" s="104" t="s">
        <v>3</v>
      </c>
      <c r="B16" s="104"/>
      <c r="C16" s="104"/>
      <c r="D16" s="104"/>
      <c r="E16" s="104"/>
      <c r="F16" s="104"/>
      <c r="G16" s="104"/>
      <c r="H16" s="106"/>
      <c r="I16" s="106"/>
      <c r="J16" s="106"/>
      <c r="K16" s="106"/>
    </row>
    <row r="17" spans="1:11" ht="52.5" customHeight="1">
      <c r="A17" s="104" t="s">
        <v>73</v>
      </c>
      <c r="B17" s="104"/>
      <c r="C17" s="104"/>
      <c r="D17" s="104"/>
      <c r="E17" s="104"/>
      <c r="F17" s="104"/>
      <c r="G17" s="104"/>
      <c r="H17" s="106">
        <v>580470.84</v>
      </c>
      <c r="I17" s="106"/>
      <c r="J17" s="106"/>
      <c r="K17" s="106"/>
    </row>
    <row r="18" spans="1:11" ht="57.75" customHeight="1">
      <c r="A18" s="104" t="s">
        <v>74</v>
      </c>
      <c r="B18" s="104"/>
      <c r="C18" s="104"/>
      <c r="D18" s="104"/>
      <c r="E18" s="104"/>
      <c r="F18" s="104"/>
      <c r="G18" s="104"/>
      <c r="H18" s="106"/>
      <c r="I18" s="106"/>
      <c r="J18" s="106"/>
      <c r="K18" s="106"/>
    </row>
    <row r="19" spans="1:11" ht="72" customHeight="1">
      <c r="A19" s="104" t="s">
        <v>75</v>
      </c>
      <c r="B19" s="104"/>
      <c r="C19" s="104"/>
      <c r="D19" s="104"/>
      <c r="E19" s="104"/>
      <c r="F19" s="104"/>
      <c r="G19" s="104"/>
      <c r="H19" s="106"/>
      <c r="I19" s="106"/>
      <c r="J19" s="106"/>
      <c r="K19" s="106"/>
    </row>
    <row r="20" spans="1:11" ht="38.25" customHeight="1">
      <c r="A20" s="104" t="s">
        <v>76</v>
      </c>
      <c r="B20" s="104"/>
      <c r="C20" s="104"/>
      <c r="D20" s="104"/>
      <c r="E20" s="104"/>
      <c r="F20" s="104"/>
      <c r="G20" s="104"/>
      <c r="H20" s="106">
        <v>0</v>
      </c>
      <c r="I20" s="106"/>
      <c r="J20" s="106"/>
      <c r="K20" s="106"/>
    </row>
    <row r="21" spans="1:11" ht="38.25" customHeight="1">
      <c r="A21" s="104" t="s">
        <v>77</v>
      </c>
      <c r="B21" s="104"/>
      <c r="C21" s="104"/>
      <c r="D21" s="104"/>
      <c r="E21" s="104"/>
      <c r="F21" s="104"/>
      <c r="G21" s="104"/>
      <c r="H21" s="108"/>
      <c r="I21" s="108"/>
      <c r="J21" s="108"/>
      <c r="K21" s="108"/>
    </row>
    <row r="22" spans="1:11" ht="19.5" customHeight="1">
      <c r="A22" s="104" t="s">
        <v>3</v>
      </c>
      <c r="B22" s="104"/>
      <c r="C22" s="104"/>
      <c r="D22" s="104"/>
      <c r="E22" s="104"/>
      <c r="F22" s="104"/>
      <c r="G22" s="104"/>
      <c r="H22" s="106"/>
      <c r="I22" s="106"/>
      <c r="J22" s="106"/>
      <c r="K22" s="106"/>
    </row>
    <row r="23" spans="1:11" ht="33.75" customHeight="1">
      <c r="A23" s="104" t="s">
        <v>78</v>
      </c>
      <c r="B23" s="104"/>
      <c r="C23" s="104"/>
      <c r="D23" s="104"/>
      <c r="E23" s="104"/>
      <c r="F23" s="104"/>
      <c r="G23" s="104"/>
      <c r="H23" s="106"/>
      <c r="I23" s="106"/>
      <c r="J23" s="106"/>
      <c r="K23" s="106"/>
    </row>
    <row r="24" spans="1:11" ht="36.75" customHeight="1">
      <c r="A24" s="104" t="s">
        <v>79</v>
      </c>
      <c r="B24" s="104"/>
      <c r="C24" s="104"/>
      <c r="D24" s="104"/>
      <c r="E24" s="104"/>
      <c r="F24" s="104"/>
      <c r="G24" s="104"/>
      <c r="H24" s="106"/>
      <c r="I24" s="106"/>
      <c r="J24" s="106"/>
      <c r="K24" s="106"/>
    </row>
    <row r="25" spans="1:11" ht="20.25" customHeight="1">
      <c r="A25" s="110" t="s">
        <v>62</v>
      </c>
      <c r="B25" s="110"/>
      <c r="C25" s="110"/>
      <c r="D25" s="110"/>
      <c r="E25" s="110"/>
      <c r="F25" s="110"/>
      <c r="G25" s="110"/>
      <c r="H25" s="109">
        <f>H27+H28+H38</f>
        <v>0</v>
      </c>
      <c r="I25" s="109"/>
      <c r="J25" s="109"/>
      <c r="K25" s="109"/>
    </row>
    <row r="26" spans="1:11" ht="19.5" customHeight="1">
      <c r="A26" s="104" t="s">
        <v>80</v>
      </c>
      <c r="B26" s="104"/>
      <c r="C26" s="104"/>
      <c r="D26" s="104"/>
      <c r="E26" s="104"/>
      <c r="F26" s="104"/>
      <c r="G26" s="104"/>
      <c r="H26" s="106"/>
      <c r="I26" s="106"/>
      <c r="J26" s="106"/>
      <c r="K26" s="106"/>
    </row>
    <row r="27" spans="1:11" ht="60" customHeight="1">
      <c r="A27" s="104" t="s">
        <v>81</v>
      </c>
      <c r="B27" s="104"/>
      <c r="C27" s="104"/>
      <c r="D27" s="104"/>
      <c r="E27" s="104"/>
      <c r="F27" s="104"/>
      <c r="G27" s="104"/>
      <c r="H27" s="106"/>
      <c r="I27" s="106"/>
      <c r="J27" s="106"/>
      <c r="K27" s="106"/>
    </row>
    <row r="28" spans="1:11" ht="57.75" customHeight="1">
      <c r="A28" s="104" t="s">
        <v>82</v>
      </c>
      <c r="B28" s="104"/>
      <c r="C28" s="104"/>
      <c r="D28" s="104"/>
      <c r="E28" s="104"/>
      <c r="F28" s="104"/>
      <c r="G28" s="104"/>
      <c r="H28" s="108">
        <f>SUM(H30:H37)</f>
        <v>0</v>
      </c>
      <c r="I28" s="108"/>
      <c r="J28" s="108"/>
      <c r="K28" s="108"/>
    </row>
    <row r="29" spans="1:11" ht="17.25" customHeight="1">
      <c r="A29" s="104" t="s">
        <v>3</v>
      </c>
      <c r="B29" s="104"/>
      <c r="C29" s="104"/>
      <c r="D29" s="104"/>
      <c r="E29" s="104"/>
      <c r="F29" s="104"/>
      <c r="G29" s="104"/>
      <c r="H29" s="106"/>
      <c r="I29" s="106"/>
      <c r="J29" s="106"/>
      <c r="K29" s="106"/>
    </row>
    <row r="30" spans="1:11" ht="18" customHeight="1">
      <c r="A30" s="104" t="s">
        <v>83</v>
      </c>
      <c r="B30" s="104"/>
      <c r="C30" s="104"/>
      <c r="D30" s="104"/>
      <c r="E30" s="104"/>
      <c r="F30" s="104"/>
      <c r="G30" s="104"/>
      <c r="H30" s="106"/>
      <c r="I30" s="106"/>
      <c r="J30" s="106"/>
      <c r="K30" s="106"/>
    </row>
    <row r="31" spans="1:11" ht="18" customHeight="1">
      <c r="A31" s="104" t="s">
        <v>84</v>
      </c>
      <c r="B31" s="104"/>
      <c r="C31" s="104"/>
      <c r="D31" s="104"/>
      <c r="E31" s="104"/>
      <c r="F31" s="104"/>
      <c r="G31" s="104"/>
      <c r="H31" s="106"/>
      <c r="I31" s="106"/>
      <c r="J31" s="106"/>
      <c r="K31" s="106"/>
    </row>
    <row r="32" spans="1:11" ht="18" customHeight="1">
      <c r="A32" s="104" t="s">
        <v>85</v>
      </c>
      <c r="B32" s="104"/>
      <c r="C32" s="104"/>
      <c r="D32" s="104"/>
      <c r="E32" s="104"/>
      <c r="F32" s="104"/>
      <c r="G32" s="104"/>
      <c r="H32" s="106"/>
      <c r="I32" s="106"/>
      <c r="J32" s="106"/>
      <c r="K32" s="106"/>
    </row>
    <row r="33" spans="1:11" ht="18" customHeight="1">
      <c r="A33" s="104" t="s">
        <v>86</v>
      </c>
      <c r="B33" s="104"/>
      <c r="C33" s="104"/>
      <c r="D33" s="104"/>
      <c r="E33" s="104"/>
      <c r="F33" s="104"/>
      <c r="G33" s="104"/>
      <c r="H33" s="106"/>
      <c r="I33" s="106"/>
      <c r="J33" s="106"/>
      <c r="K33" s="106"/>
    </row>
    <row r="34" spans="1:11" ht="18" customHeight="1">
      <c r="A34" s="104" t="s">
        <v>87</v>
      </c>
      <c r="B34" s="104"/>
      <c r="C34" s="104"/>
      <c r="D34" s="104"/>
      <c r="E34" s="104"/>
      <c r="F34" s="104"/>
      <c r="G34" s="104"/>
      <c r="H34" s="106"/>
      <c r="I34" s="106"/>
      <c r="J34" s="106"/>
      <c r="K34" s="106"/>
    </row>
    <row r="35" spans="1:11" ht="18" customHeight="1">
      <c r="A35" s="104" t="s">
        <v>88</v>
      </c>
      <c r="B35" s="104"/>
      <c r="C35" s="104"/>
      <c r="D35" s="104"/>
      <c r="E35" s="104"/>
      <c r="F35" s="104"/>
      <c r="G35" s="104"/>
      <c r="H35" s="106"/>
      <c r="I35" s="106"/>
      <c r="J35" s="106"/>
      <c r="K35" s="106"/>
    </row>
    <row r="36" spans="1:11" ht="18" customHeight="1">
      <c r="A36" s="104" t="s">
        <v>89</v>
      </c>
      <c r="B36" s="104"/>
      <c r="C36" s="104"/>
      <c r="D36" s="104"/>
      <c r="E36" s="104"/>
      <c r="F36" s="104"/>
      <c r="G36" s="104"/>
      <c r="H36" s="106"/>
      <c r="I36" s="106"/>
      <c r="J36" s="106"/>
      <c r="K36" s="106"/>
    </row>
    <row r="37" spans="1:11" ht="18" customHeight="1">
      <c r="A37" s="104" t="s">
        <v>90</v>
      </c>
      <c r="B37" s="104"/>
      <c r="C37" s="104"/>
      <c r="D37" s="104"/>
      <c r="E37" s="104"/>
      <c r="F37" s="104"/>
      <c r="G37" s="104"/>
      <c r="H37" s="106"/>
      <c r="I37" s="106"/>
      <c r="J37" s="106"/>
      <c r="K37" s="106"/>
    </row>
    <row r="38" spans="1:11" ht="57" customHeight="1">
      <c r="A38" s="107" t="s">
        <v>91</v>
      </c>
      <c r="B38" s="107"/>
      <c r="C38" s="107"/>
      <c r="D38" s="107"/>
      <c r="E38" s="107"/>
      <c r="F38" s="107"/>
      <c r="G38" s="107"/>
      <c r="H38" s="108">
        <f>SUM(H40:H47)</f>
        <v>0</v>
      </c>
      <c r="I38" s="108"/>
      <c r="J38" s="108"/>
      <c r="K38" s="108"/>
    </row>
    <row r="39" spans="1:11" ht="18" customHeight="1">
      <c r="A39" s="104" t="s">
        <v>3</v>
      </c>
      <c r="B39" s="104"/>
      <c r="C39" s="104"/>
      <c r="D39" s="104"/>
      <c r="E39" s="104"/>
      <c r="F39" s="104"/>
      <c r="G39" s="104"/>
      <c r="H39" s="106"/>
      <c r="I39" s="106"/>
      <c r="J39" s="106"/>
      <c r="K39" s="106"/>
    </row>
    <row r="40" spans="1:11" ht="18" customHeight="1">
      <c r="A40" s="104" t="s">
        <v>92</v>
      </c>
      <c r="B40" s="104"/>
      <c r="C40" s="104"/>
      <c r="D40" s="104"/>
      <c r="E40" s="104"/>
      <c r="F40" s="104"/>
      <c r="G40" s="104"/>
      <c r="H40" s="106"/>
      <c r="I40" s="106"/>
      <c r="J40" s="106"/>
      <c r="K40" s="106"/>
    </row>
    <row r="41" spans="1:11" ht="18" customHeight="1">
      <c r="A41" s="104" t="s">
        <v>93</v>
      </c>
      <c r="B41" s="104"/>
      <c r="C41" s="104"/>
      <c r="D41" s="104"/>
      <c r="E41" s="104"/>
      <c r="F41" s="104"/>
      <c r="G41" s="104"/>
      <c r="H41" s="106"/>
      <c r="I41" s="106"/>
      <c r="J41" s="106"/>
      <c r="K41" s="106"/>
    </row>
    <row r="42" spans="1:11" ht="18" customHeight="1">
      <c r="A42" s="104" t="s">
        <v>94</v>
      </c>
      <c r="B42" s="104"/>
      <c r="C42" s="104"/>
      <c r="D42" s="104"/>
      <c r="E42" s="104"/>
      <c r="F42" s="104"/>
      <c r="G42" s="104"/>
      <c r="H42" s="106"/>
      <c r="I42" s="106"/>
      <c r="J42" s="106"/>
      <c r="K42" s="106"/>
    </row>
    <row r="43" spans="1:11" ht="18" customHeight="1">
      <c r="A43" s="104" t="s">
        <v>95</v>
      </c>
      <c r="B43" s="104"/>
      <c r="C43" s="104"/>
      <c r="D43" s="104"/>
      <c r="E43" s="104"/>
      <c r="F43" s="104"/>
      <c r="G43" s="104"/>
      <c r="H43" s="106"/>
      <c r="I43" s="106"/>
      <c r="J43" s="106"/>
      <c r="K43" s="106"/>
    </row>
    <row r="44" spans="1:11" ht="18" customHeight="1">
      <c r="A44" s="104" t="s">
        <v>96</v>
      </c>
      <c r="B44" s="104"/>
      <c r="C44" s="104"/>
      <c r="D44" s="104"/>
      <c r="E44" s="104"/>
      <c r="F44" s="104"/>
      <c r="G44" s="104"/>
      <c r="H44" s="106"/>
      <c r="I44" s="106"/>
      <c r="J44" s="106"/>
      <c r="K44" s="106"/>
    </row>
    <row r="45" spans="1:11" ht="18" customHeight="1">
      <c r="A45" s="104" t="s">
        <v>97</v>
      </c>
      <c r="B45" s="104"/>
      <c r="C45" s="104"/>
      <c r="D45" s="104"/>
      <c r="E45" s="104"/>
      <c r="F45" s="104"/>
      <c r="G45" s="104"/>
      <c r="H45" s="106"/>
      <c r="I45" s="106"/>
      <c r="J45" s="106"/>
      <c r="K45" s="106"/>
    </row>
    <row r="46" spans="1:11" ht="18" customHeight="1">
      <c r="A46" s="104" t="s">
        <v>98</v>
      </c>
      <c r="B46" s="104"/>
      <c r="C46" s="104"/>
      <c r="D46" s="104"/>
      <c r="E46" s="104"/>
      <c r="F46" s="104"/>
      <c r="G46" s="104"/>
      <c r="H46" s="106"/>
      <c r="I46" s="106"/>
      <c r="J46" s="106"/>
      <c r="K46" s="106"/>
    </row>
    <row r="47" spans="1:11" ht="18" customHeight="1">
      <c r="A47" s="104" t="s">
        <v>99</v>
      </c>
      <c r="B47" s="104"/>
      <c r="C47" s="104"/>
      <c r="D47" s="104"/>
      <c r="E47" s="104"/>
      <c r="F47" s="104"/>
      <c r="G47" s="104"/>
      <c r="H47" s="106"/>
      <c r="I47" s="106"/>
      <c r="J47" s="106"/>
      <c r="K47" s="106"/>
    </row>
    <row r="48" spans="1:11" ht="17.25" customHeight="1">
      <c r="A48" s="105" t="s">
        <v>63</v>
      </c>
      <c r="B48" s="105"/>
      <c r="C48" s="105"/>
      <c r="D48" s="105"/>
      <c r="E48" s="105"/>
      <c r="F48" s="105"/>
      <c r="G48" s="105"/>
      <c r="H48" s="109">
        <f>H50+H51+H64</f>
        <v>0</v>
      </c>
      <c r="I48" s="109"/>
      <c r="J48" s="109"/>
      <c r="K48" s="109"/>
    </row>
    <row r="49" spans="1:11" ht="17.25" customHeight="1">
      <c r="A49" s="103" t="s">
        <v>100</v>
      </c>
      <c r="B49" s="103"/>
      <c r="C49" s="103"/>
      <c r="D49" s="103"/>
      <c r="E49" s="103"/>
      <c r="F49" s="103"/>
      <c r="G49" s="103"/>
      <c r="H49" s="106"/>
      <c r="I49" s="106"/>
      <c r="J49" s="106"/>
      <c r="K49" s="106"/>
    </row>
    <row r="50" spans="1:11" ht="20.25" customHeight="1">
      <c r="A50" s="103" t="s">
        <v>101</v>
      </c>
      <c r="B50" s="103"/>
      <c r="C50" s="103"/>
      <c r="D50" s="103"/>
      <c r="E50" s="103"/>
      <c r="F50" s="103"/>
      <c r="G50" s="103"/>
      <c r="H50" s="106"/>
      <c r="I50" s="106"/>
      <c r="J50" s="106"/>
      <c r="K50" s="106"/>
    </row>
    <row r="51" spans="1:11" ht="75" customHeight="1">
      <c r="A51" s="103" t="s">
        <v>102</v>
      </c>
      <c r="B51" s="103"/>
      <c r="C51" s="103"/>
      <c r="D51" s="103"/>
      <c r="E51" s="103"/>
      <c r="F51" s="103"/>
      <c r="G51" s="103"/>
      <c r="H51" s="108">
        <f>SUM(H53:H63)</f>
        <v>0</v>
      </c>
      <c r="I51" s="108"/>
      <c r="J51" s="108"/>
      <c r="K51" s="108"/>
    </row>
    <row r="52" spans="1:11" ht="18.75" customHeight="1">
      <c r="A52" s="104" t="s">
        <v>3</v>
      </c>
      <c r="B52" s="104"/>
      <c r="C52" s="104"/>
      <c r="D52" s="104"/>
      <c r="E52" s="104"/>
      <c r="F52" s="104"/>
      <c r="G52" s="104"/>
      <c r="H52" s="106"/>
      <c r="I52" s="106"/>
      <c r="J52" s="106"/>
      <c r="K52" s="106"/>
    </row>
    <row r="53" spans="1:11" ht="18" customHeight="1">
      <c r="A53" s="103" t="s">
        <v>103</v>
      </c>
      <c r="B53" s="103"/>
      <c r="C53" s="103"/>
      <c r="D53" s="103"/>
      <c r="E53" s="103"/>
      <c r="F53" s="103"/>
      <c r="G53" s="103"/>
      <c r="H53" s="106"/>
      <c r="I53" s="106"/>
      <c r="J53" s="106"/>
      <c r="K53" s="106"/>
    </row>
    <row r="54" spans="1:11" ht="18" customHeight="1">
      <c r="A54" s="103" t="s">
        <v>104</v>
      </c>
      <c r="B54" s="103"/>
      <c r="C54" s="103"/>
      <c r="D54" s="103"/>
      <c r="E54" s="103"/>
      <c r="F54" s="103"/>
      <c r="G54" s="103"/>
      <c r="H54" s="106"/>
      <c r="I54" s="106"/>
      <c r="J54" s="106"/>
      <c r="K54" s="106"/>
    </row>
    <row r="55" spans="1:11" ht="18" customHeight="1">
      <c r="A55" s="103" t="s">
        <v>105</v>
      </c>
      <c r="B55" s="103"/>
      <c r="C55" s="103"/>
      <c r="D55" s="103"/>
      <c r="E55" s="103"/>
      <c r="F55" s="103"/>
      <c r="G55" s="103"/>
      <c r="H55" s="106"/>
      <c r="I55" s="106"/>
      <c r="J55" s="106"/>
      <c r="K55" s="106"/>
    </row>
    <row r="56" spans="1:11" ht="18" customHeight="1">
      <c r="A56" s="104" t="s">
        <v>107</v>
      </c>
      <c r="B56" s="104"/>
      <c r="C56" s="104"/>
      <c r="D56" s="104"/>
      <c r="E56" s="104"/>
      <c r="F56" s="104"/>
      <c r="G56" s="104"/>
      <c r="H56" s="106"/>
      <c r="I56" s="106"/>
      <c r="J56" s="106"/>
      <c r="K56" s="106"/>
    </row>
    <row r="57" spans="1:11" ht="18" customHeight="1">
      <c r="A57" s="104" t="s">
        <v>108</v>
      </c>
      <c r="B57" s="104"/>
      <c r="C57" s="104"/>
      <c r="D57" s="104"/>
      <c r="E57" s="104"/>
      <c r="F57" s="104"/>
      <c r="G57" s="104"/>
      <c r="H57" s="106"/>
      <c r="I57" s="106"/>
      <c r="J57" s="106"/>
      <c r="K57" s="106"/>
    </row>
    <row r="58" spans="1:11" ht="18" customHeight="1">
      <c r="A58" s="104" t="s">
        <v>109</v>
      </c>
      <c r="B58" s="104"/>
      <c r="C58" s="104"/>
      <c r="D58" s="104"/>
      <c r="E58" s="104"/>
      <c r="F58" s="104"/>
      <c r="G58" s="104"/>
      <c r="H58" s="106"/>
      <c r="I58" s="106"/>
      <c r="J58" s="106"/>
      <c r="K58" s="106"/>
    </row>
    <row r="59" spans="1:11" ht="18" customHeight="1">
      <c r="A59" s="104" t="s">
        <v>110</v>
      </c>
      <c r="B59" s="104"/>
      <c r="C59" s="104"/>
      <c r="D59" s="104"/>
      <c r="E59" s="104"/>
      <c r="F59" s="104"/>
      <c r="G59" s="104"/>
      <c r="H59" s="106"/>
      <c r="I59" s="106"/>
      <c r="J59" s="106"/>
      <c r="K59" s="106"/>
    </row>
    <row r="60" spans="1:11" ht="18" customHeight="1">
      <c r="A60" s="104" t="s">
        <v>111</v>
      </c>
      <c r="B60" s="104"/>
      <c r="C60" s="104"/>
      <c r="D60" s="104"/>
      <c r="E60" s="104"/>
      <c r="F60" s="104"/>
      <c r="G60" s="104"/>
      <c r="H60" s="106"/>
      <c r="I60" s="106"/>
      <c r="J60" s="106"/>
      <c r="K60" s="106"/>
    </row>
    <row r="61" spans="1:11" ht="18" customHeight="1">
      <c r="A61" s="104" t="s">
        <v>112</v>
      </c>
      <c r="B61" s="104"/>
      <c r="C61" s="104"/>
      <c r="D61" s="104"/>
      <c r="E61" s="104"/>
      <c r="F61" s="104"/>
      <c r="G61" s="104"/>
      <c r="H61" s="106"/>
      <c r="I61" s="106"/>
      <c r="J61" s="106"/>
      <c r="K61" s="106"/>
    </row>
    <row r="62" spans="1:11" ht="18" customHeight="1">
      <c r="A62" s="103" t="s">
        <v>113</v>
      </c>
      <c r="B62" s="103"/>
      <c r="C62" s="103"/>
      <c r="D62" s="103"/>
      <c r="E62" s="103"/>
      <c r="F62" s="103"/>
      <c r="G62" s="103"/>
      <c r="H62" s="106"/>
      <c r="I62" s="106"/>
      <c r="J62" s="106"/>
      <c r="K62" s="106"/>
    </row>
    <row r="63" spans="1:11" ht="18" customHeight="1">
      <c r="A63" s="103" t="s">
        <v>114</v>
      </c>
      <c r="B63" s="103"/>
      <c r="C63" s="103"/>
      <c r="D63" s="103"/>
      <c r="E63" s="103"/>
      <c r="F63" s="103"/>
      <c r="G63" s="103"/>
      <c r="H63" s="106"/>
      <c r="I63" s="106"/>
      <c r="J63" s="106"/>
      <c r="K63" s="106"/>
    </row>
    <row r="64" spans="1:11" ht="72" customHeight="1">
      <c r="A64" s="103" t="s">
        <v>115</v>
      </c>
      <c r="B64" s="103"/>
      <c r="C64" s="103"/>
      <c r="D64" s="103"/>
      <c r="E64" s="103"/>
      <c r="F64" s="103"/>
      <c r="G64" s="103"/>
      <c r="H64" s="108">
        <f>SUM(H66:H76)</f>
        <v>0</v>
      </c>
      <c r="I64" s="108"/>
      <c r="J64" s="108"/>
      <c r="K64" s="108"/>
    </row>
    <row r="65" spans="1:11" ht="18" customHeight="1">
      <c r="A65" s="104" t="s">
        <v>3</v>
      </c>
      <c r="B65" s="104"/>
      <c r="C65" s="104"/>
      <c r="D65" s="104"/>
      <c r="E65" s="104"/>
      <c r="F65" s="104"/>
      <c r="G65" s="104"/>
      <c r="H65" s="106"/>
      <c r="I65" s="106"/>
      <c r="J65" s="106"/>
      <c r="K65" s="106"/>
    </row>
    <row r="66" spans="1:11" ht="18" customHeight="1">
      <c r="A66" s="103" t="s">
        <v>116</v>
      </c>
      <c r="B66" s="103"/>
      <c r="C66" s="103"/>
      <c r="D66" s="103"/>
      <c r="E66" s="103"/>
      <c r="F66" s="103"/>
      <c r="G66" s="103"/>
      <c r="H66" s="106"/>
      <c r="I66" s="106"/>
      <c r="J66" s="106"/>
      <c r="K66" s="106"/>
    </row>
    <row r="67" spans="1:11" ht="18" customHeight="1">
      <c r="A67" s="103" t="s">
        <v>117</v>
      </c>
      <c r="B67" s="103"/>
      <c r="C67" s="103"/>
      <c r="D67" s="103"/>
      <c r="E67" s="103"/>
      <c r="F67" s="103"/>
      <c r="G67" s="103"/>
      <c r="H67" s="106"/>
      <c r="I67" s="106"/>
      <c r="J67" s="106"/>
      <c r="K67" s="106"/>
    </row>
    <row r="68" spans="1:11" ht="18" customHeight="1">
      <c r="A68" s="103" t="s">
        <v>118</v>
      </c>
      <c r="B68" s="103"/>
      <c r="C68" s="103"/>
      <c r="D68" s="103"/>
      <c r="E68" s="103"/>
      <c r="F68" s="103"/>
      <c r="G68" s="103"/>
      <c r="H68" s="106"/>
      <c r="I68" s="106"/>
      <c r="J68" s="106"/>
      <c r="K68" s="106"/>
    </row>
    <row r="69" spans="1:11" ht="18" customHeight="1">
      <c r="A69" s="104" t="s">
        <v>106</v>
      </c>
      <c r="B69" s="104"/>
      <c r="C69" s="104"/>
      <c r="D69" s="104"/>
      <c r="E69" s="104"/>
      <c r="F69" s="104"/>
      <c r="G69" s="104"/>
      <c r="H69" s="106"/>
      <c r="I69" s="106"/>
      <c r="J69" s="106"/>
      <c r="K69" s="106"/>
    </row>
    <row r="70" spans="1:11" ht="18" customHeight="1">
      <c r="A70" s="104" t="s">
        <v>119</v>
      </c>
      <c r="B70" s="104"/>
      <c r="C70" s="104"/>
      <c r="D70" s="104"/>
      <c r="E70" s="104"/>
      <c r="F70" s="104"/>
      <c r="G70" s="104"/>
      <c r="H70" s="106"/>
      <c r="I70" s="106"/>
      <c r="J70" s="106"/>
      <c r="K70" s="106"/>
    </row>
    <row r="71" spans="1:11" ht="18" customHeight="1">
      <c r="A71" s="104" t="s">
        <v>120</v>
      </c>
      <c r="B71" s="104"/>
      <c r="C71" s="104"/>
      <c r="D71" s="104"/>
      <c r="E71" s="104"/>
      <c r="F71" s="104"/>
      <c r="G71" s="104"/>
      <c r="H71" s="106"/>
      <c r="I71" s="106"/>
      <c r="J71" s="106"/>
      <c r="K71" s="106"/>
    </row>
    <row r="72" spans="1:11" ht="18" customHeight="1">
      <c r="A72" s="104" t="s">
        <v>121</v>
      </c>
      <c r="B72" s="104"/>
      <c r="C72" s="104"/>
      <c r="D72" s="104"/>
      <c r="E72" s="104"/>
      <c r="F72" s="104"/>
      <c r="G72" s="104"/>
      <c r="H72" s="106"/>
      <c r="I72" s="106"/>
      <c r="J72" s="106"/>
      <c r="K72" s="106"/>
    </row>
    <row r="73" spans="1:11" ht="18" customHeight="1">
      <c r="A73" s="104" t="s">
        <v>122</v>
      </c>
      <c r="B73" s="104"/>
      <c r="C73" s="104"/>
      <c r="D73" s="104"/>
      <c r="E73" s="104"/>
      <c r="F73" s="104"/>
      <c r="G73" s="104"/>
      <c r="H73" s="106"/>
      <c r="I73" s="106"/>
      <c r="J73" s="106"/>
      <c r="K73" s="106"/>
    </row>
    <row r="74" spans="1:11" ht="18" customHeight="1">
      <c r="A74" s="104" t="s">
        <v>123</v>
      </c>
      <c r="B74" s="104"/>
      <c r="C74" s="104"/>
      <c r="D74" s="104"/>
      <c r="E74" s="104"/>
      <c r="F74" s="104"/>
      <c r="G74" s="104"/>
      <c r="H74" s="106"/>
      <c r="I74" s="106"/>
      <c r="J74" s="106"/>
      <c r="K74" s="106"/>
    </row>
    <row r="75" spans="1:11" ht="18" customHeight="1">
      <c r="A75" s="103" t="s">
        <v>124</v>
      </c>
      <c r="B75" s="103"/>
      <c r="C75" s="103"/>
      <c r="D75" s="103"/>
      <c r="E75" s="103"/>
      <c r="F75" s="103"/>
      <c r="G75" s="103"/>
      <c r="H75" s="106"/>
      <c r="I75" s="106"/>
      <c r="J75" s="106"/>
      <c r="K75" s="106"/>
    </row>
    <row r="76" spans="1:11" ht="15" customHeight="1">
      <c r="A76" s="103" t="s">
        <v>125</v>
      </c>
      <c r="B76" s="103"/>
      <c r="C76" s="103"/>
      <c r="D76" s="103"/>
      <c r="E76" s="103"/>
      <c r="F76" s="103"/>
      <c r="G76" s="103"/>
      <c r="H76" s="106"/>
      <c r="I76" s="106"/>
      <c r="J76" s="106"/>
      <c r="K76" s="106"/>
    </row>
    <row r="77" ht="29.25" customHeight="1"/>
  </sheetData>
  <sheetProtection/>
  <mergeCells count="147">
    <mergeCell ref="A1:K1"/>
    <mergeCell ref="E3:K3"/>
    <mergeCell ref="F4:K4"/>
    <mergeCell ref="E4:E5"/>
    <mergeCell ref="F5:H5"/>
    <mergeCell ref="I5:K5"/>
    <mergeCell ref="A3:D5"/>
    <mergeCell ref="A6:D6"/>
    <mergeCell ref="A7:D7"/>
    <mergeCell ref="A8:D8"/>
    <mergeCell ref="F6:H6"/>
    <mergeCell ref="I6:K6"/>
    <mergeCell ref="F7:H7"/>
    <mergeCell ref="F8:H8"/>
    <mergeCell ref="I7:K7"/>
    <mergeCell ref="I8:K8"/>
    <mergeCell ref="A10:K10"/>
    <mergeCell ref="H12:K12"/>
    <mergeCell ref="A12:G12"/>
    <mergeCell ref="H13:K13"/>
    <mergeCell ref="A13:G13"/>
    <mergeCell ref="A14:G14"/>
    <mergeCell ref="H14:K14"/>
    <mergeCell ref="H15:K15"/>
    <mergeCell ref="A15:G15"/>
    <mergeCell ref="A16:G16"/>
    <mergeCell ref="A17:G17"/>
    <mergeCell ref="H17:K17"/>
    <mergeCell ref="H16:K16"/>
    <mergeCell ref="A18:G18"/>
    <mergeCell ref="A19:G19"/>
    <mergeCell ref="A20:G20"/>
    <mergeCell ref="H18:K18"/>
    <mergeCell ref="H19:K19"/>
    <mergeCell ref="H20:K20"/>
    <mergeCell ref="A21:G21"/>
    <mergeCell ref="H21:K21"/>
    <mergeCell ref="A22:G22"/>
    <mergeCell ref="A23:G23"/>
    <mergeCell ref="A24:G24"/>
    <mergeCell ref="A25:G25"/>
    <mergeCell ref="H22:K22"/>
    <mergeCell ref="H23:K23"/>
    <mergeCell ref="H24:K24"/>
    <mergeCell ref="H25:K25"/>
    <mergeCell ref="H26:K26"/>
    <mergeCell ref="H27:K27"/>
    <mergeCell ref="H28:K28"/>
    <mergeCell ref="A26:G26"/>
    <mergeCell ref="A27:G27"/>
    <mergeCell ref="A28:G28"/>
    <mergeCell ref="A29:G29"/>
    <mergeCell ref="H29:K29"/>
    <mergeCell ref="A30:G30"/>
    <mergeCell ref="H30:K30"/>
    <mergeCell ref="H31:K31"/>
    <mergeCell ref="H32:K32"/>
    <mergeCell ref="H33:K33"/>
    <mergeCell ref="H34:K34"/>
    <mergeCell ref="H35:K35"/>
    <mergeCell ref="H36:K36"/>
    <mergeCell ref="H37:K37"/>
    <mergeCell ref="H38:K38"/>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 ref="H70:K70"/>
    <mergeCell ref="H71:K71"/>
    <mergeCell ref="H72:K72"/>
    <mergeCell ref="H73:K73"/>
    <mergeCell ref="H74:K74"/>
    <mergeCell ref="H75:K75"/>
    <mergeCell ref="H76:K76"/>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75:G75"/>
    <mergeCell ref="A76:G76"/>
    <mergeCell ref="A69:G69"/>
    <mergeCell ref="A70:G70"/>
    <mergeCell ref="A71:G71"/>
    <mergeCell ref="A72:G72"/>
    <mergeCell ref="A73:G73"/>
    <mergeCell ref="A74:G74"/>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GJ82"/>
  <sheetViews>
    <sheetView tabSelected="1" view="pageBreakPreview" zoomScale="85" zoomScaleSheetLayoutView="85" zoomScalePageLayoutView="0" workbookViewId="0" topLeftCell="BE36">
      <selection activeCell="DK37" sqref="DK37:DW37"/>
    </sheetView>
  </sheetViews>
  <sheetFormatPr defaultColWidth="0.875" defaultRowHeight="12.75"/>
  <cols>
    <col min="1" max="12" width="1.37890625" style="6" customWidth="1"/>
    <col min="13" max="13" width="2.625" style="6" customWidth="1"/>
    <col min="14" max="29" width="1.37890625" style="6" customWidth="1"/>
    <col min="30" max="30" width="2.625" style="6" customWidth="1"/>
    <col min="31" max="48" width="1.37890625" style="6" customWidth="1"/>
    <col min="49" max="58" width="1.37890625" style="16" customWidth="1"/>
    <col min="59" max="59" width="3.00390625" style="16" customWidth="1"/>
    <col min="60" max="75" width="1.37890625" style="16" customWidth="1"/>
    <col min="76" max="192" width="1.37890625" style="6" customWidth="1"/>
    <col min="193" max="16384" width="0.875" style="6" customWidth="1"/>
  </cols>
  <sheetData>
    <row r="1" spans="49:75" s="7" customFormat="1" ht="15.75" customHeight="1">
      <c r="AW1" s="8"/>
      <c r="AX1" s="8"/>
      <c r="AY1" s="8"/>
      <c r="AZ1" s="8"/>
      <c r="BA1" s="8"/>
      <c r="BB1" s="8"/>
      <c r="BC1" s="8"/>
      <c r="BD1" s="8"/>
      <c r="BE1" s="8"/>
      <c r="BF1" s="8"/>
      <c r="BG1" s="8"/>
      <c r="BH1" s="8"/>
      <c r="BI1" s="8"/>
      <c r="BJ1" s="8"/>
      <c r="BK1" s="8"/>
      <c r="BL1" s="8"/>
      <c r="BM1" s="8"/>
      <c r="BN1" s="8"/>
      <c r="BO1" s="8"/>
      <c r="BP1" s="8"/>
      <c r="BQ1" s="8"/>
      <c r="BR1" s="8"/>
      <c r="BS1" s="8"/>
      <c r="BT1" s="8"/>
      <c r="BU1" s="8"/>
      <c r="BV1" s="8"/>
      <c r="BW1" s="8"/>
    </row>
    <row r="2" spans="1:192" s="9" customFormat="1" ht="25.5" customHeight="1">
      <c r="A2" s="151" t="s">
        <v>268</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row>
    <row r="3" spans="1:192" s="9" customFormat="1" ht="15.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0"/>
      <c r="BY3" s="10"/>
      <c r="BZ3" s="10"/>
      <c r="CA3" s="10"/>
      <c r="CB3" s="10"/>
      <c r="CC3" s="10"/>
      <c r="CD3" s="10"/>
      <c r="CE3" s="10"/>
      <c r="CF3" s="10"/>
      <c r="CG3" s="10"/>
      <c r="CH3" s="10"/>
      <c r="CI3" s="10"/>
      <c r="CJ3" s="10"/>
      <c r="FK3" s="141" t="s">
        <v>166</v>
      </c>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row>
    <row r="4" spans="1:192" s="9" customFormat="1" ht="18" customHeight="1">
      <c r="A4" s="148" t="s">
        <v>49</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52" t="s">
        <v>253</v>
      </c>
      <c r="AF4" s="153"/>
      <c r="AG4" s="153"/>
      <c r="AH4" s="153"/>
      <c r="AI4" s="153"/>
      <c r="AJ4" s="153"/>
      <c r="AK4" s="153"/>
      <c r="AL4" s="153"/>
      <c r="AM4" s="154"/>
      <c r="AN4" s="148" t="s">
        <v>22</v>
      </c>
      <c r="AO4" s="148"/>
      <c r="AP4" s="148"/>
      <c r="AQ4" s="148"/>
      <c r="AR4" s="148"/>
      <c r="AS4" s="148"/>
      <c r="AT4" s="148"/>
      <c r="AU4" s="148"/>
      <c r="AV4" s="148"/>
      <c r="AW4" s="150" t="s">
        <v>69</v>
      </c>
      <c r="AX4" s="150"/>
      <c r="AY4" s="150"/>
      <c r="AZ4" s="150"/>
      <c r="BA4" s="150"/>
      <c r="BB4" s="150"/>
      <c r="BC4" s="150"/>
      <c r="BD4" s="150"/>
      <c r="BE4" s="150"/>
      <c r="BF4" s="150"/>
      <c r="BG4" s="150"/>
      <c r="BH4" s="150"/>
      <c r="BI4" s="150"/>
      <c r="BJ4" s="150"/>
      <c r="BK4" s="150" t="s">
        <v>64</v>
      </c>
      <c r="BL4" s="150"/>
      <c r="BM4" s="150"/>
      <c r="BN4" s="150"/>
      <c r="BO4" s="150"/>
      <c r="BP4" s="150"/>
      <c r="BQ4" s="150"/>
      <c r="BR4" s="150"/>
      <c r="BS4" s="150"/>
      <c r="BT4" s="150"/>
      <c r="BU4" s="150"/>
      <c r="BV4" s="150"/>
      <c r="BW4" s="150"/>
      <c r="BX4" s="148" t="s">
        <v>442</v>
      </c>
      <c r="BY4" s="148"/>
      <c r="BZ4" s="148"/>
      <c r="CA4" s="148"/>
      <c r="CB4" s="148"/>
      <c r="CC4" s="148"/>
      <c r="CD4" s="148"/>
      <c r="CE4" s="148"/>
      <c r="CF4" s="148"/>
      <c r="CG4" s="148"/>
      <c r="CH4" s="148"/>
      <c r="CI4" s="148"/>
      <c r="CJ4" s="148"/>
      <c r="CK4" s="149" t="s">
        <v>66</v>
      </c>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8" t="s">
        <v>443</v>
      </c>
      <c r="DL4" s="148"/>
      <c r="DM4" s="148"/>
      <c r="DN4" s="148"/>
      <c r="DO4" s="148"/>
      <c r="DP4" s="148"/>
      <c r="DQ4" s="148"/>
      <c r="DR4" s="148"/>
      <c r="DS4" s="148"/>
      <c r="DT4" s="148"/>
      <c r="DU4" s="148"/>
      <c r="DV4" s="148"/>
      <c r="DW4" s="148"/>
      <c r="DX4" s="149" t="s">
        <v>66</v>
      </c>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8" t="s">
        <v>444</v>
      </c>
      <c r="EY4" s="148"/>
      <c r="EZ4" s="148"/>
      <c r="FA4" s="148"/>
      <c r="FB4" s="148"/>
      <c r="FC4" s="148"/>
      <c r="FD4" s="148"/>
      <c r="FE4" s="148"/>
      <c r="FF4" s="148"/>
      <c r="FG4" s="148"/>
      <c r="FH4" s="148"/>
      <c r="FI4" s="148"/>
      <c r="FJ4" s="148"/>
      <c r="FK4" s="149" t="s">
        <v>66</v>
      </c>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row>
    <row r="5" spans="1:192" ht="15.75"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55"/>
      <c r="AF5" s="156"/>
      <c r="AG5" s="156"/>
      <c r="AH5" s="156"/>
      <c r="AI5" s="156"/>
      <c r="AJ5" s="156"/>
      <c r="AK5" s="156"/>
      <c r="AL5" s="156"/>
      <c r="AM5" s="157"/>
      <c r="AN5" s="148"/>
      <c r="AO5" s="148"/>
      <c r="AP5" s="148"/>
      <c r="AQ5" s="148"/>
      <c r="AR5" s="148"/>
      <c r="AS5" s="148"/>
      <c r="AT5" s="148"/>
      <c r="AU5" s="148"/>
      <c r="AV5" s="148"/>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48"/>
      <c r="BY5" s="148"/>
      <c r="BZ5" s="148"/>
      <c r="CA5" s="148"/>
      <c r="CB5" s="148"/>
      <c r="CC5" s="148"/>
      <c r="CD5" s="148"/>
      <c r="CE5" s="148"/>
      <c r="CF5" s="148"/>
      <c r="CG5" s="148"/>
      <c r="CH5" s="148"/>
      <c r="CI5" s="148"/>
      <c r="CJ5" s="148"/>
      <c r="CK5" s="148" t="s">
        <v>133</v>
      </c>
      <c r="CL5" s="148"/>
      <c r="CM5" s="148"/>
      <c r="CN5" s="148"/>
      <c r="CO5" s="148"/>
      <c r="CP5" s="148"/>
      <c r="CQ5" s="148"/>
      <c r="CR5" s="148"/>
      <c r="CS5" s="148"/>
      <c r="CT5" s="148"/>
      <c r="CU5" s="148"/>
      <c r="CV5" s="148"/>
      <c r="CW5" s="148"/>
      <c r="CX5" s="148" t="s">
        <v>67</v>
      </c>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t="s">
        <v>133</v>
      </c>
      <c r="DY5" s="148"/>
      <c r="DZ5" s="148"/>
      <c r="EA5" s="148"/>
      <c r="EB5" s="148"/>
      <c r="EC5" s="148"/>
      <c r="ED5" s="148"/>
      <c r="EE5" s="148"/>
      <c r="EF5" s="148"/>
      <c r="EG5" s="148"/>
      <c r="EH5" s="148"/>
      <c r="EI5" s="148"/>
      <c r="EJ5" s="148"/>
      <c r="EK5" s="148" t="s">
        <v>67</v>
      </c>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t="s">
        <v>133</v>
      </c>
      <c r="FL5" s="148"/>
      <c r="FM5" s="148"/>
      <c r="FN5" s="148"/>
      <c r="FO5" s="148"/>
      <c r="FP5" s="148"/>
      <c r="FQ5" s="148"/>
      <c r="FR5" s="148"/>
      <c r="FS5" s="148"/>
      <c r="FT5" s="148"/>
      <c r="FU5" s="148"/>
      <c r="FV5" s="148"/>
      <c r="FW5" s="148"/>
      <c r="FX5" s="148" t="s">
        <v>67</v>
      </c>
      <c r="FY5" s="148"/>
      <c r="FZ5" s="148"/>
      <c r="GA5" s="148"/>
      <c r="GB5" s="148"/>
      <c r="GC5" s="148"/>
      <c r="GD5" s="148"/>
      <c r="GE5" s="148"/>
      <c r="GF5" s="148"/>
      <c r="GG5" s="148"/>
      <c r="GH5" s="148"/>
      <c r="GI5" s="148"/>
      <c r="GJ5" s="148"/>
    </row>
    <row r="6" spans="1:192" ht="44.25"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58"/>
      <c r="AF6" s="159"/>
      <c r="AG6" s="159"/>
      <c r="AH6" s="159"/>
      <c r="AI6" s="159"/>
      <c r="AJ6" s="159"/>
      <c r="AK6" s="159"/>
      <c r="AL6" s="159"/>
      <c r="AM6" s="160"/>
      <c r="AN6" s="148"/>
      <c r="AO6" s="148"/>
      <c r="AP6" s="148"/>
      <c r="AQ6" s="148"/>
      <c r="AR6" s="148"/>
      <c r="AS6" s="148"/>
      <c r="AT6" s="148"/>
      <c r="AU6" s="148"/>
      <c r="AV6" s="148"/>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row>
    <row r="7" spans="1:192" s="12" customFormat="1" ht="25.5" customHeight="1">
      <c r="A7" s="129">
        <v>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1"/>
      <c r="AE7" s="129">
        <v>2</v>
      </c>
      <c r="AF7" s="130"/>
      <c r="AG7" s="130"/>
      <c r="AH7" s="130"/>
      <c r="AI7" s="130"/>
      <c r="AJ7" s="130"/>
      <c r="AK7" s="130"/>
      <c r="AL7" s="130"/>
      <c r="AM7" s="131"/>
      <c r="AN7" s="129">
        <v>3</v>
      </c>
      <c r="AO7" s="130"/>
      <c r="AP7" s="130"/>
      <c r="AQ7" s="130"/>
      <c r="AR7" s="130"/>
      <c r="AS7" s="130"/>
      <c r="AT7" s="130"/>
      <c r="AU7" s="130"/>
      <c r="AV7" s="131"/>
      <c r="AW7" s="176" t="s">
        <v>254</v>
      </c>
      <c r="AX7" s="177"/>
      <c r="AY7" s="177"/>
      <c r="AZ7" s="177"/>
      <c r="BA7" s="177"/>
      <c r="BB7" s="177"/>
      <c r="BC7" s="177"/>
      <c r="BD7" s="177"/>
      <c r="BE7" s="177"/>
      <c r="BF7" s="177"/>
      <c r="BG7" s="177"/>
      <c r="BH7" s="177"/>
      <c r="BI7" s="177"/>
      <c r="BJ7" s="178"/>
      <c r="BK7" s="176" t="s">
        <v>255</v>
      </c>
      <c r="BL7" s="177"/>
      <c r="BM7" s="177"/>
      <c r="BN7" s="177"/>
      <c r="BO7" s="177"/>
      <c r="BP7" s="177"/>
      <c r="BQ7" s="177"/>
      <c r="BR7" s="177"/>
      <c r="BS7" s="177"/>
      <c r="BT7" s="177"/>
      <c r="BU7" s="177"/>
      <c r="BV7" s="177"/>
      <c r="BW7" s="178"/>
      <c r="BX7" s="129">
        <v>6</v>
      </c>
      <c r="BY7" s="130"/>
      <c r="BZ7" s="130"/>
      <c r="CA7" s="130"/>
      <c r="CB7" s="130"/>
      <c r="CC7" s="130"/>
      <c r="CD7" s="130"/>
      <c r="CE7" s="130"/>
      <c r="CF7" s="130"/>
      <c r="CG7" s="130"/>
      <c r="CH7" s="130"/>
      <c r="CI7" s="130"/>
      <c r="CJ7" s="131"/>
      <c r="CK7" s="129">
        <v>7</v>
      </c>
      <c r="CL7" s="130"/>
      <c r="CM7" s="130"/>
      <c r="CN7" s="130"/>
      <c r="CO7" s="130"/>
      <c r="CP7" s="130"/>
      <c r="CQ7" s="130"/>
      <c r="CR7" s="130"/>
      <c r="CS7" s="130"/>
      <c r="CT7" s="130"/>
      <c r="CU7" s="130"/>
      <c r="CV7" s="130"/>
      <c r="CW7" s="131"/>
      <c r="CX7" s="129">
        <v>8</v>
      </c>
      <c r="CY7" s="130"/>
      <c r="CZ7" s="130"/>
      <c r="DA7" s="130"/>
      <c r="DB7" s="130"/>
      <c r="DC7" s="130"/>
      <c r="DD7" s="130"/>
      <c r="DE7" s="130"/>
      <c r="DF7" s="130"/>
      <c r="DG7" s="130"/>
      <c r="DH7" s="130"/>
      <c r="DI7" s="130"/>
      <c r="DJ7" s="131"/>
      <c r="DK7" s="129">
        <v>9</v>
      </c>
      <c r="DL7" s="130"/>
      <c r="DM7" s="130"/>
      <c r="DN7" s="130"/>
      <c r="DO7" s="130"/>
      <c r="DP7" s="130"/>
      <c r="DQ7" s="130"/>
      <c r="DR7" s="130"/>
      <c r="DS7" s="130"/>
      <c r="DT7" s="130"/>
      <c r="DU7" s="130"/>
      <c r="DV7" s="130"/>
      <c r="DW7" s="131"/>
      <c r="DX7" s="129">
        <v>10</v>
      </c>
      <c r="DY7" s="130"/>
      <c r="DZ7" s="130"/>
      <c r="EA7" s="130"/>
      <c r="EB7" s="130"/>
      <c r="EC7" s="130"/>
      <c r="ED7" s="130"/>
      <c r="EE7" s="130"/>
      <c r="EF7" s="130"/>
      <c r="EG7" s="130"/>
      <c r="EH7" s="130"/>
      <c r="EI7" s="130"/>
      <c r="EJ7" s="131"/>
      <c r="EK7" s="129">
        <v>11</v>
      </c>
      <c r="EL7" s="130"/>
      <c r="EM7" s="130"/>
      <c r="EN7" s="130"/>
      <c r="EO7" s="130"/>
      <c r="EP7" s="130"/>
      <c r="EQ7" s="130"/>
      <c r="ER7" s="130"/>
      <c r="ES7" s="130"/>
      <c r="ET7" s="130"/>
      <c r="EU7" s="130"/>
      <c r="EV7" s="130"/>
      <c r="EW7" s="131"/>
      <c r="EX7" s="129">
        <v>12</v>
      </c>
      <c r="EY7" s="130"/>
      <c r="EZ7" s="130"/>
      <c r="FA7" s="130"/>
      <c r="FB7" s="130"/>
      <c r="FC7" s="130"/>
      <c r="FD7" s="130"/>
      <c r="FE7" s="130"/>
      <c r="FF7" s="130"/>
      <c r="FG7" s="130"/>
      <c r="FH7" s="130"/>
      <c r="FI7" s="130"/>
      <c r="FJ7" s="131"/>
      <c r="FK7" s="129">
        <v>13</v>
      </c>
      <c r="FL7" s="130"/>
      <c r="FM7" s="130"/>
      <c r="FN7" s="130"/>
      <c r="FO7" s="130"/>
      <c r="FP7" s="130"/>
      <c r="FQ7" s="130"/>
      <c r="FR7" s="130"/>
      <c r="FS7" s="130"/>
      <c r="FT7" s="130"/>
      <c r="FU7" s="130"/>
      <c r="FV7" s="130"/>
      <c r="FW7" s="131"/>
      <c r="FX7" s="129">
        <v>14</v>
      </c>
      <c r="FY7" s="130"/>
      <c r="FZ7" s="130"/>
      <c r="GA7" s="130"/>
      <c r="GB7" s="130"/>
      <c r="GC7" s="130"/>
      <c r="GD7" s="130"/>
      <c r="GE7" s="130"/>
      <c r="GF7" s="130"/>
      <c r="GG7" s="130"/>
      <c r="GH7" s="130"/>
      <c r="GI7" s="130"/>
      <c r="GJ7" s="131"/>
    </row>
    <row r="8" spans="1:192" s="13" customFormat="1" ht="43.5" customHeight="1">
      <c r="A8" s="126" t="s">
        <v>65</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8"/>
      <c r="AE8" s="129"/>
      <c r="AF8" s="130"/>
      <c r="AG8" s="130"/>
      <c r="AH8" s="130"/>
      <c r="AI8" s="130"/>
      <c r="AJ8" s="130"/>
      <c r="AK8" s="130"/>
      <c r="AL8" s="130"/>
      <c r="AM8" s="131"/>
      <c r="AN8" s="120" t="s">
        <v>9</v>
      </c>
      <c r="AO8" s="121"/>
      <c r="AP8" s="121"/>
      <c r="AQ8" s="121"/>
      <c r="AR8" s="121"/>
      <c r="AS8" s="121"/>
      <c r="AT8" s="121"/>
      <c r="AU8" s="121"/>
      <c r="AV8" s="122"/>
      <c r="AW8" s="120" t="s">
        <v>9</v>
      </c>
      <c r="AX8" s="121"/>
      <c r="AY8" s="121"/>
      <c r="AZ8" s="121"/>
      <c r="BA8" s="121"/>
      <c r="BB8" s="121"/>
      <c r="BC8" s="121"/>
      <c r="BD8" s="121"/>
      <c r="BE8" s="121"/>
      <c r="BF8" s="121"/>
      <c r="BG8" s="121"/>
      <c r="BH8" s="121"/>
      <c r="BI8" s="121"/>
      <c r="BJ8" s="122"/>
      <c r="BK8" s="120" t="s">
        <v>9</v>
      </c>
      <c r="BL8" s="121"/>
      <c r="BM8" s="121"/>
      <c r="BN8" s="121"/>
      <c r="BO8" s="121"/>
      <c r="BP8" s="121"/>
      <c r="BQ8" s="121"/>
      <c r="BR8" s="121"/>
      <c r="BS8" s="121"/>
      <c r="BT8" s="121"/>
      <c r="BU8" s="121"/>
      <c r="BV8" s="121"/>
      <c r="BW8" s="122"/>
      <c r="BX8" s="123">
        <f>BX9+BX10+BX11</f>
        <v>225325.5</v>
      </c>
      <c r="BY8" s="124"/>
      <c r="BZ8" s="124"/>
      <c r="CA8" s="124"/>
      <c r="CB8" s="124"/>
      <c r="CC8" s="124"/>
      <c r="CD8" s="124"/>
      <c r="CE8" s="124"/>
      <c r="CF8" s="124"/>
      <c r="CG8" s="124"/>
      <c r="CH8" s="124"/>
      <c r="CI8" s="124"/>
      <c r="CJ8" s="125"/>
      <c r="CK8" s="123">
        <f>CK9</f>
        <v>0</v>
      </c>
      <c r="CL8" s="124"/>
      <c r="CM8" s="124"/>
      <c r="CN8" s="124"/>
      <c r="CO8" s="124"/>
      <c r="CP8" s="124"/>
      <c r="CQ8" s="124"/>
      <c r="CR8" s="124"/>
      <c r="CS8" s="124"/>
      <c r="CT8" s="124"/>
      <c r="CU8" s="124"/>
      <c r="CV8" s="124"/>
      <c r="CW8" s="125"/>
      <c r="CX8" s="123">
        <f>CX9+CX10+CX11</f>
        <v>225325.5</v>
      </c>
      <c r="CY8" s="124"/>
      <c r="CZ8" s="124"/>
      <c r="DA8" s="124"/>
      <c r="DB8" s="124"/>
      <c r="DC8" s="124"/>
      <c r="DD8" s="124"/>
      <c r="DE8" s="124"/>
      <c r="DF8" s="124"/>
      <c r="DG8" s="124"/>
      <c r="DH8" s="124"/>
      <c r="DI8" s="124"/>
      <c r="DJ8" s="125"/>
      <c r="DK8" s="123" t="s">
        <v>9</v>
      </c>
      <c r="DL8" s="124"/>
      <c r="DM8" s="124"/>
      <c r="DN8" s="124"/>
      <c r="DO8" s="124"/>
      <c r="DP8" s="124"/>
      <c r="DQ8" s="124"/>
      <c r="DR8" s="124"/>
      <c r="DS8" s="124"/>
      <c r="DT8" s="124"/>
      <c r="DU8" s="124"/>
      <c r="DV8" s="124"/>
      <c r="DW8" s="125"/>
      <c r="DX8" s="123" t="s">
        <v>9</v>
      </c>
      <c r="DY8" s="124"/>
      <c r="DZ8" s="124"/>
      <c r="EA8" s="124"/>
      <c r="EB8" s="124"/>
      <c r="EC8" s="124"/>
      <c r="ED8" s="124"/>
      <c r="EE8" s="124"/>
      <c r="EF8" s="124"/>
      <c r="EG8" s="124"/>
      <c r="EH8" s="124"/>
      <c r="EI8" s="124"/>
      <c r="EJ8" s="125"/>
      <c r="EK8" s="123" t="s">
        <v>9</v>
      </c>
      <c r="EL8" s="124"/>
      <c r="EM8" s="124"/>
      <c r="EN8" s="124"/>
      <c r="EO8" s="124"/>
      <c r="EP8" s="124"/>
      <c r="EQ8" s="124"/>
      <c r="ER8" s="124"/>
      <c r="ES8" s="124"/>
      <c r="ET8" s="124"/>
      <c r="EU8" s="124"/>
      <c r="EV8" s="124"/>
      <c r="EW8" s="125"/>
      <c r="EX8" s="123" t="s">
        <v>9</v>
      </c>
      <c r="EY8" s="124"/>
      <c r="EZ8" s="124"/>
      <c r="FA8" s="124"/>
      <c r="FB8" s="124"/>
      <c r="FC8" s="124"/>
      <c r="FD8" s="124"/>
      <c r="FE8" s="124"/>
      <c r="FF8" s="124"/>
      <c r="FG8" s="124"/>
      <c r="FH8" s="124"/>
      <c r="FI8" s="124"/>
      <c r="FJ8" s="125"/>
      <c r="FK8" s="123" t="s">
        <v>9</v>
      </c>
      <c r="FL8" s="124"/>
      <c r="FM8" s="124"/>
      <c r="FN8" s="124"/>
      <c r="FO8" s="124"/>
      <c r="FP8" s="124"/>
      <c r="FQ8" s="124"/>
      <c r="FR8" s="124"/>
      <c r="FS8" s="124"/>
      <c r="FT8" s="124"/>
      <c r="FU8" s="124"/>
      <c r="FV8" s="124"/>
      <c r="FW8" s="125"/>
      <c r="FX8" s="123" t="s">
        <v>9</v>
      </c>
      <c r="FY8" s="124"/>
      <c r="FZ8" s="124"/>
      <c r="GA8" s="124"/>
      <c r="GB8" s="124"/>
      <c r="GC8" s="124"/>
      <c r="GD8" s="124"/>
      <c r="GE8" s="124"/>
      <c r="GF8" s="124"/>
      <c r="GG8" s="124"/>
      <c r="GH8" s="124"/>
      <c r="GI8" s="124"/>
      <c r="GJ8" s="125"/>
    </row>
    <row r="9" spans="1:192" s="13" customFormat="1" ht="36" customHeight="1">
      <c r="A9" s="126" t="s">
        <v>249</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8"/>
      <c r="AE9" s="129"/>
      <c r="AF9" s="130"/>
      <c r="AG9" s="130"/>
      <c r="AH9" s="130"/>
      <c r="AI9" s="130"/>
      <c r="AJ9" s="130"/>
      <c r="AK9" s="130"/>
      <c r="AL9" s="130"/>
      <c r="AM9" s="131"/>
      <c r="AN9" s="120"/>
      <c r="AO9" s="121"/>
      <c r="AP9" s="121"/>
      <c r="AQ9" s="121"/>
      <c r="AR9" s="121"/>
      <c r="AS9" s="121"/>
      <c r="AT9" s="121"/>
      <c r="AU9" s="121"/>
      <c r="AV9" s="122"/>
      <c r="AW9" s="132" t="s">
        <v>190</v>
      </c>
      <c r="AX9" s="133"/>
      <c r="AY9" s="133"/>
      <c r="AZ9" s="133"/>
      <c r="BA9" s="133"/>
      <c r="BB9" s="133"/>
      <c r="BC9" s="133"/>
      <c r="BD9" s="133"/>
      <c r="BE9" s="133"/>
      <c r="BF9" s="133"/>
      <c r="BG9" s="133"/>
      <c r="BH9" s="133"/>
      <c r="BI9" s="133"/>
      <c r="BJ9" s="134"/>
      <c r="BK9" s="120"/>
      <c r="BL9" s="121"/>
      <c r="BM9" s="121"/>
      <c r="BN9" s="121"/>
      <c r="BO9" s="121"/>
      <c r="BP9" s="121"/>
      <c r="BQ9" s="121"/>
      <c r="BR9" s="121"/>
      <c r="BS9" s="121"/>
      <c r="BT9" s="121"/>
      <c r="BU9" s="121"/>
      <c r="BV9" s="121"/>
      <c r="BW9" s="122"/>
      <c r="BX9" s="123">
        <f>CX9</f>
        <v>22627.04</v>
      </c>
      <c r="BY9" s="124"/>
      <c r="BZ9" s="124"/>
      <c r="CA9" s="124"/>
      <c r="CB9" s="124"/>
      <c r="CC9" s="124"/>
      <c r="CD9" s="124"/>
      <c r="CE9" s="124"/>
      <c r="CF9" s="124"/>
      <c r="CG9" s="124"/>
      <c r="CH9" s="124"/>
      <c r="CI9" s="124"/>
      <c r="CJ9" s="125"/>
      <c r="CK9" s="123"/>
      <c r="CL9" s="124"/>
      <c r="CM9" s="124"/>
      <c r="CN9" s="124"/>
      <c r="CO9" s="124"/>
      <c r="CP9" s="124"/>
      <c r="CQ9" s="124"/>
      <c r="CR9" s="124"/>
      <c r="CS9" s="124"/>
      <c r="CT9" s="124"/>
      <c r="CU9" s="124"/>
      <c r="CV9" s="124"/>
      <c r="CW9" s="125"/>
      <c r="CX9" s="123">
        <v>22627.04</v>
      </c>
      <c r="CY9" s="124"/>
      <c r="CZ9" s="124"/>
      <c r="DA9" s="124"/>
      <c r="DB9" s="124"/>
      <c r="DC9" s="124"/>
      <c r="DD9" s="124"/>
      <c r="DE9" s="124"/>
      <c r="DF9" s="124"/>
      <c r="DG9" s="124"/>
      <c r="DH9" s="124"/>
      <c r="DI9" s="124"/>
      <c r="DJ9" s="125"/>
      <c r="DK9" s="123" t="s">
        <v>9</v>
      </c>
      <c r="DL9" s="124"/>
      <c r="DM9" s="124"/>
      <c r="DN9" s="124"/>
      <c r="DO9" s="124"/>
      <c r="DP9" s="124"/>
      <c r="DQ9" s="124"/>
      <c r="DR9" s="124"/>
      <c r="DS9" s="124"/>
      <c r="DT9" s="124"/>
      <c r="DU9" s="124"/>
      <c r="DV9" s="124"/>
      <c r="DW9" s="125"/>
      <c r="DX9" s="123" t="s">
        <v>9</v>
      </c>
      <c r="DY9" s="124"/>
      <c r="DZ9" s="124"/>
      <c r="EA9" s="124"/>
      <c r="EB9" s="124"/>
      <c r="EC9" s="124"/>
      <c r="ED9" s="124"/>
      <c r="EE9" s="124"/>
      <c r="EF9" s="124"/>
      <c r="EG9" s="124"/>
      <c r="EH9" s="124"/>
      <c r="EI9" s="124"/>
      <c r="EJ9" s="125"/>
      <c r="EK9" s="123" t="s">
        <v>9</v>
      </c>
      <c r="EL9" s="124"/>
      <c r="EM9" s="124"/>
      <c r="EN9" s="124"/>
      <c r="EO9" s="124"/>
      <c r="EP9" s="124"/>
      <c r="EQ9" s="124"/>
      <c r="ER9" s="124"/>
      <c r="ES9" s="124"/>
      <c r="ET9" s="124"/>
      <c r="EU9" s="124"/>
      <c r="EV9" s="124"/>
      <c r="EW9" s="125"/>
      <c r="EX9" s="123" t="s">
        <v>9</v>
      </c>
      <c r="EY9" s="124"/>
      <c r="EZ9" s="124"/>
      <c r="FA9" s="124"/>
      <c r="FB9" s="124"/>
      <c r="FC9" s="124"/>
      <c r="FD9" s="124"/>
      <c r="FE9" s="124"/>
      <c r="FF9" s="124"/>
      <c r="FG9" s="124"/>
      <c r="FH9" s="124"/>
      <c r="FI9" s="124"/>
      <c r="FJ9" s="125"/>
      <c r="FK9" s="123" t="s">
        <v>9</v>
      </c>
      <c r="FL9" s="124"/>
      <c r="FM9" s="124"/>
      <c r="FN9" s="124"/>
      <c r="FO9" s="124"/>
      <c r="FP9" s="124"/>
      <c r="FQ9" s="124"/>
      <c r="FR9" s="124"/>
      <c r="FS9" s="124"/>
      <c r="FT9" s="124"/>
      <c r="FU9" s="124"/>
      <c r="FV9" s="124"/>
      <c r="FW9" s="125"/>
      <c r="FX9" s="123" t="s">
        <v>9</v>
      </c>
      <c r="FY9" s="124"/>
      <c r="FZ9" s="124"/>
      <c r="GA9" s="124"/>
      <c r="GB9" s="124"/>
      <c r="GC9" s="124"/>
      <c r="GD9" s="124"/>
      <c r="GE9" s="124"/>
      <c r="GF9" s="124"/>
      <c r="GG9" s="124"/>
      <c r="GH9" s="124"/>
      <c r="GI9" s="124"/>
      <c r="GJ9" s="125"/>
    </row>
    <row r="10" spans="1:192" s="13" customFormat="1" ht="36" customHeight="1">
      <c r="A10" s="126" t="s">
        <v>250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8"/>
      <c r="AE10" s="129"/>
      <c r="AF10" s="130"/>
      <c r="AG10" s="130"/>
      <c r="AH10" s="130"/>
      <c r="AI10" s="130"/>
      <c r="AJ10" s="130"/>
      <c r="AK10" s="130"/>
      <c r="AL10" s="130"/>
      <c r="AM10" s="131"/>
      <c r="AN10" s="120"/>
      <c r="AO10" s="121"/>
      <c r="AP10" s="121"/>
      <c r="AQ10" s="121"/>
      <c r="AR10" s="121"/>
      <c r="AS10" s="121"/>
      <c r="AT10" s="121"/>
      <c r="AU10" s="121"/>
      <c r="AV10" s="122"/>
      <c r="AW10" s="132" t="s">
        <v>199</v>
      </c>
      <c r="AX10" s="133"/>
      <c r="AY10" s="133"/>
      <c r="AZ10" s="133"/>
      <c r="BA10" s="133"/>
      <c r="BB10" s="133"/>
      <c r="BC10" s="133"/>
      <c r="BD10" s="133"/>
      <c r="BE10" s="133"/>
      <c r="BF10" s="133"/>
      <c r="BG10" s="133"/>
      <c r="BH10" s="133"/>
      <c r="BI10" s="133"/>
      <c r="BJ10" s="134"/>
      <c r="BK10" s="120"/>
      <c r="BL10" s="121"/>
      <c r="BM10" s="121"/>
      <c r="BN10" s="121"/>
      <c r="BO10" s="121"/>
      <c r="BP10" s="121"/>
      <c r="BQ10" s="121"/>
      <c r="BR10" s="121"/>
      <c r="BS10" s="121"/>
      <c r="BT10" s="121"/>
      <c r="BU10" s="121"/>
      <c r="BV10" s="121"/>
      <c r="BW10" s="122"/>
      <c r="BX10" s="123">
        <f>CX10</f>
        <v>15491.3</v>
      </c>
      <c r="BY10" s="124"/>
      <c r="BZ10" s="124"/>
      <c r="CA10" s="124"/>
      <c r="CB10" s="124"/>
      <c r="CC10" s="124"/>
      <c r="CD10" s="124"/>
      <c r="CE10" s="124"/>
      <c r="CF10" s="124"/>
      <c r="CG10" s="124"/>
      <c r="CH10" s="124"/>
      <c r="CI10" s="124"/>
      <c r="CJ10" s="125"/>
      <c r="CK10" s="123"/>
      <c r="CL10" s="124"/>
      <c r="CM10" s="124"/>
      <c r="CN10" s="124"/>
      <c r="CO10" s="124"/>
      <c r="CP10" s="124"/>
      <c r="CQ10" s="124"/>
      <c r="CR10" s="124"/>
      <c r="CS10" s="124"/>
      <c r="CT10" s="124"/>
      <c r="CU10" s="124"/>
      <c r="CV10" s="124"/>
      <c r="CW10" s="125"/>
      <c r="CX10" s="123">
        <v>15491.3</v>
      </c>
      <c r="CY10" s="124"/>
      <c r="CZ10" s="124"/>
      <c r="DA10" s="124"/>
      <c r="DB10" s="124"/>
      <c r="DC10" s="124"/>
      <c r="DD10" s="124"/>
      <c r="DE10" s="124"/>
      <c r="DF10" s="124"/>
      <c r="DG10" s="124"/>
      <c r="DH10" s="124"/>
      <c r="DI10" s="124"/>
      <c r="DJ10" s="125"/>
      <c r="DK10" s="123" t="s">
        <v>9</v>
      </c>
      <c r="DL10" s="124"/>
      <c r="DM10" s="124"/>
      <c r="DN10" s="124"/>
      <c r="DO10" s="124"/>
      <c r="DP10" s="124"/>
      <c r="DQ10" s="124"/>
      <c r="DR10" s="124"/>
      <c r="DS10" s="124"/>
      <c r="DT10" s="124"/>
      <c r="DU10" s="124"/>
      <c r="DV10" s="124"/>
      <c r="DW10" s="125"/>
      <c r="DX10" s="123" t="s">
        <v>9</v>
      </c>
      <c r="DY10" s="124"/>
      <c r="DZ10" s="124"/>
      <c r="EA10" s="124"/>
      <c r="EB10" s="124"/>
      <c r="EC10" s="124"/>
      <c r="ED10" s="124"/>
      <c r="EE10" s="124"/>
      <c r="EF10" s="124"/>
      <c r="EG10" s="124"/>
      <c r="EH10" s="124"/>
      <c r="EI10" s="124"/>
      <c r="EJ10" s="125"/>
      <c r="EK10" s="123" t="s">
        <v>9</v>
      </c>
      <c r="EL10" s="124"/>
      <c r="EM10" s="124"/>
      <c r="EN10" s="124"/>
      <c r="EO10" s="124"/>
      <c r="EP10" s="124"/>
      <c r="EQ10" s="124"/>
      <c r="ER10" s="124"/>
      <c r="ES10" s="124"/>
      <c r="ET10" s="124"/>
      <c r="EU10" s="124"/>
      <c r="EV10" s="124"/>
      <c r="EW10" s="125"/>
      <c r="EX10" s="123" t="s">
        <v>9</v>
      </c>
      <c r="EY10" s="124"/>
      <c r="EZ10" s="124"/>
      <c r="FA10" s="124"/>
      <c r="FB10" s="124"/>
      <c r="FC10" s="124"/>
      <c r="FD10" s="124"/>
      <c r="FE10" s="124"/>
      <c r="FF10" s="124"/>
      <c r="FG10" s="124"/>
      <c r="FH10" s="124"/>
      <c r="FI10" s="124"/>
      <c r="FJ10" s="125"/>
      <c r="FK10" s="123" t="s">
        <v>9</v>
      </c>
      <c r="FL10" s="124"/>
      <c r="FM10" s="124"/>
      <c r="FN10" s="124"/>
      <c r="FO10" s="124"/>
      <c r="FP10" s="124"/>
      <c r="FQ10" s="124"/>
      <c r="FR10" s="124"/>
      <c r="FS10" s="124"/>
      <c r="FT10" s="124"/>
      <c r="FU10" s="124"/>
      <c r="FV10" s="124"/>
      <c r="FW10" s="125"/>
      <c r="FX10" s="123" t="s">
        <v>9</v>
      </c>
      <c r="FY10" s="124"/>
      <c r="FZ10" s="124"/>
      <c r="GA10" s="124"/>
      <c r="GB10" s="124"/>
      <c r="GC10" s="124"/>
      <c r="GD10" s="124"/>
      <c r="GE10" s="124"/>
      <c r="GF10" s="124"/>
      <c r="GG10" s="124"/>
      <c r="GH10" s="124"/>
      <c r="GI10" s="124"/>
      <c r="GJ10" s="125"/>
    </row>
    <row r="11" spans="1:192" s="13" customFormat="1" ht="36" customHeight="1">
      <c r="A11" s="126" t="s">
        <v>251</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c r="AE11" s="129"/>
      <c r="AF11" s="130"/>
      <c r="AG11" s="130"/>
      <c r="AH11" s="130"/>
      <c r="AI11" s="130"/>
      <c r="AJ11" s="130"/>
      <c r="AK11" s="130"/>
      <c r="AL11" s="130"/>
      <c r="AM11" s="131"/>
      <c r="AN11" s="120"/>
      <c r="AO11" s="121"/>
      <c r="AP11" s="121"/>
      <c r="AQ11" s="121"/>
      <c r="AR11" s="121"/>
      <c r="AS11" s="121"/>
      <c r="AT11" s="121"/>
      <c r="AU11" s="121"/>
      <c r="AV11" s="122"/>
      <c r="AW11" s="132" t="s">
        <v>200</v>
      </c>
      <c r="AX11" s="133"/>
      <c r="AY11" s="133"/>
      <c r="AZ11" s="133"/>
      <c r="BA11" s="133"/>
      <c r="BB11" s="133"/>
      <c r="BC11" s="133"/>
      <c r="BD11" s="133"/>
      <c r="BE11" s="133"/>
      <c r="BF11" s="133"/>
      <c r="BG11" s="133"/>
      <c r="BH11" s="133"/>
      <c r="BI11" s="133"/>
      <c r="BJ11" s="134"/>
      <c r="BK11" s="120"/>
      <c r="BL11" s="121"/>
      <c r="BM11" s="121"/>
      <c r="BN11" s="121"/>
      <c r="BO11" s="121"/>
      <c r="BP11" s="121"/>
      <c r="BQ11" s="121"/>
      <c r="BR11" s="121"/>
      <c r="BS11" s="121"/>
      <c r="BT11" s="121"/>
      <c r="BU11" s="121"/>
      <c r="BV11" s="121"/>
      <c r="BW11" s="122"/>
      <c r="BX11" s="123">
        <f>CX11</f>
        <v>187207.16</v>
      </c>
      <c r="BY11" s="124"/>
      <c r="BZ11" s="124"/>
      <c r="CA11" s="124"/>
      <c r="CB11" s="124"/>
      <c r="CC11" s="124"/>
      <c r="CD11" s="124"/>
      <c r="CE11" s="124"/>
      <c r="CF11" s="124"/>
      <c r="CG11" s="124"/>
      <c r="CH11" s="124"/>
      <c r="CI11" s="124"/>
      <c r="CJ11" s="125"/>
      <c r="CK11" s="123"/>
      <c r="CL11" s="124"/>
      <c r="CM11" s="124"/>
      <c r="CN11" s="124"/>
      <c r="CO11" s="124"/>
      <c r="CP11" s="124"/>
      <c r="CQ11" s="124"/>
      <c r="CR11" s="124"/>
      <c r="CS11" s="124"/>
      <c r="CT11" s="124"/>
      <c r="CU11" s="124"/>
      <c r="CV11" s="124"/>
      <c r="CW11" s="125"/>
      <c r="CX11" s="123">
        <v>187207.16</v>
      </c>
      <c r="CY11" s="124"/>
      <c r="CZ11" s="124"/>
      <c r="DA11" s="124"/>
      <c r="DB11" s="124"/>
      <c r="DC11" s="124"/>
      <c r="DD11" s="124"/>
      <c r="DE11" s="124"/>
      <c r="DF11" s="124"/>
      <c r="DG11" s="124"/>
      <c r="DH11" s="124"/>
      <c r="DI11" s="124"/>
      <c r="DJ11" s="125"/>
      <c r="DK11" s="123" t="s">
        <v>9</v>
      </c>
      <c r="DL11" s="124"/>
      <c r="DM11" s="124"/>
      <c r="DN11" s="124"/>
      <c r="DO11" s="124"/>
      <c r="DP11" s="124"/>
      <c r="DQ11" s="124"/>
      <c r="DR11" s="124"/>
      <c r="DS11" s="124"/>
      <c r="DT11" s="124"/>
      <c r="DU11" s="124"/>
      <c r="DV11" s="124"/>
      <c r="DW11" s="125"/>
      <c r="DX11" s="123" t="s">
        <v>9</v>
      </c>
      <c r="DY11" s="124"/>
      <c r="DZ11" s="124"/>
      <c r="EA11" s="124"/>
      <c r="EB11" s="124"/>
      <c r="EC11" s="124"/>
      <c r="ED11" s="124"/>
      <c r="EE11" s="124"/>
      <c r="EF11" s="124"/>
      <c r="EG11" s="124"/>
      <c r="EH11" s="124"/>
      <c r="EI11" s="124"/>
      <c r="EJ11" s="125"/>
      <c r="EK11" s="123" t="s">
        <v>9</v>
      </c>
      <c r="EL11" s="124"/>
      <c r="EM11" s="124"/>
      <c r="EN11" s="124"/>
      <c r="EO11" s="124"/>
      <c r="EP11" s="124"/>
      <c r="EQ11" s="124"/>
      <c r="ER11" s="124"/>
      <c r="ES11" s="124"/>
      <c r="ET11" s="124"/>
      <c r="EU11" s="124"/>
      <c r="EV11" s="124"/>
      <c r="EW11" s="125"/>
      <c r="EX11" s="123" t="s">
        <v>9</v>
      </c>
      <c r="EY11" s="124"/>
      <c r="EZ11" s="124"/>
      <c r="FA11" s="124"/>
      <c r="FB11" s="124"/>
      <c r="FC11" s="124"/>
      <c r="FD11" s="124"/>
      <c r="FE11" s="124"/>
      <c r="FF11" s="124"/>
      <c r="FG11" s="124"/>
      <c r="FH11" s="124"/>
      <c r="FI11" s="124"/>
      <c r="FJ11" s="125"/>
      <c r="FK11" s="123" t="s">
        <v>9</v>
      </c>
      <c r="FL11" s="124"/>
      <c r="FM11" s="124"/>
      <c r="FN11" s="124"/>
      <c r="FO11" s="124"/>
      <c r="FP11" s="124"/>
      <c r="FQ11" s="124"/>
      <c r="FR11" s="124"/>
      <c r="FS11" s="124"/>
      <c r="FT11" s="124"/>
      <c r="FU11" s="124"/>
      <c r="FV11" s="124"/>
      <c r="FW11" s="125"/>
      <c r="FX11" s="123" t="s">
        <v>9</v>
      </c>
      <c r="FY11" s="124"/>
      <c r="FZ11" s="124"/>
      <c r="GA11" s="124"/>
      <c r="GB11" s="124"/>
      <c r="GC11" s="124"/>
      <c r="GD11" s="124"/>
      <c r="GE11" s="124"/>
      <c r="GF11" s="124"/>
      <c r="GG11" s="124"/>
      <c r="GH11" s="124"/>
      <c r="GI11" s="124"/>
      <c r="GJ11" s="125"/>
    </row>
    <row r="12" spans="1:192" s="14" customFormat="1" ht="26.25" customHeight="1">
      <c r="A12" s="145" t="s">
        <v>57</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7"/>
      <c r="AE12" s="129"/>
      <c r="AF12" s="130"/>
      <c r="AG12" s="130"/>
      <c r="AH12" s="130"/>
      <c r="AI12" s="130"/>
      <c r="AJ12" s="130"/>
      <c r="AK12" s="130"/>
      <c r="AL12" s="130"/>
      <c r="AM12" s="131"/>
      <c r="AN12" s="161" t="s">
        <v>9</v>
      </c>
      <c r="AO12" s="162"/>
      <c r="AP12" s="162"/>
      <c r="AQ12" s="162"/>
      <c r="AR12" s="162"/>
      <c r="AS12" s="162"/>
      <c r="AT12" s="162"/>
      <c r="AU12" s="162"/>
      <c r="AV12" s="163"/>
      <c r="AW12" s="161" t="s">
        <v>9</v>
      </c>
      <c r="AX12" s="162"/>
      <c r="AY12" s="162"/>
      <c r="AZ12" s="162"/>
      <c r="BA12" s="162"/>
      <c r="BB12" s="162"/>
      <c r="BC12" s="162"/>
      <c r="BD12" s="162"/>
      <c r="BE12" s="162"/>
      <c r="BF12" s="162"/>
      <c r="BG12" s="162"/>
      <c r="BH12" s="162"/>
      <c r="BI12" s="162"/>
      <c r="BJ12" s="163"/>
      <c r="BK12" s="161" t="s">
        <v>9</v>
      </c>
      <c r="BL12" s="162"/>
      <c r="BM12" s="162"/>
      <c r="BN12" s="162"/>
      <c r="BO12" s="162"/>
      <c r="BP12" s="162"/>
      <c r="BQ12" s="162"/>
      <c r="BR12" s="162"/>
      <c r="BS12" s="162"/>
      <c r="BT12" s="162"/>
      <c r="BU12" s="162"/>
      <c r="BV12" s="162"/>
      <c r="BW12" s="163"/>
      <c r="BX12" s="142">
        <f>BX14+BX24+BX31+BX35+BX19+BX20+BX21+BX22+BX23</f>
        <v>24993700</v>
      </c>
      <c r="BY12" s="143"/>
      <c r="BZ12" s="143"/>
      <c r="CA12" s="143"/>
      <c r="CB12" s="143"/>
      <c r="CC12" s="143"/>
      <c r="CD12" s="143"/>
      <c r="CE12" s="143"/>
      <c r="CF12" s="143"/>
      <c r="CG12" s="143"/>
      <c r="CH12" s="143"/>
      <c r="CI12" s="143"/>
      <c r="CJ12" s="144"/>
      <c r="CK12" s="142">
        <f>CK14+CK24+CK31+CK35+CK19+CK20+CK21+CK22+CK23</f>
        <v>243000</v>
      </c>
      <c r="CL12" s="143"/>
      <c r="CM12" s="143"/>
      <c r="CN12" s="143"/>
      <c r="CO12" s="143"/>
      <c r="CP12" s="143"/>
      <c r="CQ12" s="143"/>
      <c r="CR12" s="143"/>
      <c r="CS12" s="143"/>
      <c r="CT12" s="143"/>
      <c r="CU12" s="143"/>
      <c r="CV12" s="143"/>
      <c r="CW12" s="144"/>
      <c r="CX12" s="142">
        <f>CX14+CX24+CX31+CX35+CX19+CX20+CX21+CX22+CX23</f>
        <v>24750700</v>
      </c>
      <c r="CY12" s="143"/>
      <c r="CZ12" s="143"/>
      <c r="DA12" s="143"/>
      <c r="DB12" s="143"/>
      <c r="DC12" s="143"/>
      <c r="DD12" s="143"/>
      <c r="DE12" s="143"/>
      <c r="DF12" s="143"/>
      <c r="DG12" s="143"/>
      <c r="DH12" s="143"/>
      <c r="DI12" s="143"/>
      <c r="DJ12" s="144"/>
      <c r="DK12" s="142">
        <f>DK14+DK24</f>
        <v>23593700</v>
      </c>
      <c r="DL12" s="143"/>
      <c r="DM12" s="143"/>
      <c r="DN12" s="143"/>
      <c r="DO12" s="143"/>
      <c r="DP12" s="143"/>
      <c r="DQ12" s="143"/>
      <c r="DR12" s="143"/>
      <c r="DS12" s="143"/>
      <c r="DT12" s="143"/>
      <c r="DU12" s="143"/>
      <c r="DV12" s="143"/>
      <c r="DW12" s="144"/>
      <c r="DX12" s="142">
        <f>DX14+DX24</f>
        <v>243000</v>
      </c>
      <c r="DY12" s="143"/>
      <c r="DZ12" s="143"/>
      <c r="EA12" s="143"/>
      <c r="EB12" s="143"/>
      <c r="EC12" s="143"/>
      <c r="ED12" s="143"/>
      <c r="EE12" s="143"/>
      <c r="EF12" s="143"/>
      <c r="EG12" s="143"/>
      <c r="EH12" s="143"/>
      <c r="EI12" s="143"/>
      <c r="EJ12" s="144"/>
      <c r="EK12" s="142">
        <f>EK14+EK24</f>
        <v>23350700</v>
      </c>
      <c r="EL12" s="143"/>
      <c r="EM12" s="143"/>
      <c r="EN12" s="143"/>
      <c r="EO12" s="143"/>
      <c r="EP12" s="143"/>
      <c r="EQ12" s="143"/>
      <c r="ER12" s="143"/>
      <c r="ES12" s="143"/>
      <c r="ET12" s="143"/>
      <c r="EU12" s="143"/>
      <c r="EV12" s="143"/>
      <c r="EW12" s="144"/>
      <c r="EX12" s="142">
        <f>EX14+EX24</f>
        <v>23593700</v>
      </c>
      <c r="EY12" s="143"/>
      <c r="EZ12" s="143"/>
      <c r="FA12" s="143"/>
      <c r="FB12" s="143"/>
      <c r="FC12" s="143"/>
      <c r="FD12" s="143"/>
      <c r="FE12" s="143"/>
      <c r="FF12" s="143"/>
      <c r="FG12" s="143"/>
      <c r="FH12" s="143"/>
      <c r="FI12" s="143"/>
      <c r="FJ12" s="144"/>
      <c r="FK12" s="142">
        <f>FK14+FK24</f>
        <v>243000</v>
      </c>
      <c r="FL12" s="143"/>
      <c r="FM12" s="143"/>
      <c r="FN12" s="143"/>
      <c r="FO12" s="143"/>
      <c r="FP12" s="143"/>
      <c r="FQ12" s="143"/>
      <c r="FR12" s="143"/>
      <c r="FS12" s="143"/>
      <c r="FT12" s="143"/>
      <c r="FU12" s="143"/>
      <c r="FV12" s="143"/>
      <c r="FW12" s="144"/>
      <c r="FX12" s="142">
        <f>FX14+FX24</f>
        <v>23350700</v>
      </c>
      <c r="FY12" s="143"/>
      <c r="FZ12" s="143"/>
      <c r="GA12" s="143"/>
      <c r="GB12" s="143"/>
      <c r="GC12" s="143"/>
      <c r="GD12" s="143"/>
      <c r="GE12" s="143"/>
      <c r="GF12" s="143"/>
      <c r="GG12" s="143"/>
      <c r="GH12" s="143"/>
      <c r="GI12" s="143"/>
      <c r="GJ12" s="144"/>
    </row>
    <row r="13" spans="1:192" s="14" customFormat="1" ht="26.25" customHeight="1">
      <c r="A13" s="126" t="s">
        <v>3</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8"/>
      <c r="AE13" s="129"/>
      <c r="AF13" s="130"/>
      <c r="AG13" s="130"/>
      <c r="AH13" s="130"/>
      <c r="AI13" s="130"/>
      <c r="AJ13" s="130"/>
      <c r="AK13" s="130"/>
      <c r="AL13" s="130"/>
      <c r="AM13" s="131"/>
      <c r="AN13" s="120" t="s">
        <v>9</v>
      </c>
      <c r="AO13" s="121"/>
      <c r="AP13" s="121"/>
      <c r="AQ13" s="121"/>
      <c r="AR13" s="121"/>
      <c r="AS13" s="121"/>
      <c r="AT13" s="121"/>
      <c r="AU13" s="121"/>
      <c r="AV13" s="122"/>
      <c r="AW13" s="120" t="s">
        <v>9</v>
      </c>
      <c r="AX13" s="121"/>
      <c r="AY13" s="121"/>
      <c r="AZ13" s="121"/>
      <c r="BA13" s="121"/>
      <c r="BB13" s="121"/>
      <c r="BC13" s="121"/>
      <c r="BD13" s="121"/>
      <c r="BE13" s="121"/>
      <c r="BF13" s="121"/>
      <c r="BG13" s="121"/>
      <c r="BH13" s="121"/>
      <c r="BI13" s="121"/>
      <c r="BJ13" s="122"/>
      <c r="BK13" s="120" t="s">
        <v>9</v>
      </c>
      <c r="BL13" s="121"/>
      <c r="BM13" s="121"/>
      <c r="BN13" s="121"/>
      <c r="BO13" s="121"/>
      <c r="BP13" s="121"/>
      <c r="BQ13" s="121"/>
      <c r="BR13" s="121"/>
      <c r="BS13" s="121"/>
      <c r="BT13" s="121"/>
      <c r="BU13" s="121"/>
      <c r="BV13" s="121"/>
      <c r="BW13" s="122"/>
      <c r="BX13" s="123" t="s">
        <v>9</v>
      </c>
      <c r="BY13" s="124"/>
      <c r="BZ13" s="124"/>
      <c r="CA13" s="124"/>
      <c r="CB13" s="124"/>
      <c r="CC13" s="124"/>
      <c r="CD13" s="124"/>
      <c r="CE13" s="124"/>
      <c r="CF13" s="124"/>
      <c r="CG13" s="124"/>
      <c r="CH13" s="124"/>
      <c r="CI13" s="124"/>
      <c r="CJ13" s="125"/>
      <c r="CK13" s="123" t="s">
        <v>9</v>
      </c>
      <c r="CL13" s="124"/>
      <c r="CM13" s="124"/>
      <c r="CN13" s="124"/>
      <c r="CO13" s="124"/>
      <c r="CP13" s="124"/>
      <c r="CQ13" s="124"/>
      <c r="CR13" s="124"/>
      <c r="CS13" s="124"/>
      <c r="CT13" s="124"/>
      <c r="CU13" s="124"/>
      <c r="CV13" s="124"/>
      <c r="CW13" s="125"/>
      <c r="CX13" s="123" t="s">
        <v>9</v>
      </c>
      <c r="CY13" s="124"/>
      <c r="CZ13" s="124"/>
      <c r="DA13" s="124"/>
      <c r="DB13" s="124"/>
      <c r="DC13" s="124"/>
      <c r="DD13" s="124"/>
      <c r="DE13" s="124"/>
      <c r="DF13" s="124"/>
      <c r="DG13" s="124"/>
      <c r="DH13" s="124"/>
      <c r="DI13" s="124"/>
      <c r="DJ13" s="125"/>
      <c r="DK13" s="123" t="s">
        <v>9</v>
      </c>
      <c r="DL13" s="124"/>
      <c r="DM13" s="124"/>
      <c r="DN13" s="124"/>
      <c r="DO13" s="124"/>
      <c r="DP13" s="124"/>
      <c r="DQ13" s="124"/>
      <c r="DR13" s="124"/>
      <c r="DS13" s="124"/>
      <c r="DT13" s="124"/>
      <c r="DU13" s="124"/>
      <c r="DV13" s="124"/>
      <c r="DW13" s="125"/>
      <c r="DX13" s="123" t="s">
        <v>9</v>
      </c>
      <c r="DY13" s="124"/>
      <c r="DZ13" s="124"/>
      <c r="EA13" s="124"/>
      <c r="EB13" s="124"/>
      <c r="EC13" s="124"/>
      <c r="ED13" s="124"/>
      <c r="EE13" s="124"/>
      <c r="EF13" s="124"/>
      <c r="EG13" s="124"/>
      <c r="EH13" s="124"/>
      <c r="EI13" s="124"/>
      <c r="EJ13" s="125"/>
      <c r="EK13" s="123" t="s">
        <v>9</v>
      </c>
      <c r="EL13" s="124"/>
      <c r="EM13" s="124"/>
      <c r="EN13" s="124"/>
      <c r="EO13" s="124"/>
      <c r="EP13" s="124"/>
      <c r="EQ13" s="124"/>
      <c r="ER13" s="124"/>
      <c r="ES13" s="124"/>
      <c r="ET13" s="124"/>
      <c r="EU13" s="124"/>
      <c r="EV13" s="124"/>
      <c r="EW13" s="125"/>
      <c r="EX13" s="123" t="s">
        <v>9</v>
      </c>
      <c r="EY13" s="124"/>
      <c r="EZ13" s="124"/>
      <c r="FA13" s="124"/>
      <c r="FB13" s="124"/>
      <c r="FC13" s="124"/>
      <c r="FD13" s="124"/>
      <c r="FE13" s="124"/>
      <c r="FF13" s="124"/>
      <c r="FG13" s="124"/>
      <c r="FH13" s="124"/>
      <c r="FI13" s="124"/>
      <c r="FJ13" s="125"/>
      <c r="FK13" s="123" t="s">
        <v>9</v>
      </c>
      <c r="FL13" s="124"/>
      <c r="FM13" s="124"/>
      <c r="FN13" s="124"/>
      <c r="FO13" s="124"/>
      <c r="FP13" s="124"/>
      <c r="FQ13" s="124"/>
      <c r="FR13" s="124"/>
      <c r="FS13" s="124"/>
      <c r="FT13" s="124"/>
      <c r="FU13" s="124"/>
      <c r="FV13" s="124"/>
      <c r="FW13" s="125"/>
      <c r="FX13" s="123" t="s">
        <v>9</v>
      </c>
      <c r="FY13" s="124"/>
      <c r="FZ13" s="124"/>
      <c r="GA13" s="124"/>
      <c r="GB13" s="124"/>
      <c r="GC13" s="124"/>
      <c r="GD13" s="124"/>
      <c r="GE13" s="124"/>
      <c r="GF13" s="124"/>
      <c r="GG13" s="124"/>
      <c r="GH13" s="124"/>
      <c r="GI13" s="124"/>
      <c r="GJ13" s="125"/>
    </row>
    <row r="14" spans="1:192" s="15" customFormat="1" ht="26.25" customHeight="1">
      <c r="A14" s="145" t="s">
        <v>126</v>
      </c>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7"/>
      <c r="AE14" s="129"/>
      <c r="AF14" s="130"/>
      <c r="AG14" s="130"/>
      <c r="AH14" s="130"/>
      <c r="AI14" s="130"/>
      <c r="AJ14" s="130"/>
      <c r="AK14" s="130"/>
      <c r="AL14" s="130"/>
      <c r="AM14" s="131"/>
      <c r="AN14" s="170" t="s">
        <v>23</v>
      </c>
      <c r="AO14" s="171"/>
      <c r="AP14" s="171"/>
      <c r="AQ14" s="171"/>
      <c r="AR14" s="171"/>
      <c r="AS14" s="171"/>
      <c r="AT14" s="171"/>
      <c r="AU14" s="171"/>
      <c r="AV14" s="172"/>
      <c r="AW14" s="161" t="s">
        <v>9</v>
      </c>
      <c r="AX14" s="162"/>
      <c r="AY14" s="162"/>
      <c r="AZ14" s="162"/>
      <c r="BA14" s="162"/>
      <c r="BB14" s="162"/>
      <c r="BC14" s="162"/>
      <c r="BD14" s="162"/>
      <c r="BE14" s="162"/>
      <c r="BF14" s="162"/>
      <c r="BG14" s="162"/>
      <c r="BH14" s="162"/>
      <c r="BI14" s="162"/>
      <c r="BJ14" s="163"/>
      <c r="BK14" s="161" t="s">
        <v>9</v>
      </c>
      <c r="BL14" s="162"/>
      <c r="BM14" s="162"/>
      <c r="BN14" s="162"/>
      <c r="BO14" s="162"/>
      <c r="BP14" s="162"/>
      <c r="BQ14" s="162"/>
      <c r="BR14" s="162"/>
      <c r="BS14" s="162"/>
      <c r="BT14" s="162"/>
      <c r="BU14" s="162"/>
      <c r="BV14" s="162"/>
      <c r="BW14" s="163"/>
      <c r="BX14" s="142">
        <f>BX15+BX19+BX20+BX21+BX22+BX23</f>
        <v>23350700</v>
      </c>
      <c r="BY14" s="143"/>
      <c r="BZ14" s="143"/>
      <c r="CA14" s="143"/>
      <c r="CB14" s="143"/>
      <c r="CC14" s="143"/>
      <c r="CD14" s="143"/>
      <c r="CE14" s="143"/>
      <c r="CF14" s="143"/>
      <c r="CG14" s="143"/>
      <c r="CH14" s="143"/>
      <c r="CI14" s="143"/>
      <c r="CJ14" s="144"/>
      <c r="CK14" s="142">
        <f>CK15+CK19+CK20+CK21+CK22+CK23</f>
        <v>0</v>
      </c>
      <c r="CL14" s="143"/>
      <c r="CM14" s="143"/>
      <c r="CN14" s="143"/>
      <c r="CO14" s="143"/>
      <c r="CP14" s="143"/>
      <c r="CQ14" s="143"/>
      <c r="CR14" s="143"/>
      <c r="CS14" s="143"/>
      <c r="CT14" s="143"/>
      <c r="CU14" s="143"/>
      <c r="CV14" s="143"/>
      <c r="CW14" s="144"/>
      <c r="CX14" s="142">
        <f>CX15+CX19+CX20+CX21+CX22+CX23</f>
        <v>23350700</v>
      </c>
      <c r="CY14" s="143"/>
      <c r="CZ14" s="143"/>
      <c r="DA14" s="143"/>
      <c r="DB14" s="143"/>
      <c r="DC14" s="143"/>
      <c r="DD14" s="143"/>
      <c r="DE14" s="143"/>
      <c r="DF14" s="143"/>
      <c r="DG14" s="143"/>
      <c r="DH14" s="143"/>
      <c r="DI14" s="143"/>
      <c r="DJ14" s="144"/>
      <c r="DK14" s="142">
        <f>DK15+DK19+DK20+DK21+DK22+DK23</f>
        <v>23350700</v>
      </c>
      <c r="DL14" s="143"/>
      <c r="DM14" s="143"/>
      <c r="DN14" s="143"/>
      <c r="DO14" s="143"/>
      <c r="DP14" s="143"/>
      <c r="DQ14" s="143"/>
      <c r="DR14" s="143"/>
      <c r="DS14" s="143"/>
      <c r="DT14" s="143"/>
      <c r="DU14" s="143"/>
      <c r="DV14" s="143"/>
      <c r="DW14" s="144"/>
      <c r="DX14" s="142">
        <f>DX15+DX19+DX20+DX21+DX22+DX23</f>
        <v>0</v>
      </c>
      <c r="DY14" s="143"/>
      <c r="DZ14" s="143"/>
      <c r="EA14" s="143"/>
      <c r="EB14" s="143"/>
      <c r="EC14" s="143"/>
      <c r="ED14" s="143"/>
      <c r="EE14" s="143"/>
      <c r="EF14" s="143"/>
      <c r="EG14" s="143"/>
      <c r="EH14" s="143"/>
      <c r="EI14" s="143"/>
      <c r="EJ14" s="144"/>
      <c r="EK14" s="142">
        <f>EK15+EK19+EK20+EK21+EK22+EK23</f>
        <v>23350700</v>
      </c>
      <c r="EL14" s="143"/>
      <c r="EM14" s="143"/>
      <c r="EN14" s="143"/>
      <c r="EO14" s="143"/>
      <c r="EP14" s="143"/>
      <c r="EQ14" s="143"/>
      <c r="ER14" s="143"/>
      <c r="ES14" s="143"/>
      <c r="ET14" s="143"/>
      <c r="EU14" s="143"/>
      <c r="EV14" s="143"/>
      <c r="EW14" s="144"/>
      <c r="EX14" s="142">
        <f>EX15+EX19+EX20+EX21+EX22+EX23</f>
        <v>23350700</v>
      </c>
      <c r="EY14" s="143"/>
      <c r="EZ14" s="143"/>
      <c r="FA14" s="143"/>
      <c r="FB14" s="143"/>
      <c r="FC14" s="143"/>
      <c r="FD14" s="143"/>
      <c r="FE14" s="143"/>
      <c r="FF14" s="143"/>
      <c r="FG14" s="143"/>
      <c r="FH14" s="143"/>
      <c r="FI14" s="143"/>
      <c r="FJ14" s="144"/>
      <c r="FK14" s="142">
        <f>FK15+FK19+FK20+FK21+FK22+FK23</f>
        <v>0</v>
      </c>
      <c r="FL14" s="143"/>
      <c r="FM14" s="143"/>
      <c r="FN14" s="143"/>
      <c r="FO14" s="143"/>
      <c r="FP14" s="143"/>
      <c r="FQ14" s="143"/>
      <c r="FR14" s="143"/>
      <c r="FS14" s="143"/>
      <c r="FT14" s="143"/>
      <c r="FU14" s="143"/>
      <c r="FV14" s="143"/>
      <c r="FW14" s="144"/>
      <c r="FX14" s="142">
        <f>FX15+FX19+FX20+FX21+FX22+FX23</f>
        <v>23350700</v>
      </c>
      <c r="FY14" s="143"/>
      <c r="FZ14" s="143"/>
      <c r="GA14" s="143"/>
      <c r="GB14" s="143"/>
      <c r="GC14" s="143"/>
      <c r="GD14" s="143"/>
      <c r="GE14" s="143"/>
      <c r="GF14" s="143"/>
      <c r="GG14" s="143"/>
      <c r="GH14" s="143"/>
      <c r="GI14" s="143"/>
      <c r="GJ14" s="144"/>
    </row>
    <row r="15" spans="1:192" s="19" customFormat="1" ht="47.25" customHeight="1">
      <c r="A15" s="179" t="s">
        <v>189</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1"/>
      <c r="AE15" s="129"/>
      <c r="AF15" s="130"/>
      <c r="AG15" s="130"/>
      <c r="AH15" s="130"/>
      <c r="AI15" s="130"/>
      <c r="AJ15" s="130"/>
      <c r="AK15" s="130"/>
      <c r="AL15" s="130"/>
      <c r="AM15" s="131"/>
      <c r="AN15" s="182" t="s">
        <v>23</v>
      </c>
      <c r="AO15" s="183"/>
      <c r="AP15" s="183"/>
      <c r="AQ15" s="183"/>
      <c r="AR15" s="183"/>
      <c r="AS15" s="183"/>
      <c r="AT15" s="183"/>
      <c r="AU15" s="183"/>
      <c r="AV15" s="184"/>
      <c r="AW15" s="173" t="s">
        <v>9</v>
      </c>
      <c r="AX15" s="174"/>
      <c r="AY15" s="174"/>
      <c r="AZ15" s="174"/>
      <c r="BA15" s="174"/>
      <c r="BB15" s="174"/>
      <c r="BC15" s="174"/>
      <c r="BD15" s="174"/>
      <c r="BE15" s="174"/>
      <c r="BF15" s="174"/>
      <c r="BG15" s="174"/>
      <c r="BH15" s="174"/>
      <c r="BI15" s="174"/>
      <c r="BJ15" s="175"/>
      <c r="BK15" s="173" t="s">
        <v>9</v>
      </c>
      <c r="BL15" s="174"/>
      <c r="BM15" s="174"/>
      <c r="BN15" s="174"/>
      <c r="BO15" s="174"/>
      <c r="BP15" s="174"/>
      <c r="BQ15" s="174"/>
      <c r="BR15" s="174"/>
      <c r="BS15" s="174"/>
      <c r="BT15" s="174"/>
      <c r="BU15" s="174"/>
      <c r="BV15" s="174"/>
      <c r="BW15" s="175"/>
      <c r="BX15" s="138">
        <f>BX16+BX17+BX18</f>
        <v>23350700</v>
      </c>
      <c r="BY15" s="139"/>
      <c r="BZ15" s="139"/>
      <c r="CA15" s="139"/>
      <c r="CB15" s="139"/>
      <c r="CC15" s="139"/>
      <c r="CD15" s="139"/>
      <c r="CE15" s="139"/>
      <c r="CF15" s="139"/>
      <c r="CG15" s="139"/>
      <c r="CH15" s="139"/>
      <c r="CI15" s="139"/>
      <c r="CJ15" s="140"/>
      <c r="CK15" s="138">
        <f>CK16+CK17+CK18</f>
        <v>0</v>
      </c>
      <c r="CL15" s="139"/>
      <c r="CM15" s="139"/>
      <c r="CN15" s="139"/>
      <c r="CO15" s="139"/>
      <c r="CP15" s="139"/>
      <c r="CQ15" s="139"/>
      <c r="CR15" s="139"/>
      <c r="CS15" s="139"/>
      <c r="CT15" s="139"/>
      <c r="CU15" s="139"/>
      <c r="CV15" s="139"/>
      <c r="CW15" s="140"/>
      <c r="CX15" s="138">
        <f>CX16+CX17+CX18</f>
        <v>23350700</v>
      </c>
      <c r="CY15" s="139"/>
      <c r="CZ15" s="139"/>
      <c r="DA15" s="139"/>
      <c r="DB15" s="139"/>
      <c r="DC15" s="139"/>
      <c r="DD15" s="139"/>
      <c r="DE15" s="139"/>
      <c r="DF15" s="139"/>
      <c r="DG15" s="139"/>
      <c r="DH15" s="139"/>
      <c r="DI15" s="139"/>
      <c r="DJ15" s="140"/>
      <c r="DK15" s="138">
        <f>DK16+DK17+DK18</f>
        <v>23350700</v>
      </c>
      <c r="DL15" s="139"/>
      <c r="DM15" s="139"/>
      <c r="DN15" s="139"/>
      <c r="DO15" s="139"/>
      <c r="DP15" s="139"/>
      <c r="DQ15" s="139"/>
      <c r="DR15" s="139"/>
      <c r="DS15" s="139"/>
      <c r="DT15" s="139"/>
      <c r="DU15" s="139"/>
      <c r="DV15" s="139"/>
      <c r="DW15" s="140"/>
      <c r="DX15" s="138">
        <f>DX16+DX17+DX18</f>
        <v>0</v>
      </c>
      <c r="DY15" s="139"/>
      <c r="DZ15" s="139"/>
      <c r="EA15" s="139"/>
      <c r="EB15" s="139"/>
      <c r="EC15" s="139"/>
      <c r="ED15" s="139"/>
      <c r="EE15" s="139"/>
      <c r="EF15" s="139"/>
      <c r="EG15" s="139"/>
      <c r="EH15" s="139"/>
      <c r="EI15" s="139"/>
      <c r="EJ15" s="140"/>
      <c r="EK15" s="138">
        <f>EK16+EK17+EK18</f>
        <v>23350700</v>
      </c>
      <c r="EL15" s="139"/>
      <c r="EM15" s="139"/>
      <c r="EN15" s="139"/>
      <c r="EO15" s="139"/>
      <c r="EP15" s="139"/>
      <c r="EQ15" s="139"/>
      <c r="ER15" s="139"/>
      <c r="ES15" s="139"/>
      <c r="ET15" s="139"/>
      <c r="EU15" s="139"/>
      <c r="EV15" s="139"/>
      <c r="EW15" s="140"/>
      <c r="EX15" s="138">
        <f>EX16+EX17+EX18</f>
        <v>23350700</v>
      </c>
      <c r="EY15" s="139"/>
      <c r="EZ15" s="139"/>
      <c r="FA15" s="139"/>
      <c r="FB15" s="139"/>
      <c r="FC15" s="139"/>
      <c r="FD15" s="139"/>
      <c r="FE15" s="139"/>
      <c r="FF15" s="139"/>
      <c r="FG15" s="139"/>
      <c r="FH15" s="139"/>
      <c r="FI15" s="139"/>
      <c r="FJ15" s="140"/>
      <c r="FK15" s="138">
        <f>FK16+FK17+FK18</f>
        <v>0</v>
      </c>
      <c r="FL15" s="139"/>
      <c r="FM15" s="139"/>
      <c r="FN15" s="139"/>
      <c r="FO15" s="139"/>
      <c r="FP15" s="139"/>
      <c r="FQ15" s="139"/>
      <c r="FR15" s="139"/>
      <c r="FS15" s="139"/>
      <c r="FT15" s="139"/>
      <c r="FU15" s="139"/>
      <c r="FV15" s="139"/>
      <c r="FW15" s="140"/>
      <c r="FX15" s="138">
        <f>FX16+FX17+FX18</f>
        <v>23350700</v>
      </c>
      <c r="FY15" s="139"/>
      <c r="FZ15" s="139"/>
      <c r="GA15" s="139"/>
      <c r="GB15" s="139"/>
      <c r="GC15" s="139"/>
      <c r="GD15" s="139"/>
      <c r="GE15" s="139"/>
      <c r="GF15" s="139"/>
      <c r="GG15" s="139"/>
      <c r="GH15" s="139"/>
      <c r="GI15" s="139"/>
      <c r="GJ15" s="140"/>
    </row>
    <row r="16" spans="1:192" s="14" customFormat="1" ht="63" customHeight="1">
      <c r="A16" s="126" t="s">
        <v>148</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8"/>
      <c r="AE16" s="129"/>
      <c r="AF16" s="130"/>
      <c r="AG16" s="130"/>
      <c r="AH16" s="130"/>
      <c r="AI16" s="130"/>
      <c r="AJ16" s="130"/>
      <c r="AK16" s="130"/>
      <c r="AL16" s="130"/>
      <c r="AM16" s="131"/>
      <c r="AN16" s="132" t="s">
        <v>23</v>
      </c>
      <c r="AO16" s="133"/>
      <c r="AP16" s="133"/>
      <c r="AQ16" s="133"/>
      <c r="AR16" s="133"/>
      <c r="AS16" s="133"/>
      <c r="AT16" s="133"/>
      <c r="AU16" s="133"/>
      <c r="AV16" s="134"/>
      <c r="AW16" s="132" t="s">
        <v>190</v>
      </c>
      <c r="AX16" s="133"/>
      <c r="AY16" s="133"/>
      <c r="AZ16" s="133"/>
      <c r="BA16" s="133"/>
      <c r="BB16" s="133"/>
      <c r="BC16" s="133"/>
      <c r="BD16" s="133"/>
      <c r="BE16" s="133"/>
      <c r="BF16" s="133"/>
      <c r="BG16" s="133"/>
      <c r="BH16" s="133"/>
      <c r="BI16" s="133"/>
      <c r="BJ16" s="134"/>
      <c r="BK16" s="120" t="s">
        <v>191</v>
      </c>
      <c r="BL16" s="121"/>
      <c r="BM16" s="121"/>
      <c r="BN16" s="121"/>
      <c r="BO16" s="121"/>
      <c r="BP16" s="121"/>
      <c r="BQ16" s="121"/>
      <c r="BR16" s="121"/>
      <c r="BS16" s="121"/>
      <c r="BT16" s="121"/>
      <c r="BU16" s="121"/>
      <c r="BV16" s="121"/>
      <c r="BW16" s="122"/>
      <c r="BX16" s="123">
        <f>CK16+CX16</f>
        <v>14207708</v>
      </c>
      <c r="BY16" s="124"/>
      <c r="BZ16" s="124"/>
      <c r="CA16" s="124"/>
      <c r="CB16" s="124"/>
      <c r="CC16" s="124"/>
      <c r="CD16" s="124"/>
      <c r="CE16" s="124"/>
      <c r="CF16" s="124"/>
      <c r="CG16" s="124"/>
      <c r="CH16" s="124"/>
      <c r="CI16" s="124"/>
      <c r="CJ16" s="125"/>
      <c r="CK16" s="123"/>
      <c r="CL16" s="124"/>
      <c r="CM16" s="124"/>
      <c r="CN16" s="124"/>
      <c r="CO16" s="124"/>
      <c r="CP16" s="124"/>
      <c r="CQ16" s="124"/>
      <c r="CR16" s="124"/>
      <c r="CS16" s="124"/>
      <c r="CT16" s="124"/>
      <c r="CU16" s="124"/>
      <c r="CV16" s="124"/>
      <c r="CW16" s="125"/>
      <c r="CX16" s="123">
        <f>CX38+CX42+CX69+CX74</f>
        <v>14207708</v>
      </c>
      <c r="CY16" s="124"/>
      <c r="CZ16" s="124"/>
      <c r="DA16" s="124"/>
      <c r="DB16" s="124"/>
      <c r="DC16" s="124"/>
      <c r="DD16" s="124"/>
      <c r="DE16" s="124"/>
      <c r="DF16" s="124"/>
      <c r="DG16" s="124"/>
      <c r="DH16" s="124"/>
      <c r="DI16" s="124"/>
      <c r="DJ16" s="125"/>
      <c r="DK16" s="123">
        <f aca="true" t="shared" si="0" ref="DK16:DK23">DX16+EK16</f>
        <v>14207708</v>
      </c>
      <c r="DL16" s="124"/>
      <c r="DM16" s="124"/>
      <c r="DN16" s="124"/>
      <c r="DO16" s="124"/>
      <c r="DP16" s="124"/>
      <c r="DQ16" s="124"/>
      <c r="DR16" s="124"/>
      <c r="DS16" s="124"/>
      <c r="DT16" s="124"/>
      <c r="DU16" s="124"/>
      <c r="DV16" s="124"/>
      <c r="DW16" s="125"/>
      <c r="DX16" s="123"/>
      <c r="DY16" s="124"/>
      <c r="DZ16" s="124"/>
      <c r="EA16" s="124"/>
      <c r="EB16" s="124"/>
      <c r="EC16" s="124"/>
      <c r="ED16" s="124"/>
      <c r="EE16" s="124"/>
      <c r="EF16" s="124"/>
      <c r="EG16" s="124"/>
      <c r="EH16" s="124"/>
      <c r="EI16" s="124"/>
      <c r="EJ16" s="125"/>
      <c r="EK16" s="123">
        <f>EK38+EK42+EK69+EK74</f>
        <v>14207708</v>
      </c>
      <c r="EL16" s="124"/>
      <c r="EM16" s="124"/>
      <c r="EN16" s="124"/>
      <c r="EO16" s="124"/>
      <c r="EP16" s="124"/>
      <c r="EQ16" s="124"/>
      <c r="ER16" s="124"/>
      <c r="ES16" s="124"/>
      <c r="ET16" s="124"/>
      <c r="EU16" s="124"/>
      <c r="EV16" s="124"/>
      <c r="EW16" s="125"/>
      <c r="EX16" s="123">
        <f aca="true" t="shared" si="1" ref="EX16:EX23">FK16+FX16</f>
        <v>14207708</v>
      </c>
      <c r="EY16" s="124"/>
      <c r="EZ16" s="124"/>
      <c r="FA16" s="124"/>
      <c r="FB16" s="124"/>
      <c r="FC16" s="124"/>
      <c r="FD16" s="124"/>
      <c r="FE16" s="124"/>
      <c r="FF16" s="124"/>
      <c r="FG16" s="124"/>
      <c r="FH16" s="124"/>
      <c r="FI16" s="124"/>
      <c r="FJ16" s="125"/>
      <c r="FK16" s="123"/>
      <c r="FL16" s="124"/>
      <c r="FM16" s="124"/>
      <c r="FN16" s="124"/>
      <c r="FO16" s="124"/>
      <c r="FP16" s="124"/>
      <c r="FQ16" s="124"/>
      <c r="FR16" s="124"/>
      <c r="FS16" s="124"/>
      <c r="FT16" s="124"/>
      <c r="FU16" s="124"/>
      <c r="FV16" s="124"/>
      <c r="FW16" s="125"/>
      <c r="FX16" s="123">
        <f>FX38+FX42+FX69+FX74</f>
        <v>14207708</v>
      </c>
      <c r="FY16" s="124"/>
      <c r="FZ16" s="124"/>
      <c r="GA16" s="124"/>
      <c r="GB16" s="124"/>
      <c r="GC16" s="124"/>
      <c r="GD16" s="124"/>
      <c r="GE16" s="124"/>
      <c r="GF16" s="124"/>
      <c r="GG16" s="124"/>
      <c r="GH16" s="124"/>
      <c r="GI16" s="124"/>
      <c r="GJ16" s="125"/>
    </row>
    <row r="17" spans="1:192" s="14" customFormat="1" ht="52.5" customHeight="1">
      <c r="A17" s="126" t="s">
        <v>149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8"/>
      <c r="AE17" s="129"/>
      <c r="AF17" s="130"/>
      <c r="AG17" s="130"/>
      <c r="AH17" s="130"/>
      <c r="AI17" s="130"/>
      <c r="AJ17" s="130"/>
      <c r="AK17" s="130"/>
      <c r="AL17" s="130"/>
      <c r="AM17" s="131"/>
      <c r="AN17" s="132" t="s">
        <v>23</v>
      </c>
      <c r="AO17" s="133"/>
      <c r="AP17" s="133"/>
      <c r="AQ17" s="133"/>
      <c r="AR17" s="133"/>
      <c r="AS17" s="133"/>
      <c r="AT17" s="133"/>
      <c r="AU17" s="133"/>
      <c r="AV17" s="134"/>
      <c r="AW17" s="132" t="s">
        <v>190</v>
      </c>
      <c r="AX17" s="133"/>
      <c r="AY17" s="133"/>
      <c r="AZ17" s="133"/>
      <c r="BA17" s="133"/>
      <c r="BB17" s="133"/>
      <c r="BC17" s="133"/>
      <c r="BD17" s="133"/>
      <c r="BE17" s="133"/>
      <c r="BF17" s="133"/>
      <c r="BG17" s="133"/>
      <c r="BH17" s="133"/>
      <c r="BI17" s="133"/>
      <c r="BJ17" s="134"/>
      <c r="BK17" s="120" t="s">
        <v>192</v>
      </c>
      <c r="BL17" s="121"/>
      <c r="BM17" s="121"/>
      <c r="BN17" s="121"/>
      <c r="BO17" s="121"/>
      <c r="BP17" s="121"/>
      <c r="BQ17" s="121"/>
      <c r="BR17" s="121"/>
      <c r="BS17" s="121"/>
      <c r="BT17" s="121"/>
      <c r="BU17" s="121"/>
      <c r="BV17" s="121"/>
      <c r="BW17" s="122"/>
      <c r="BX17" s="123">
        <f>CK17+CX17</f>
        <v>9119392</v>
      </c>
      <c r="BY17" s="124"/>
      <c r="BZ17" s="124"/>
      <c r="CA17" s="124"/>
      <c r="CB17" s="124"/>
      <c r="CC17" s="124"/>
      <c r="CD17" s="124"/>
      <c r="CE17" s="124"/>
      <c r="CF17" s="124"/>
      <c r="CG17" s="124"/>
      <c r="CH17" s="124"/>
      <c r="CI17" s="124"/>
      <c r="CJ17" s="125"/>
      <c r="CK17" s="123"/>
      <c r="CL17" s="124"/>
      <c r="CM17" s="124"/>
      <c r="CN17" s="124"/>
      <c r="CO17" s="124"/>
      <c r="CP17" s="124"/>
      <c r="CQ17" s="124"/>
      <c r="CR17" s="124"/>
      <c r="CS17" s="124"/>
      <c r="CT17" s="124"/>
      <c r="CU17" s="124"/>
      <c r="CV17" s="124"/>
      <c r="CW17" s="125"/>
      <c r="CX17" s="123">
        <f>CX39+CX43+CX45+CX48+CX49+CX52+CX57-22627.04</f>
        <v>9119392</v>
      </c>
      <c r="CY17" s="124"/>
      <c r="CZ17" s="124"/>
      <c r="DA17" s="124"/>
      <c r="DB17" s="124"/>
      <c r="DC17" s="124"/>
      <c r="DD17" s="124"/>
      <c r="DE17" s="124"/>
      <c r="DF17" s="124"/>
      <c r="DG17" s="124"/>
      <c r="DH17" s="124"/>
      <c r="DI17" s="124"/>
      <c r="DJ17" s="125"/>
      <c r="DK17" s="123">
        <f t="shared" si="0"/>
        <v>9119392</v>
      </c>
      <c r="DL17" s="124"/>
      <c r="DM17" s="124"/>
      <c r="DN17" s="124"/>
      <c r="DO17" s="124"/>
      <c r="DP17" s="124"/>
      <c r="DQ17" s="124"/>
      <c r="DR17" s="124"/>
      <c r="DS17" s="124"/>
      <c r="DT17" s="124"/>
      <c r="DU17" s="124"/>
      <c r="DV17" s="124"/>
      <c r="DW17" s="125"/>
      <c r="DX17" s="123"/>
      <c r="DY17" s="124"/>
      <c r="DZ17" s="124"/>
      <c r="EA17" s="124"/>
      <c r="EB17" s="124"/>
      <c r="EC17" s="124"/>
      <c r="ED17" s="124"/>
      <c r="EE17" s="124"/>
      <c r="EF17" s="124"/>
      <c r="EG17" s="124"/>
      <c r="EH17" s="124"/>
      <c r="EI17" s="124"/>
      <c r="EJ17" s="125"/>
      <c r="EK17" s="123">
        <f>EK39+EK43+EK45+EK48+EK49+EK52+EK57</f>
        <v>9119392</v>
      </c>
      <c r="EL17" s="124"/>
      <c r="EM17" s="124"/>
      <c r="EN17" s="124"/>
      <c r="EO17" s="124"/>
      <c r="EP17" s="124"/>
      <c r="EQ17" s="124"/>
      <c r="ER17" s="124"/>
      <c r="ES17" s="124"/>
      <c r="ET17" s="124"/>
      <c r="EU17" s="124"/>
      <c r="EV17" s="124"/>
      <c r="EW17" s="125"/>
      <c r="EX17" s="123">
        <f t="shared" si="1"/>
        <v>9119392</v>
      </c>
      <c r="EY17" s="124"/>
      <c r="EZ17" s="124"/>
      <c r="FA17" s="124"/>
      <c r="FB17" s="124"/>
      <c r="FC17" s="124"/>
      <c r="FD17" s="124"/>
      <c r="FE17" s="124"/>
      <c r="FF17" s="124"/>
      <c r="FG17" s="124"/>
      <c r="FH17" s="124"/>
      <c r="FI17" s="124"/>
      <c r="FJ17" s="125"/>
      <c r="FK17" s="123"/>
      <c r="FL17" s="124"/>
      <c r="FM17" s="124"/>
      <c r="FN17" s="124"/>
      <c r="FO17" s="124"/>
      <c r="FP17" s="124"/>
      <c r="FQ17" s="124"/>
      <c r="FR17" s="124"/>
      <c r="FS17" s="124"/>
      <c r="FT17" s="124"/>
      <c r="FU17" s="124"/>
      <c r="FV17" s="124"/>
      <c r="FW17" s="125"/>
      <c r="FX17" s="123">
        <f>FX39+FX43+FX45+FX48+FX49+FX52+FX57</f>
        <v>9119392</v>
      </c>
      <c r="FY17" s="124"/>
      <c r="FZ17" s="124"/>
      <c r="GA17" s="124"/>
      <c r="GB17" s="124"/>
      <c r="GC17" s="124"/>
      <c r="GD17" s="124"/>
      <c r="GE17" s="124"/>
      <c r="GF17" s="124"/>
      <c r="GG17" s="124"/>
      <c r="GH17" s="124"/>
      <c r="GI17" s="124"/>
      <c r="GJ17" s="125"/>
    </row>
    <row r="18" spans="1:192" s="14" customFormat="1" ht="68.25" customHeight="1">
      <c r="A18" s="126" t="s">
        <v>150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8"/>
      <c r="AE18" s="129"/>
      <c r="AF18" s="130"/>
      <c r="AG18" s="130"/>
      <c r="AH18" s="130"/>
      <c r="AI18" s="130"/>
      <c r="AJ18" s="130"/>
      <c r="AK18" s="130"/>
      <c r="AL18" s="130"/>
      <c r="AM18" s="131"/>
      <c r="AN18" s="132" t="s">
        <v>23</v>
      </c>
      <c r="AO18" s="133"/>
      <c r="AP18" s="133"/>
      <c r="AQ18" s="133"/>
      <c r="AR18" s="133"/>
      <c r="AS18" s="133"/>
      <c r="AT18" s="133"/>
      <c r="AU18" s="133"/>
      <c r="AV18" s="134"/>
      <c r="AW18" s="132" t="s">
        <v>190</v>
      </c>
      <c r="AX18" s="133"/>
      <c r="AY18" s="133"/>
      <c r="AZ18" s="133"/>
      <c r="BA18" s="133"/>
      <c r="BB18" s="133"/>
      <c r="BC18" s="133"/>
      <c r="BD18" s="133"/>
      <c r="BE18" s="133"/>
      <c r="BF18" s="133"/>
      <c r="BG18" s="133"/>
      <c r="BH18" s="133"/>
      <c r="BI18" s="133"/>
      <c r="BJ18" s="134"/>
      <c r="BK18" s="120" t="s">
        <v>193</v>
      </c>
      <c r="BL18" s="121"/>
      <c r="BM18" s="121"/>
      <c r="BN18" s="121"/>
      <c r="BO18" s="121"/>
      <c r="BP18" s="121"/>
      <c r="BQ18" s="121"/>
      <c r="BR18" s="121"/>
      <c r="BS18" s="121"/>
      <c r="BT18" s="121"/>
      <c r="BU18" s="121"/>
      <c r="BV18" s="121"/>
      <c r="BW18" s="122"/>
      <c r="BX18" s="123">
        <f aca="true" t="shared" si="2" ref="BX18:BX23">CK18+CX18</f>
        <v>23600</v>
      </c>
      <c r="BY18" s="124"/>
      <c r="BZ18" s="124"/>
      <c r="CA18" s="124"/>
      <c r="CB18" s="124"/>
      <c r="CC18" s="124"/>
      <c r="CD18" s="124"/>
      <c r="CE18" s="124"/>
      <c r="CF18" s="124"/>
      <c r="CG18" s="124"/>
      <c r="CH18" s="124"/>
      <c r="CI18" s="124"/>
      <c r="CJ18" s="125"/>
      <c r="CK18" s="123"/>
      <c r="CL18" s="124"/>
      <c r="CM18" s="124"/>
      <c r="CN18" s="124"/>
      <c r="CO18" s="124"/>
      <c r="CP18" s="124"/>
      <c r="CQ18" s="124"/>
      <c r="CR18" s="124"/>
      <c r="CS18" s="124"/>
      <c r="CT18" s="124"/>
      <c r="CU18" s="124"/>
      <c r="CV18" s="124"/>
      <c r="CW18" s="125"/>
      <c r="CX18" s="123">
        <v>23600</v>
      </c>
      <c r="CY18" s="124"/>
      <c r="CZ18" s="124"/>
      <c r="DA18" s="124"/>
      <c r="DB18" s="124"/>
      <c r="DC18" s="124"/>
      <c r="DD18" s="124"/>
      <c r="DE18" s="124"/>
      <c r="DF18" s="124"/>
      <c r="DG18" s="124"/>
      <c r="DH18" s="124"/>
      <c r="DI18" s="124"/>
      <c r="DJ18" s="125"/>
      <c r="DK18" s="123">
        <f>DX18+EK18</f>
        <v>23600</v>
      </c>
      <c r="DL18" s="124"/>
      <c r="DM18" s="124"/>
      <c r="DN18" s="124"/>
      <c r="DO18" s="124"/>
      <c r="DP18" s="124"/>
      <c r="DQ18" s="124"/>
      <c r="DR18" s="124"/>
      <c r="DS18" s="124"/>
      <c r="DT18" s="124"/>
      <c r="DU18" s="124"/>
      <c r="DV18" s="124"/>
      <c r="DW18" s="125"/>
      <c r="DX18" s="123"/>
      <c r="DY18" s="124"/>
      <c r="DZ18" s="124"/>
      <c r="EA18" s="124"/>
      <c r="EB18" s="124"/>
      <c r="EC18" s="124"/>
      <c r="ED18" s="124"/>
      <c r="EE18" s="124"/>
      <c r="EF18" s="124"/>
      <c r="EG18" s="124"/>
      <c r="EH18" s="124"/>
      <c r="EI18" s="124"/>
      <c r="EJ18" s="125"/>
      <c r="EK18" s="123">
        <v>23600</v>
      </c>
      <c r="EL18" s="124"/>
      <c r="EM18" s="124"/>
      <c r="EN18" s="124"/>
      <c r="EO18" s="124"/>
      <c r="EP18" s="124"/>
      <c r="EQ18" s="124"/>
      <c r="ER18" s="124"/>
      <c r="ES18" s="124"/>
      <c r="ET18" s="124"/>
      <c r="EU18" s="124"/>
      <c r="EV18" s="124"/>
      <c r="EW18" s="125"/>
      <c r="EX18" s="123">
        <f t="shared" si="1"/>
        <v>23600</v>
      </c>
      <c r="EY18" s="124"/>
      <c r="EZ18" s="124"/>
      <c r="FA18" s="124"/>
      <c r="FB18" s="124"/>
      <c r="FC18" s="124"/>
      <c r="FD18" s="124"/>
      <c r="FE18" s="124"/>
      <c r="FF18" s="124"/>
      <c r="FG18" s="124"/>
      <c r="FH18" s="124"/>
      <c r="FI18" s="124"/>
      <c r="FJ18" s="125"/>
      <c r="FK18" s="123"/>
      <c r="FL18" s="124"/>
      <c r="FM18" s="124"/>
      <c r="FN18" s="124"/>
      <c r="FO18" s="124"/>
      <c r="FP18" s="124"/>
      <c r="FQ18" s="124"/>
      <c r="FR18" s="124"/>
      <c r="FS18" s="124"/>
      <c r="FT18" s="124"/>
      <c r="FU18" s="124"/>
      <c r="FV18" s="124"/>
      <c r="FW18" s="125"/>
      <c r="FX18" s="123">
        <v>23600</v>
      </c>
      <c r="FY18" s="124"/>
      <c r="FZ18" s="124"/>
      <c r="GA18" s="124"/>
      <c r="GB18" s="124"/>
      <c r="GC18" s="124"/>
      <c r="GD18" s="124"/>
      <c r="GE18" s="124"/>
      <c r="GF18" s="124"/>
      <c r="GG18" s="124"/>
      <c r="GH18" s="124"/>
      <c r="GI18" s="124"/>
      <c r="GJ18" s="125"/>
    </row>
    <row r="19" spans="1:192" s="19" customFormat="1" ht="103.5" customHeight="1" hidden="1">
      <c r="A19" s="179" t="s">
        <v>201</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1"/>
      <c r="AE19" s="129"/>
      <c r="AF19" s="130"/>
      <c r="AG19" s="130"/>
      <c r="AH19" s="130"/>
      <c r="AI19" s="130"/>
      <c r="AJ19" s="130"/>
      <c r="AK19" s="130"/>
      <c r="AL19" s="130"/>
      <c r="AM19" s="131"/>
      <c r="AN19" s="132" t="s">
        <v>23</v>
      </c>
      <c r="AO19" s="133"/>
      <c r="AP19" s="133"/>
      <c r="AQ19" s="133"/>
      <c r="AR19" s="133"/>
      <c r="AS19" s="133"/>
      <c r="AT19" s="133"/>
      <c r="AU19" s="133"/>
      <c r="AV19" s="134"/>
      <c r="AW19" s="132" t="s">
        <v>190</v>
      </c>
      <c r="AX19" s="133"/>
      <c r="AY19" s="133"/>
      <c r="AZ19" s="133"/>
      <c r="BA19" s="133"/>
      <c r="BB19" s="133"/>
      <c r="BC19" s="133"/>
      <c r="BD19" s="133"/>
      <c r="BE19" s="133"/>
      <c r="BF19" s="133"/>
      <c r="BG19" s="133"/>
      <c r="BH19" s="133"/>
      <c r="BI19" s="133"/>
      <c r="BJ19" s="134"/>
      <c r="BK19" s="120" t="s">
        <v>194</v>
      </c>
      <c r="BL19" s="121"/>
      <c r="BM19" s="121"/>
      <c r="BN19" s="121"/>
      <c r="BO19" s="121"/>
      <c r="BP19" s="121"/>
      <c r="BQ19" s="121"/>
      <c r="BR19" s="121"/>
      <c r="BS19" s="121"/>
      <c r="BT19" s="121"/>
      <c r="BU19" s="121"/>
      <c r="BV19" s="121"/>
      <c r="BW19" s="122"/>
      <c r="BX19" s="142">
        <f t="shared" si="2"/>
        <v>0</v>
      </c>
      <c r="BY19" s="143"/>
      <c r="BZ19" s="143"/>
      <c r="CA19" s="143"/>
      <c r="CB19" s="143"/>
      <c r="CC19" s="143"/>
      <c r="CD19" s="143"/>
      <c r="CE19" s="143"/>
      <c r="CF19" s="143"/>
      <c r="CG19" s="143"/>
      <c r="CH19" s="143"/>
      <c r="CI19" s="143"/>
      <c r="CJ19" s="144"/>
      <c r="CK19" s="138"/>
      <c r="CL19" s="139"/>
      <c r="CM19" s="139"/>
      <c r="CN19" s="139"/>
      <c r="CO19" s="139"/>
      <c r="CP19" s="139"/>
      <c r="CQ19" s="139"/>
      <c r="CR19" s="139"/>
      <c r="CS19" s="139"/>
      <c r="CT19" s="139"/>
      <c r="CU19" s="139"/>
      <c r="CV19" s="139"/>
      <c r="CW19" s="140"/>
      <c r="CX19" s="138"/>
      <c r="CY19" s="139"/>
      <c r="CZ19" s="139"/>
      <c r="DA19" s="139"/>
      <c r="DB19" s="139"/>
      <c r="DC19" s="139"/>
      <c r="DD19" s="139"/>
      <c r="DE19" s="139"/>
      <c r="DF19" s="139"/>
      <c r="DG19" s="139"/>
      <c r="DH19" s="139"/>
      <c r="DI19" s="139"/>
      <c r="DJ19" s="140"/>
      <c r="DK19" s="142">
        <f t="shared" si="0"/>
        <v>0</v>
      </c>
      <c r="DL19" s="143"/>
      <c r="DM19" s="143"/>
      <c r="DN19" s="143"/>
      <c r="DO19" s="143"/>
      <c r="DP19" s="143"/>
      <c r="DQ19" s="143"/>
      <c r="DR19" s="143"/>
      <c r="DS19" s="143"/>
      <c r="DT19" s="143"/>
      <c r="DU19" s="143"/>
      <c r="DV19" s="143"/>
      <c r="DW19" s="144"/>
      <c r="DX19" s="138"/>
      <c r="DY19" s="139"/>
      <c r="DZ19" s="139"/>
      <c r="EA19" s="139"/>
      <c r="EB19" s="139"/>
      <c r="EC19" s="139"/>
      <c r="ED19" s="139"/>
      <c r="EE19" s="139"/>
      <c r="EF19" s="139"/>
      <c r="EG19" s="139"/>
      <c r="EH19" s="139"/>
      <c r="EI19" s="139"/>
      <c r="EJ19" s="140"/>
      <c r="EK19" s="138"/>
      <c r="EL19" s="139"/>
      <c r="EM19" s="139"/>
      <c r="EN19" s="139"/>
      <c r="EO19" s="139"/>
      <c r="EP19" s="139"/>
      <c r="EQ19" s="139"/>
      <c r="ER19" s="139"/>
      <c r="ES19" s="139"/>
      <c r="ET19" s="139"/>
      <c r="EU19" s="139"/>
      <c r="EV19" s="139"/>
      <c r="EW19" s="140"/>
      <c r="EX19" s="142">
        <f t="shared" si="1"/>
        <v>0</v>
      </c>
      <c r="EY19" s="143"/>
      <c r="EZ19" s="143"/>
      <c r="FA19" s="143"/>
      <c r="FB19" s="143"/>
      <c r="FC19" s="143"/>
      <c r="FD19" s="143"/>
      <c r="FE19" s="143"/>
      <c r="FF19" s="143"/>
      <c r="FG19" s="143"/>
      <c r="FH19" s="143"/>
      <c r="FI19" s="143"/>
      <c r="FJ19" s="144"/>
      <c r="FK19" s="138"/>
      <c r="FL19" s="139"/>
      <c r="FM19" s="139"/>
      <c r="FN19" s="139"/>
      <c r="FO19" s="139"/>
      <c r="FP19" s="139"/>
      <c r="FQ19" s="139"/>
      <c r="FR19" s="139"/>
      <c r="FS19" s="139"/>
      <c r="FT19" s="139"/>
      <c r="FU19" s="139"/>
      <c r="FV19" s="139"/>
      <c r="FW19" s="140"/>
      <c r="FX19" s="138"/>
      <c r="FY19" s="139"/>
      <c r="FZ19" s="139"/>
      <c r="GA19" s="139"/>
      <c r="GB19" s="139"/>
      <c r="GC19" s="139"/>
      <c r="GD19" s="139"/>
      <c r="GE19" s="139"/>
      <c r="GF19" s="139"/>
      <c r="GG19" s="139"/>
      <c r="GH19" s="139"/>
      <c r="GI19" s="139"/>
      <c r="GJ19" s="140"/>
    </row>
    <row r="20" spans="1:192" s="19" customFormat="1" ht="52.5" customHeight="1" hidden="1">
      <c r="A20" s="179" t="s">
        <v>202</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1"/>
      <c r="AE20" s="129"/>
      <c r="AF20" s="130"/>
      <c r="AG20" s="130"/>
      <c r="AH20" s="130"/>
      <c r="AI20" s="130"/>
      <c r="AJ20" s="130"/>
      <c r="AK20" s="130"/>
      <c r="AL20" s="130"/>
      <c r="AM20" s="131"/>
      <c r="AN20" s="132" t="s">
        <v>23</v>
      </c>
      <c r="AO20" s="133"/>
      <c r="AP20" s="133"/>
      <c r="AQ20" s="133"/>
      <c r="AR20" s="133"/>
      <c r="AS20" s="133"/>
      <c r="AT20" s="133"/>
      <c r="AU20" s="133"/>
      <c r="AV20" s="134"/>
      <c r="AW20" s="132" t="s">
        <v>190</v>
      </c>
      <c r="AX20" s="133"/>
      <c r="AY20" s="133"/>
      <c r="AZ20" s="133"/>
      <c r="BA20" s="133"/>
      <c r="BB20" s="133"/>
      <c r="BC20" s="133"/>
      <c r="BD20" s="133"/>
      <c r="BE20" s="133"/>
      <c r="BF20" s="133"/>
      <c r="BG20" s="133"/>
      <c r="BH20" s="133"/>
      <c r="BI20" s="133"/>
      <c r="BJ20" s="134"/>
      <c r="BK20" s="120" t="s">
        <v>196</v>
      </c>
      <c r="BL20" s="121"/>
      <c r="BM20" s="121"/>
      <c r="BN20" s="121"/>
      <c r="BO20" s="121"/>
      <c r="BP20" s="121"/>
      <c r="BQ20" s="121"/>
      <c r="BR20" s="121"/>
      <c r="BS20" s="121"/>
      <c r="BT20" s="121"/>
      <c r="BU20" s="121"/>
      <c r="BV20" s="121"/>
      <c r="BW20" s="122"/>
      <c r="BX20" s="142">
        <f t="shared" si="2"/>
        <v>0</v>
      </c>
      <c r="BY20" s="143"/>
      <c r="BZ20" s="143"/>
      <c r="CA20" s="143"/>
      <c r="CB20" s="143"/>
      <c r="CC20" s="143"/>
      <c r="CD20" s="143"/>
      <c r="CE20" s="143"/>
      <c r="CF20" s="143"/>
      <c r="CG20" s="143"/>
      <c r="CH20" s="143"/>
      <c r="CI20" s="143"/>
      <c r="CJ20" s="144"/>
      <c r="CK20" s="138"/>
      <c r="CL20" s="139"/>
      <c r="CM20" s="139"/>
      <c r="CN20" s="139"/>
      <c r="CO20" s="139"/>
      <c r="CP20" s="139"/>
      <c r="CQ20" s="139"/>
      <c r="CR20" s="139"/>
      <c r="CS20" s="139"/>
      <c r="CT20" s="139"/>
      <c r="CU20" s="139"/>
      <c r="CV20" s="139"/>
      <c r="CW20" s="140"/>
      <c r="CX20" s="138"/>
      <c r="CY20" s="139"/>
      <c r="CZ20" s="139"/>
      <c r="DA20" s="139"/>
      <c r="DB20" s="139"/>
      <c r="DC20" s="139"/>
      <c r="DD20" s="139"/>
      <c r="DE20" s="139"/>
      <c r="DF20" s="139"/>
      <c r="DG20" s="139"/>
      <c r="DH20" s="139"/>
      <c r="DI20" s="139"/>
      <c r="DJ20" s="140"/>
      <c r="DK20" s="142">
        <f t="shared" si="0"/>
        <v>0</v>
      </c>
      <c r="DL20" s="143"/>
      <c r="DM20" s="143"/>
      <c r="DN20" s="143"/>
      <c r="DO20" s="143"/>
      <c r="DP20" s="143"/>
      <c r="DQ20" s="143"/>
      <c r="DR20" s="143"/>
      <c r="DS20" s="143"/>
      <c r="DT20" s="143"/>
      <c r="DU20" s="143"/>
      <c r="DV20" s="143"/>
      <c r="DW20" s="144"/>
      <c r="DX20" s="138"/>
      <c r="DY20" s="139"/>
      <c r="DZ20" s="139"/>
      <c r="EA20" s="139"/>
      <c r="EB20" s="139"/>
      <c r="EC20" s="139"/>
      <c r="ED20" s="139"/>
      <c r="EE20" s="139"/>
      <c r="EF20" s="139"/>
      <c r="EG20" s="139"/>
      <c r="EH20" s="139"/>
      <c r="EI20" s="139"/>
      <c r="EJ20" s="140"/>
      <c r="EK20" s="138"/>
      <c r="EL20" s="139"/>
      <c r="EM20" s="139"/>
      <c r="EN20" s="139"/>
      <c r="EO20" s="139"/>
      <c r="EP20" s="139"/>
      <c r="EQ20" s="139"/>
      <c r="ER20" s="139"/>
      <c r="ES20" s="139"/>
      <c r="ET20" s="139"/>
      <c r="EU20" s="139"/>
      <c r="EV20" s="139"/>
      <c r="EW20" s="140"/>
      <c r="EX20" s="142">
        <f t="shared" si="1"/>
        <v>0</v>
      </c>
      <c r="EY20" s="143"/>
      <c r="EZ20" s="143"/>
      <c r="FA20" s="143"/>
      <c r="FB20" s="143"/>
      <c r="FC20" s="143"/>
      <c r="FD20" s="143"/>
      <c r="FE20" s="143"/>
      <c r="FF20" s="143"/>
      <c r="FG20" s="143"/>
      <c r="FH20" s="143"/>
      <c r="FI20" s="143"/>
      <c r="FJ20" s="144"/>
      <c r="FK20" s="138"/>
      <c r="FL20" s="139"/>
      <c r="FM20" s="139"/>
      <c r="FN20" s="139"/>
      <c r="FO20" s="139"/>
      <c r="FP20" s="139"/>
      <c r="FQ20" s="139"/>
      <c r="FR20" s="139"/>
      <c r="FS20" s="139"/>
      <c r="FT20" s="139"/>
      <c r="FU20" s="139"/>
      <c r="FV20" s="139"/>
      <c r="FW20" s="140"/>
      <c r="FX20" s="138"/>
      <c r="FY20" s="139"/>
      <c r="FZ20" s="139"/>
      <c r="GA20" s="139"/>
      <c r="GB20" s="139"/>
      <c r="GC20" s="139"/>
      <c r="GD20" s="139"/>
      <c r="GE20" s="139"/>
      <c r="GF20" s="139"/>
      <c r="GG20" s="139"/>
      <c r="GH20" s="139"/>
      <c r="GI20" s="139"/>
      <c r="GJ20" s="140"/>
    </row>
    <row r="21" spans="1:192" s="19" customFormat="1" ht="63" customHeight="1" hidden="1">
      <c r="A21" s="179" t="s">
        <v>203</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1"/>
      <c r="AE21" s="129"/>
      <c r="AF21" s="130"/>
      <c r="AG21" s="130"/>
      <c r="AH21" s="130"/>
      <c r="AI21" s="130"/>
      <c r="AJ21" s="130"/>
      <c r="AK21" s="130"/>
      <c r="AL21" s="130"/>
      <c r="AM21" s="131"/>
      <c r="AN21" s="132" t="s">
        <v>23</v>
      </c>
      <c r="AO21" s="133"/>
      <c r="AP21" s="133"/>
      <c r="AQ21" s="133"/>
      <c r="AR21" s="133"/>
      <c r="AS21" s="133"/>
      <c r="AT21" s="133"/>
      <c r="AU21" s="133"/>
      <c r="AV21" s="134"/>
      <c r="AW21" s="132" t="s">
        <v>190</v>
      </c>
      <c r="AX21" s="133"/>
      <c r="AY21" s="133"/>
      <c r="AZ21" s="133"/>
      <c r="BA21" s="133"/>
      <c r="BB21" s="133"/>
      <c r="BC21" s="133"/>
      <c r="BD21" s="133"/>
      <c r="BE21" s="133"/>
      <c r="BF21" s="133"/>
      <c r="BG21" s="133"/>
      <c r="BH21" s="133"/>
      <c r="BI21" s="133"/>
      <c r="BJ21" s="134"/>
      <c r="BK21" s="120" t="s">
        <v>197</v>
      </c>
      <c r="BL21" s="121"/>
      <c r="BM21" s="121"/>
      <c r="BN21" s="121"/>
      <c r="BO21" s="121"/>
      <c r="BP21" s="121"/>
      <c r="BQ21" s="121"/>
      <c r="BR21" s="121"/>
      <c r="BS21" s="121"/>
      <c r="BT21" s="121"/>
      <c r="BU21" s="121"/>
      <c r="BV21" s="121"/>
      <c r="BW21" s="122"/>
      <c r="BX21" s="142">
        <f t="shared" si="2"/>
        <v>0</v>
      </c>
      <c r="BY21" s="143"/>
      <c r="BZ21" s="143"/>
      <c r="CA21" s="143"/>
      <c r="CB21" s="143"/>
      <c r="CC21" s="143"/>
      <c r="CD21" s="143"/>
      <c r="CE21" s="143"/>
      <c r="CF21" s="143"/>
      <c r="CG21" s="143"/>
      <c r="CH21" s="143"/>
      <c r="CI21" s="143"/>
      <c r="CJ21" s="144"/>
      <c r="CK21" s="138"/>
      <c r="CL21" s="139"/>
      <c r="CM21" s="139"/>
      <c r="CN21" s="139"/>
      <c r="CO21" s="139"/>
      <c r="CP21" s="139"/>
      <c r="CQ21" s="139"/>
      <c r="CR21" s="139"/>
      <c r="CS21" s="139"/>
      <c r="CT21" s="139"/>
      <c r="CU21" s="139"/>
      <c r="CV21" s="139"/>
      <c r="CW21" s="140"/>
      <c r="CX21" s="138"/>
      <c r="CY21" s="139"/>
      <c r="CZ21" s="139"/>
      <c r="DA21" s="139"/>
      <c r="DB21" s="139"/>
      <c r="DC21" s="139"/>
      <c r="DD21" s="139"/>
      <c r="DE21" s="139"/>
      <c r="DF21" s="139"/>
      <c r="DG21" s="139"/>
      <c r="DH21" s="139"/>
      <c r="DI21" s="139"/>
      <c r="DJ21" s="140"/>
      <c r="DK21" s="142">
        <f t="shared" si="0"/>
        <v>0</v>
      </c>
      <c r="DL21" s="143"/>
      <c r="DM21" s="143"/>
      <c r="DN21" s="143"/>
      <c r="DO21" s="143"/>
      <c r="DP21" s="143"/>
      <c r="DQ21" s="143"/>
      <c r="DR21" s="143"/>
      <c r="DS21" s="143"/>
      <c r="DT21" s="143"/>
      <c r="DU21" s="143"/>
      <c r="DV21" s="143"/>
      <c r="DW21" s="144"/>
      <c r="DX21" s="138"/>
      <c r="DY21" s="139"/>
      <c r="DZ21" s="139"/>
      <c r="EA21" s="139"/>
      <c r="EB21" s="139"/>
      <c r="EC21" s="139"/>
      <c r="ED21" s="139"/>
      <c r="EE21" s="139"/>
      <c r="EF21" s="139"/>
      <c r="EG21" s="139"/>
      <c r="EH21" s="139"/>
      <c r="EI21" s="139"/>
      <c r="EJ21" s="140"/>
      <c r="EK21" s="138"/>
      <c r="EL21" s="139"/>
      <c r="EM21" s="139"/>
      <c r="EN21" s="139"/>
      <c r="EO21" s="139"/>
      <c r="EP21" s="139"/>
      <c r="EQ21" s="139"/>
      <c r="ER21" s="139"/>
      <c r="ES21" s="139"/>
      <c r="ET21" s="139"/>
      <c r="EU21" s="139"/>
      <c r="EV21" s="139"/>
      <c r="EW21" s="140"/>
      <c r="EX21" s="142">
        <f t="shared" si="1"/>
        <v>0</v>
      </c>
      <c r="EY21" s="143"/>
      <c r="EZ21" s="143"/>
      <c r="FA21" s="143"/>
      <c r="FB21" s="143"/>
      <c r="FC21" s="143"/>
      <c r="FD21" s="143"/>
      <c r="FE21" s="143"/>
      <c r="FF21" s="143"/>
      <c r="FG21" s="143"/>
      <c r="FH21" s="143"/>
      <c r="FI21" s="143"/>
      <c r="FJ21" s="144"/>
      <c r="FK21" s="138"/>
      <c r="FL21" s="139"/>
      <c r="FM21" s="139"/>
      <c r="FN21" s="139"/>
      <c r="FO21" s="139"/>
      <c r="FP21" s="139"/>
      <c r="FQ21" s="139"/>
      <c r="FR21" s="139"/>
      <c r="FS21" s="139"/>
      <c r="FT21" s="139"/>
      <c r="FU21" s="139"/>
      <c r="FV21" s="139"/>
      <c r="FW21" s="140"/>
      <c r="FX21" s="138"/>
      <c r="FY21" s="139"/>
      <c r="FZ21" s="139"/>
      <c r="GA21" s="139"/>
      <c r="GB21" s="139"/>
      <c r="GC21" s="139"/>
      <c r="GD21" s="139"/>
      <c r="GE21" s="139"/>
      <c r="GF21" s="139"/>
      <c r="GG21" s="139"/>
      <c r="GH21" s="139"/>
      <c r="GI21" s="139"/>
      <c r="GJ21" s="140"/>
    </row>
    <row r="22" spans="1:192" s="19" customFormat="1" ht="69" customHeight="1" hidden="1">
      <c r="A22" s="179" t="s">
        <v>204</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1"/>
      <c r="AE22" s="129"/>
      <c r="AF22" s="130"/>
      <c r="AG22" s="130"/>
      <c r="AH22" s="130"/>
      <c r="AI22" s="130"/>
      <c r="AJ22" s="130"/>
      <c r="AK22" s="130"/>
      <c r="AL22" s="130"/>
      <c r="AM22" s="131"/>
      <c r="AN22" s="132" t="s">
        <v>23</v>
      </c>
      <c r="AO22" s="133"/>
      <c r="AP22" s="133"/>
      <c r="AQ22" s="133"/>
      <c r="AR22" s="133"/>
      <c r="AS22" s="133"/>
      <c r="AT22" s="133"/>
      <c r="AU22" s="133"/>
      <c r="AV22" s="134"/>
      <c r="AW22" s="132" t="s">
        <v>190</v>
      </c>
      <c r="AX22" s="133"/>
      <c r="AY22" s="133"/>
      <c r="AZ22" s="133"/>
      <c r="BA22" s="133"/>
      <c r="BB22" s="133"/>
      <c r="BC22" s="133"/>
      <c r="BD22" s="133"/>
      <c r="BE22" s="133"/>
      <c r="BF22" s="133"/>
      <c r="BG22" s="133"/>
      <c r="BH22" s="133"/>
      <c r="BI22" s="133"/>
      <c r="BJ22" s="134"/>
      <c r="BK22" s="120" t="s">
        <v>198</v>
      </c>
      <c r="BL22" s="121"/>
      <c r="BM22" s="121"/>
      <c r="BN22" s="121"/>
      <c r="BO22" s="121"/>
      <c r="BP22" s="121"/>
      <c r="BQ22" s="121"/>
      <c r="BR22" s="121"/>
      <c r="BS22" s="121"/>
      <c r="BT22" s="121"/>
      <c r="BU22" s="121"/>
      <c r="BV22" s="121"/>
      <c r="BW22" s="122"/>
      <c r="BX22" s="142">
        <f t="shared" si="2"/>
        <v>0</v>
      </c>
      <c r="BY22" s="143"/>
      <c r="BZ22" s="143"/>
      <c r="CA22" s="143"/>
      <c r="CB22" s="143"/>
      <c r="CC22" s="143"/>
      <c r="CD22" s="143"/>
      <c r="CE22" s="143"/>
      <c r="CF22" s="143"/>
      <c r="CG22" s="143"/>
      <c r="CH22" s="143"/>
      <c r="CI22" s="143"/>
      <c r="CJ22" s="144"/>
      <c r="CK22" s="138"/>
      <c r="CL22" s="139"/>
      <c r="CM22" s="139"/>
      <c r="CN22" s="139"/>
      <c r="CO22" s="139"/>
      <c r="CP22" s="139"/>
      <c r="CQ22" s="139"/>
      <c r="CR22" s="139"/>
      <c r="CS22" s="139"/>
      <c r="CT22" s="139"/>
      <c r="CU22" s="139"/>
      <c r="CV22" s="139"/>
      <c r="CW22" s="140"/>
      <c r="CX22" s="138"/>
      <c r="CY22" s="139"/>
      <c r="CZ22" s="139"/>
      <c r="DA22" s="139"/>
      <c r="DB22" s="139"/>
      <c r="DC22" s="139"/>
      <c r="DD22" s="139"/>
      <c r="DE22" s="139"/>
      <c r="DF22" s="139"/>
      <c r="DG22" s="139"/>
      <c r="DH22" s="139"/>
      <c r="DI22" s="139"/>
      <c r="DJ22" s="140"/>
      <c r="DK22" s="142">
        <f t="shared" si="0"/>
        <v>0</v>
      </c>
      <c r="DL22" s="143"/>
      <c r="DM22" s="143"/>
      <c r="DN22" s="143"/>
      <c r="DO22" s="143"/>
      <c r="DP22" s="143"/>
      <c r="DQ22" s="143"/>
      <c r="DR22" s="143"/>
      <c r="DS22" s="143"/>
      <c r="DT22" s="143"/>
      <c r="DU22" s="143"/>
      <c r="DV22" s="143"/>
      <c r="DW22" s="144"/>
      <c r="DX22" s="138"/>
      <c r="DY22" s="139"/>
      <c r="DZ22" s="139"/>
      <c r="EA22" s="139"/>
      <c r="EB22" s="139"/>
      <c r="EC22" s="139"/>
      <c r="ED22" s="139"/>
      <c r="EE22" s="139"/>
      <c r="EF22" s="139"/>
      <c r="EG22" s="139"/>
      <c r="EH22" s="139"/>
      <c r="EI22" s="139"/>
      <c r="EJ22" s="140"/>
      <c r="EK22" s="138"/>
      <c r="EL22" s="139"/>
      <c r="EM22" s="139"/>
      <c r="EN22" s="139"/>
      <c r="EO22" s="139"/>
      <c r="EP22" s="139"/>
      <c r="EQ22" s="139"/>
      <c r="ER22" s="139"/>
      <c r="ES22" s="139"/>
      <c r="ET22" s="139"/>
      <c r="EU22" s="139"/>
      <c r="EV22" s="139"/>
      <c r="EW22" s="140"/>
      <c r="EX22" s="142">
        <f t="shared" si="1"/>
        <v>0</v>
      </c>
      <c r="EY22" s="143"/>
      <c r="EZ22" s="143"/>
      <c r="FA22" s="143"/>
      <c r="FB22" s="143"/>
      <c r="FC22" s="143"/>
      <c r="FD22" s="143"/>
      <c r="FE22" s="143"/>
      <c r="FF22" s="143"/>
      <c r="FG22" s="143"/>
      <c r="FH22" s="143"/>
      <c r="FI22" s="143"/>
      <c r="FJ22" s="144"/>
      <c r="FK22" s="138"/>
      <c r="FL22" s="139"/>
      <c r="FM22" s="139"/>
      <c r="FN22" s="139"/>
      <c r="FO22" s="139"/>
      <c r="FP22" s="139"/>
      <c r="FQ22" s="139"/>
      <c r="FR22" s="139"/>
      <c r="FS22" s="139"/>
      <c r="FT22" s="139"/>
      <c r="FU22" s="139"/>
      <c r="FV22" s="139"/>
      <c r="FW22" s="140"/>
      <c r="FX22" s="138"/>
      <c r="FY22" s="139"/>
      <c r="FZ22" s="139"/>
      <c r="GA22" s="139"/>
      <c r="GB22" s="139"/>
      <c r="GC22" s="139"/>
      <c r="GD22" s="139"/>
      <c r="GE22" s="139"/>
      <c r="GF22" s="139"/>
      <c r="GG22" s="139"/>
      <c r="GH22" s="139"/>
      <c r="GI22" s="139"/>
      <c r="GJ22" s="140"/>
    </row>
    <row r="23" spans="1:192" s="19" customFormat="1" ht="64.5" customHeight="1" hidden="1">
      <c r="A23" s="179" t="s">
        <v>205</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1"/>
      <c r="AE23" s="129"/>
      <c r="AF23" s="130"/>
      <c r="AG23" s="130"/>
      <c r="AH23" s="130"/>
      <c r="AI23" s="130"/>
      <c r="AJ23" s="130"/>
      <c r="AK23" s="130"/>
      <c r="AL23" s="130"/>
      <c r="AM23" s="131"/>
      <c r="AN23" s="132" t="s">
        <v>23</v>
      </c>
      <c r="AO23" s="133"/>
      <c r="AP23" s="133"/>
      <c r="AQ23" s="133"/>
      <c r="AR23" s="133"/>
      <c r="AS23" s="133"/>
      <c r="AT23" s="133"/>
      <c r="AU23" s="133"/>
      <c r="AV23" s="134"/>
      <c r="AW23" s="132" t="s">
        <v>190</v>
      </c>
      <c r="AX23" s="133"/>
      <c r="AY23" s="133"/>
      <c r="AZ23" s="133"/>
      <c r="BA23" s="133"/>
      <c r="BB23" s="133"/>
      <c r="BC23" s="133"/>
      <c r="BD23" s="133"/>
      <c r="BE23" s="133"/>
      <c r="BF23" s="133"/>
      <c r="BG23" s="133"/>
      <c r="BH23" s="133"/>
      <c r="BI23" s="133"/>
      <c r="BJ23" s="134"/>
      <c r="BK23" s="120" t="s">
        <v>195</v>
      </c>
      <c r="BL23" s="121"/>
      <c r="BM23" s="121"/>
      <c r="BN23" s="121"/>
      <c r="BO23" s="121"/>
      <c r="BP23" s="121"/>
      <c r="BQ23" s="121"/>
      <c r="BR23" s="121"/>
      <c r="BS23" s="121"/>
      <c r="BT23" s="121"/>
      <c r="BU23" s="121"/>
      <c r="BV23" s="121"/>
      <c r="BW23" s="122"/>
      <c r="BX23" s="142">
        <f t="shared" si="2"/>
        <v>0</v>
      </c>
      <c r="BY23" s="143"/>
      <c r="BZ23" s="143"/>
      <c r="CA23" s="143"/>
      <c r="CB23" s="143"/>
      <c r="CC23" s="143"/>
      <c r="CD23" s="143"/>
      <c r="CE23" s="143"/>
      <c r="CF23" s="143"/>
      <c r="CG23" s="143"/>
      <c r="CH23" s="143"/>
      <c r="CI23" s="143"/>
      <c r="CJ23" s="144"/>
      <c r="CK23" s="123"/>
      <c r="CL23" s="124"/>
      <c r="CM23" s="124"/>
      <c r="CN23" s="124"/>
      <c r="CO23" s="124"/>
      <c r="CP23" s="124"/>
      <c r="CQ23" s="124"/>
      <c r="CR23" s="124"/>
      <c r="CS23" s="124"/>
      <c r="CT23" s="124"/>
      <c r="CU23" s="124"/>
      <c r="CV23" s="124"/>
      <c r="CW23" s="125"/>
      <c r="CX23" s="123"/>
      <c r="CY23" s="124"/>
      <c r="CZ23" s="124"/>
      <c r="DA23" s="124"/>
      <c r="DB23" s="124"/>
      <c r="DC23" s="124"/>
      <c r="DD23" s="124"/>
      <c r="DE23" s="124"/>
      <c r="DF23" s="124"/>
      <c r="DG23" s="124"/>
      <c r="DH23" s="124"/>
      <c r="DI23" s="124"/>
      <c r="DJ23" s="125"/>
      <c r="DK23" s="142">
        <f t="shared" si="0"/>
        <v>0</v>
      </c>
      <c r="DL23" s="143"/>
      <c r="DM23" s="143"/>
      <c r="DN23" s="143"/>
      <c r="DO23" s="143"/>
      <c r="DP23" s="143"/>
      <c r="DQ23" s="143"/>
      <c r="DR23" s="143"/>
      <c r="DS23" s="143"/>
      <c r="DT23" s="143"/>
      <c r="DU23" s="143"/>
      <c r="DV23" s="143"/>
      <c r="DW23" s="144"/>
      <c r="DX23" s="123"/>
      <c r="DY23" s="124"/>
      <c r="DZ23" s="124"/>
      <c r="EA23" s="124"/>
      <c r="EB23" s="124"/>
      <c r="EC23" s="124"/>
      <c r="ED23" s="124"/>
      <c r="EE23" s="124"/>
      <c r="EF23" s="124"/>
      <c r="EG23" s="124"/>
      <c r="EH23" s="124"/>
      <c r="EI23" s="124"/>
      <c r="EJ23" s="125"/>
      <c r="EK23" s="123"/>
      <c r="EL23" s="124"/>
      <c r="EM23" s="124"/>
      <c r="EN23" s="124"/>
      <c r="EO23" s="124"/>
      <c r="EP23" s="124"/>
      <c r="EQ23" s="124"/>
      <c r="ER23" s="124"/>
      <c r="ES23" s="124"/>
      <c r="ET23" s="124"/>
      <c r="EU23" s="124"/>
      <c r="EV23" s="124"/>
      <c r="EW23" s="125"/>
      <c r="EX23" s="142">
        <f t="shared" si="1"/>
        <v>0</v>
      </c>
      <c r="EY23" s="143"/>
      <c r="EZ23" s="143"/>
      <c r="FA23" s="143"/>
      <c r="FB23" s="143"/>
      <c r="FC23" s="143"/>
      <c r="FD23" s="143"/>
      <c r="FE23" s="143"/>
      <c r="FF23" s="143"/>
      <c r="FG23" s="143"/>
      <c r="FH23" s="143"/>
      <c r="FI23" s="143"/>
      <c r="FJ23" s="144"/>
      <c r="FK23" s="123"/>
      <c r="FL23" s="124"/>
      <c r="FM23" s="124"/>
      <c r="FN23" s="124"/>
      <c r="FO23" s="124"/>
      <c r="FP23" s="124"/>
      <c r="FQ23" s="124"/>
      <c r="FR23" s="124"/>
      <c r="FS23" s="124"/>
      <c r="FT23" s="124"/>
      <c r="FU23" s="124"/>
      <c r="FV23" s="124"/>
      <c r="FW23" s="125"/>
      <c r="FX23" s="123"/>
      <c r="FY23" s="124"/>
      <c r="FZ23" s="124"/>
      <c r="GA23" s="124"/>
      <c r="GB23" s="124"/>
      <c r="GC23" s="124"/>
      <c r="GD23" s="124"/>
      <c r="GE23" s="124"/>
      <c r="GF23" s="124"/>
      <c r="GG23" s="124"/>
      <c r="GH23" s="124"/>
      <c r="GI23" s="124"/>
      <c r="GJ23" s="125"/>
    </row>
    <row r="24" spans="1:192" s="15" customFormat="1" ht="21" customHeight="1">
      <c r="A24" s="145" t="s">
        <v>127</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7"/>
      <c r="AE24" s="129"/>
      <c r="AF24" s="130"/>
      <c r="AG24" s="130"/>
      <c r="AH24" s="130"/>
      <c r="AI24" s="130"/>
      <c r="AJ24" s="130"/>
      <c r="AK24" s="130"/>
      <c r="AL24" s="130"/>
      <c r="AM24" s="131"/>
      <c r="AN24" s="132" t="s">
        <v>25</v>
      </c>
      <c r="AO24" s="133"/>
      <c r="AP24" s="133"/>
      <c r="AQ24" s="133"/>
      <c r="AR24" s="133"/>
      <c r="AS24" s="133"/>
      <c r="AT24" s="133"/>
      <c r="AU24" s="133"/>
      <c r="AV24" s="134"/>
      <c r="AW24" s="161" t="s">
        <v>9</v>
      </c>
      <c r="AX24" s="162"/>
      <c r="AY24" s="162"/>
      <c r="AZ24" s="162"/>
      <c r="BA24" s="162"/>
      <c r="BB24" s="162"/>
      <c r="BC24" s="162"/>
      <c r="BD24" s="162"/>
      <c r="BE24" s="162"/>
      <c r="BF24" s="162"/>
      <c r="BG24" s="162"/>
      <c r="BH24" s="162"/>
      <c r="BI24" s="162"/>
      <c r="BJ24" s="163"/>
      <c r="BK24" s="161" t="s">
        <v>9</v>
      </c>
      <c r="BL24" s="162"/>
      <c r="BM24" s="162"/>
      <c r="BN24" s="162"/>
      <c r="BO24" s="162"/>
      <c r="BP24" s="162"/>
      <c r="BQ24" s="162"/>
      <c r="BR24" s="162"/>
      <c r="BS24" s="162"/>
      <c r="BT24" s="162"/>
      <c r="BU24" s="162"/>
      <c r="BV24" s="162"/>
      <c r="BW24" s="163"/>
      <c r="BX24" s="142">
        <f aca="true" t="shared" si="3" ref="BX24:BX30">CK24+CX24</f>
        <v>243000</v>
      </c>
      <c r="BY24" s="143"/>
      <c r="BZ24" s="143"/>
      <c r="CA24" s="143"/>
      <c r="CB24" s="143"/>
      <c r="CC24" s="143"/>
      <c r="CD24" s="143"/>
      <c r="CE24" s="143"/>
      <c r="CF24" s="143"/>
      <c r="CG24" s="143"/>
      <c r="CH24" s="143"/>
      <c r="CI24" s="143"/>
      <c r="CJ24" s="144"/>
      <c r="CK24" s="142">
        <f>SUM(CK25:CW30)</f>
        <v>243000</v>
      </c>
      <c r="CL24" s="143"/>
      <c r="CM24" s="143"/>
      <c r="CN24" s="143"/>
      <c r="CO24" s="143"/>
      <c r="CP24" s="143"/>
      <c r="CQ24" s="143"/>
      <c r="CR24" s="143"/>
      <c r="CS24" s="143"/>
      <c r="CT24" s="143"/>
      <c r="CU24" s="143"/>
      <c r="CV24" s="143"/>
      <c r="CW24" s="144"/>
      <c r="CX24" s="142">
        <f>SUM(CX25:DJ28)</f>
        <v>0</v>
      </c>
      <c r="CY24" s="143"/>
      <c r="CZ24" s="143"/>
      <c r="DA24" s="143"/>
      <c r="DB24" s="143"/>
      <c r="DC24" s="143"/>
      <c r="DD24" s="143"/>
      <c r="DE24" s="143"/>
      <c r="DF24" s="143"/>
      <c r="DG24" s="143"/>
      <c r="DH24" s="143"/>
      <c r="DI24" s="143"/>
      <c r="DJ24" s="144"/>
      <c r="DK24" s="142">
        <f>SUM(DK25:DW28)</f>
        <v>243000</v>
      </c>
      <c r="DL24" s="143"/>
      <c r="DM24" s="143"/>
      <c r="DN24" s="143"/>
      <c r="DO24" s="143"/>
      <c r="DP24" s="143"/>
      <c r="DQ24" s="143"/>
      <c r="DR24" s="143"/>
      <c r="DS24" s="143"/>
      <c r="DT24" s="143"/>
      <c r="DU24" s="143"/>
      <c r="DV24" s="143"/>
      <c r="DW24" s="144"/>
      <c r="DX24" s="142">
        <f>SUM(DX25:EJ28)</f>
        <v>243000</v>
      </c>
      <c r="DY24" s="143"/>
      <c r="DZ24" s="143"/>
      <c r="EA24" s="143"/>
      <c r="EB24" s="143"/>
      <c r="EC24" s="143"/>
      <c r="ED24" s="143"/>
      <c r="EE24" s="143"/>
      <c r="EF24" s="143"/>
      <c r="EG24" s="143"/>
      <c r="EH24" s="143"/>
      <c r="EI24" s="143"/>
      <c r="EJ24" s="144"/>
      <c r="EK24" s="142">
        <f>SUM(EK25:EW28)</f>
        <v>0</v>
      </c>
      <c r="EL24" s="143"/>
      <c r="EM24" s="143"/>
      <c r="EN24" s="143"/>
      <c r="EO24" s="143"/>
      <c r="EP24" s="143"/>
      <c r="EQ24" s="143"/>
      <c r="ER24" s="143"/>
      <c r="ES24" s="143"/>
      <c r="ET24" s="143"/>
      <c r="EU24" s="143"/>
      <c r="EV24" s="143"/>
      <c r="EW24" s="144"/>
      <c r="EX24" s="142">
        <f>SUM(EX25:FJ28)</f>
        <v>243000</v>
      </c>
      <c r="EY24" s="143"/>
      <c r="EZ24" s="143"/>
      <c r="FA24" s="143"/>
      <c r="FB24" s="143"/>
      <c r="FC24" s="143"/>
      <c r="FD24" s="143"/>
      <c r="FE24" s="143"/>
      <c r="FF24" s="143"/>
      <c r="FG24" s="143"/>
      <c r="FH24" s="143"/>
      <c r="FI24" s="143"/>
      <c r="FJ24" s="144"/>
      <c r="FK24" s="142">
        <f>SUM(FK25:FW28)</f>
        <v>243000</v>
      </c>
      <c r="FL24" s="143"/>
      <c r="FM24" s="143"/>
      <c r="FN24" s="143"/>
      <c r="FO24" s="143"/>
      <c r="FP24" s="143"/>
      <c r="FQ24" s="143"/>
      <c r="FR24" s="143"/>
      <c r="FS24" s="143"/>
      <c r="FT24" s="143"/>
      <c r="FU24" s="143"/>
      <c r="FV24" s="143"/>
      <c r="FW24" s="144"/>
      <c r="FX24" s="142">
        <f>SUM(FX25:GJ28)</f>
        <v>0</v>
      </c>
      <c r="FY24" s="143"/>
      <c r="FZ24" s="143"/>
      <c r="GA24" s="143"/>
      <c r="GB24" s="143"/>
      <c r="GC24" s="143"/>
      <c r="GD24" s="143"/>
      <c r="GE24" s="143"/>
      <c r="GF24" s="143"/>
      <c r="GG24" s="143"/>
      <c r="GH24" s="143"/>
      <c r="GI24" s="143"/>
      <c r="GJ24" s="144"/>
    </row>
    <row r="25" spans="1:192" s="14" customFormat="1" ht="173.25" customHeight="1">
      <c r="A25" s="126" t="s">
        <v>439</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8"/>
      <c r="AE25" s="129"/>
      <c r="AF25" s="130"/>
      <c r="AG25" s="130"/>
      <c r="AH25" s="130"/>
      <c r="AI25" s="130"/>
      <c r="AJ25" s="130"/>
      <c r="AK25" s="130"/>
      <c r="AL25" s="130"/>
      <c r="AM25" s="131"/>
      <c r="AN25" s="132" t="s">
        <v>25</v>
      </c>
      <c r="AO25" s="133"/>
      <c r="AP25" s="133"/>
      <c r="AQ25" s="133"/>
      <c r="AR25" s="133"/>
      <c r="AS25" s="133"/>
      <c r="AT25" s="133"/>
      <c r="AU25" s="133"/>
      <c r="AV25" s="134"/>
      <c r="AW25" s="120" t="s">
        <v>9</v>
      </c>
      <c r="AX25" s="121"/>
      <c r="AY25" s="121"/>
      <c r="AZ25" s="121"/>
      <c r="BA25" s="121"/>
      <c r="BB25" s="121"/>
      <c r="BC25" s="121"/>
      <c r="BD25" s="121"/>
      <c r="BE25" s="121"/>
      <c r="BF25" s="121"/>
      <c r="BG25" s="121"/>
      <c r="BH25" s="121"/>
      <c r="BI25" s="121"/>
      <c r="BJ25" s="122"/>
      <c r="BK25" s="120" t="s">
        <v>261</v>
      </c>
      <c r="BL25" s="121"/>
      <c r="BM25" s="121"/>
      <c r="BN25" s="121"/>
      <c r="BO25" s="121"/>
      <c r="BP25" s="121"/>
      <c r="BQ25" s="121"/>
      <c r="BR25" s="121"/>
      <c r="BS25" s="121"/>
      <c r="BT25" s="121"/>
      <c r="BU25" s="121"/>
      <c r="BV25" s="121"/>
      <c r="BW25" s="122"/>
      <c r="BX25" s="123">
        <f t="shared" si="3"/>
        <v>43000</v>
      </c>
      <c r="BY25" s="124"/>
      <c r="BZ25" s="124"/>
      <c r="CA25" s="124"/>
      <c r="CB25" s="124"/>
      <c r="CC25" s="124"/>
      <c r="CD25" s="124"/>
      <c r="CE25" s="124"/>
      <c r="CF25" s="124"/>
      <c r="CG25" s="124"/>
      <c r="CH25" s="124"/>
      <c r="CI25" s="124"/>
      <c r="CJ25" s="125"/>
      <c r="CK25" s="123">
        <v>43000</v>
      </c>
      <c r="CL25" s="124"/>
      <c r="CM25" s="124"/>
      <c r="CN25" s="124"/>
      <c r="CO25" s="124"/>
      <c r="CP25" s="124"/>
      <c r="CQ25" s="124"/>
      <c r="CR25" s="124"/>
      <c r="CS25" s="124"/>
      <c r="CT25" s="124"/>
      <c r="CU25" s="124"/>
      <c r="CV25" s="124"/>
      <c r="CW25" s="125"/>
      <c r="CX25" s="123"/>
      <c r="CY25" s="124"/>
      <c r="CZ25" s="124"/>
      <c r="DA25" s="124"/>
      <c r="DB25" s="124"/>
      <c r="DC25" s="124"/>
      <c r="DD25" s="124"/>
      <c r="DE25" s="124"/>
      <c r="DF25" s="124"/>
      <c r="DG25" s="124"/>
      <c r="DH25" s="124"/>
      <c r="DI25" s="124"/>
      <c r="DJ25" s="125"/>
      <c r="DK25" s="123">
        <f aca="true" t="shared" si="4" ref="DK25:DK30">DX25+EK25</f>
        <v>43000</v>
      </c>
      <c r="DL25" s="124"/>
      <c r="DM25" s="124"/>
      <c r="DN25" s="124"/>
      <c r="DO25" s="124"/>
      <c r="DP25" s="124"/>
      <c r="DQ25" s="124"/>
      <c r="DR25" s="124"/>
      <c r="DS25" s="124"/>
      <c r="DT25" s="124"/>
      <c r="DU25" s="124"/>
      <c r="DV25" s="124"/>
      <c r="DW25" s="125"/>
      <c r="DX25" s="123">
        <v>43000</v>
      </c>
      <c r="DY25" s="124"/>
      <c r="DZ25" s="124"/>
      <c r="EA25" s="124"/>
      <c r="EB25" s="124"/>
      <c r="EC25" s="124"/>
      <c r="ED25" s="124"/>
      <c r="EE25" s="124"/>
      <c r="EF25" s="124"/>
      <c r="EG25" s="124"/>
      <c r="EH25" s="124"/>
      <c r="EI25" s="124"/>
      <c r="EJ25" s="125"/>
      <c r="EK25" s="123"/>
      <c r="EL25" s="124"/>
      <c r="EM25" s="124"/>
      <c r="EN25" s="124"/>
      <c r="EO25" s="124"/>
      <c r="EP25" s="124"/>
      <c r="EQ25" s="124"/>
      <c r="ER25" s="124"/>
      <c r="ES25" s="124"/>
      <c r="ET25" s="124"/>
      <c r="EU25" s="124"/>
      <c r="EV25" s="124"/>
      <c r="EW25" s="125"/>
      <c r="EX25" s="123">
        <f aca="true" t="shared" si="5" ref="EX25:EX30">FK25+FX25</f>
        <v>43000</v>
      </c>
      <c r="EY25" s="124"/>
      <c r="EZ25" s="124"/>
      <c r="FA25" s="124"/>
      <c r="FB25" s="124"/>
      <c r="FC25" s="124"/>
      <c r="FD25" s="124"/>
      <c r="FE25" s="124"/>
      <c r="FF25" s="124"/>
      <c r="FG25" s="124"/>
      <c r="FH25" s="124"/>
      <c r="FI25" s="124"/>
      <c r="FJ25" s="125"/>
      <c r="FK25" s="123">
        <v>43000</v>
      </c>
      <c r="FL25" s="124"/>
      <c r="FM25" s="124"/>
      <c r="FN25" s="124"/>
      <c r="FO25" s="124"/>
      <c r="FP25" s="124"/>
      <c r="FQ25" s="124"/>
      <c r="FR25" s="124"/>
      <c r="FS25" s="124"/>
      <c r="FT25" s="124"/>
      <c r="FU25" s="124"/>
      <c r="FV25" s="124"/>
      <c r="FW25" s="125"/>
      <c r="FX25" s="123"/>
      <c r="FY25" s="124"/>
      <c r="FZ25" s="124"/>
      <c r="GA25" s="124"/>
      <c r="GB25" s="124"/>
      <c r="GC25" s="124"/>
      <c r="GD25" s="124"/>
      <c r="GE25" s="124"/>
      <c r="GF25" s="124"/>
      <c r="GG25" s="124"/>
      <c r="GH25" s="124"/>
      <c r="GI25" s="124"/>
      <c r="GJ25" s="125"/>
    </row>
    <row r="26" spans="1:192" s="14" customFormat="1" ht="129.75" customHeight="1">
      <c r="A26" s="126" t="s">
        <v>440</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c r="AE26" s="129"/>
      <c r="AF26" s="130"/>
      <c r="AG26" s="130"/>
      <c r="AH26" s="130"/>
      <c r="AI26" s="130"/>
      <c r="AJ26" s="130"/>
      <c r="AK26" s="130"/>
      <c r="AL26" s="130"/>
      <c r="AM26" s="131"/>
      <c r="AN26" s="132" t="s">
        <v>25</v>
      </c>
      <c r="AO26" s="133"/>
      <c r="AP26" s="133"/>
      <c r="AQ26" s="133"/>
      <c r="AR26" s="133"/>
      <c r="AS26" s="133"/>
      <c r="AT26" s="133"/>
      <c r="AU26" s="133"/>
      <c r="AV26" s="134"/>
      <c r="AW26" s="120" t="s">
        <v>9</v>
      </c>
      <c r="AX26" s="121"/>
      <c r="AY26" s="121"/>
      <c r="AZ26" s="121"/>
      <c r="BA26" s="121"/>
      <c r="BB26" s="121"/>
      <c r="BC26" s="121"/>
      <c r="BD26" s="121"/>
      <c r="BE26" s="121"/>
      <c r="BF26" s="121"/>
      <c r="BG26" s="121"/>
      <c r="BH26" s="121"/>
      <c r="BI26" s="121"/>
      <c r="BJ26" s="122"/>
      <c r="BK26" s="120" t="s">
        <v>262</v>
      </c>
      <c r="BL26" s="121"/>
      <c r="BM26" s="121"/>
      <c r="BN26" s="121"/>
      <c r="BO26" s="121"/>
      <c r="BP26" s="121"/>
      <c r="BQ26" s="121"/>
      <c r="BR26" s="121"/>
      <c r="BS26" s="121"/>
      <c r="BT26" s="121"/>
      <c r="BU26" s="121"/>
      <c r="BV26" s="121"/>
      <c r="BW26" s="122"/>
      <c r="BX26" s="123">
        <f t="shared" si="3"/>
        <v>21000</v>
      </c>
      <c r="BY26" s="124"/>
      <c r="BZ26" s="124"/>
      <c r="CA26" s="124"/>
      <c r="CB26" s="124"/>
      <c r="CC26" s="124"/>
      <c r="CD26" s="124"/>
      <c r="CE26" s="124"/>
      <c r="CF26" s="124"/>
      <c r="CG26" s="124"/>
      <c r="CH26" s="124"/>
      <c r="CI26" s="124"/>
      <c r="CJ26" s="125"/>
      <c r="CK26" s="123">
        <v>21000</v>
      </c>
      <c r="CL26" s="124"/>
      <c r="CM26" s="124"/>
      <c r="CN26" s="124"/>
      <c r="CO26" s="124"/>
      <c r="CP26" s="124"/>
      <c r="CQ26" s="124"/>
      <c r="CR26" s="124"/>
      <c r="CS26" s="124"/>
      <c r="CT26" s="124"/>
      <c r="CU26" s="124"/>
      <c r="CV26" s="124"/>
      <c r="CW26" s="125"/>
      <c r="CX26" s="123"/>
      <c r="CY26" s="124"/>
      <c r="CZ26" s="124"/>
      <c r="DA26" s="124"/>
      <c r="DB26" s="124"/>
      <c r="DC26" s="124"/>
      <c r="DD26" s="124"/>
      <c r="DE26" s="124"/>
      <c r="DF26" s="124"/>
      <c r="DG26" s="124"/>
      <c r="DH26" s="124"/>
      <c r="DI26" s="124"/>
      <c r="DJ26" s="125"/>
      <c r="DK26" s="123">
        <f t="shared" si="4"/>
        <v>21000</v>
      </c>
      <c r="DL26" s="124"/>
      <c r="DM26" s="124"/>
      <c r="DN26" s="124"/>
      <c r="DO26" s="124"/>
      <c r="DP26" s="124"/>
      <c r="DQ26" s="124"/>
      <c r="DR26" s="124"/>
      <c r="DS26" s="124"/>
      <c r="DT26" s="124"/>
      <c r="DU26" s="124"/>
      <c r="DV26" s="124"/>
      <c r="DW26" s="125"/>
      <c r="DX26" s="123">
        <v>21000</v>
      </c>
      <c r="DY26" s="124"/>
      <c r="DZ26" s="124"/>
      <c r="EA26" s="124"/>
      <c r="EB26" s="124"/>
      <c r="EC26" s="124"/>
      <c r="ED26" s="124"/>
      <c r="EE26" s="124"/>
      <c r="EF26" s="124"/>
      <c r="EG26" s="124"/>
      <c r="EH26" s="124"/>
      <c r="EI26" s="124"/>
      <c r="EJ26" s="125"/>
      <c r="EK26" s="123"/>
      <c r="EL26" s="124"/>
      <c r="EM26" s="124"/>
      <c r="EN26" s="124"/>
      <c r="EO26" s="124"/>
      <c r="EP26" s="124"/>
      <c r="EQ26" s="124"/>
      <c r="ER26" s="124"/>
      <c r="ES26" s="124"/>
      <c r="ET26" s="124"/>
      <c r="EU26" s="124"/>
      <c r="EV26" s="124"/>
      <c r="EW26" s="125"/>
      <c r="EX26" s="123">
        <f t="shared" si="5"/>
        <v>21000</v>
      </c>
      <c r="EY26" s="124"/>
      <c r="EZ26" s="124"/>
      <c r="FA26" s="124"/>
      <c r="FB26" s="124"/>
      <c r="FC26" s="124"/>
      <c r="FD26" s="124"/>
      <c r="FE26" s="124"/>
      <c r="FF26" s="124"/>
      <c r="FG26" s="124"/>
      <c r="FH26" s="124"/>
      <c r="FI26" s="124"/>
      <c r="FJ26" s="125"/>
      <c r="FK26" s="123">
        <v>21000</v>
      </c>
      <c r="FL26" s="124"/>
      <c r="FM26" s="124"/>
      <c r="FN26" s="124"/>
      <c r="FO26" s="124"/>
      <c r="FP26" s="124"/>
      <c r="FQ26" s="124"/>
      <c r="FR26" s="124"/>
      <c r="FS26" s="124"/>
      <c r="FT26" s="124"/>
      <c r="FU26" s="124"/>
      <c r="FV26" s="124"/>
      <c r="FW26" s="125"/>
      <c r="FX26" s="123"/>
      <c r="FY26" s="124"/>
      <c r="FZ26" s="124"/>
      <c r="GA26" s="124"/>
      <c r="GB26" s="124"/>
      <c r="GC26" s="124"/>
      <c r="GD26" s="124"/>
      <c r="GE26" s="124"/>
      <c r="GF26" s="124"/>
      <c r="GG26" s="124"/>
      <c r="GH26" s="124"/>
      <c r="GI26" s="124"/>
      <c r="GJ26" s="125"/>
    </row>
    <row r="27" spans="1:192" s="14" customFormat="1" ht="235.5" customHeight="1">
      <c r="A27" s="126" t="s">
        <v>441</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8"/>
      <c r="AE27" s="129"/>
      <c r="AF27" s="130"/>
      <c r="AG27" s="130"/>
      <c r="AH27" s="130"/>
      <c r="AI27" s="130"/>
      <c r="AJ27" s="130"/>
      <c r="AK27" s="130"/>
      <c r="AL27" s="130"/>
      <c r="AM27" s="131"/>
      <c r="AN27" s="132" t="s">
        <v>25</v>
      </c>
      <c r="AO27" s="133"/>
      <c r="AP27" s="133"/>
      <c r="AQ27" s="133"/>
      <c r="AR27" s="133"/>
      <c r="AS27" s="133"/>
      <c r="AT27" s="133"/>
      <c r="AU27" s="133"/>
      <c r="AV27" s="134"/>
      <c r="AW27" s="120" t="s">
        <v>9</v>
      </c>
      <c r="AX27" s="121"/>
      <c r="AY27" s="121"/>
      <c r="AZ27" s="121"/>
      <c r="BA27" s="121"/>
      <c r="BB27" s="121"/>
      <c r="BC27" s="121"/>
      <c r="BD27" s="121"/>
      <c r="BE27" s="121"/>
      <c r="BF27" s="121"/>
      <c r="BG27" s="121"/>
      <c r="BH27" s="121"/>
      <c r="BI27" s="121"/>
      <c r="BJ27" s="122"/>
      <c r="BK27" s="120" t="s">
        <v>263</v>
      </c>
      <c r="BL27" s="121"/>
      <c r="BM27" s="121"/>
      <c r="BN27" s="121"/>
      <c r="BO27" s="121"/>
      <c r="BP27" s="121"/>
      <c r="BQ27" s="121"/>
      <c r="BR27" s="121"/>
      <c r="BS27" s="121"/>
      <c r="BT27" s="121"/>
      <c r="BU27" s="121"/>
      <c r="BV27" s="121"/>
      <c r="BW27" s="122"/>
      <c r="BX27" s="123">
        <f t="shared" si="3"/>
        <v>179000</v>
      </c>
      <c r="BY27" s="124"/>
      <c r="BZ27" s="124"/>
      <c r="CA27" s="124"/>
      <c r="CB27" s="124"/>
      <c r="CC27" s="124"/>
      <c r="CD27" s="124"/>
      <c r="CE27" s="124"/>
      <c r="CF27" s="124"/>
      <c r="CG27" s="124"/>
      <c r="CH27" s="124"/>
      <c r="CI27" s="124"/>
      <c r="CJ27" s="125"/>
      <c r="CK27" s="123">
        <v>179000</v>
      </c>
      <c r="CL27" s="124"/>
      <c r="CM27" s="124"/>
      <c r="CN27" s="124"/>
      <c r="CO27" s="124"/>
      <c r="CP27" s="124"/>
      <c r="CQ27" s="124"/>
      <c r="CR27" s="124"/>
      <c r="CS27" s="124"/>
      <c r="CT27" s="124"/>
      <c r="CU27" s="124"/>
      <c r="CV27" s="124"/>
      <c r="CW27" s="125"/>
      <c r="CX27" s="123"/>
      <c r="CY27" s="124"/>
      <c r="CZ27" s="124"/>
      <c r="DA27" s="124"/>
      <c r="DB27" s="124"/>
      <c r="DC27" s="124"/>
      <c r="DD27" s="124"/>
      <c r="DE27" s="124"/>
      <c r="DF27" s="124"/>
      <c r="DG27" s="124"/>
      <c r="DH27" s="124"/>
      <c r="DI27" s="124"/>
      <c r="DJ27" s="125"/>
      <c r="DK27" s="123">
        <f t="shared" si="4"/>
        <v>179000</v>
      </c>
      <c r="DL27" s="124"/>
      <c r="DM27" s="124"/>
      <c r="DN27" s="124"/>
      <c r="DO27" s="124"/>
      <c r="DP27" s="124"/>
      <c r="DQ27" s="124"/>
      <c r="DR27" s="124"/>
      <c r="DS27" s="124"/>
      <c r="DT27" s="124"/>
      <c r="DU27" s="124"/>
      <c r="DV27" s="124"/>
      <c r="DW27" s="125"/>
      <c r="DX27" s="123">
        <v>179000</v>
      </c>
      <c r="DY27" s="124"/>
      <c r="DZ27" s="124"/>
      <c r="EA27" s="124"/>
      <c r="EB27" s="124"/>
      <c r="EC27" s="124"/>
      <c r="ED27" s="124"/>
      <c r="EE27" s="124"/>
      <c r="EF27" s="124"/>
      <c r="EG27" s="124"/>
      <c r="EH27" s="124"/>
      <c r="EI27" s="124"/>
      <c r="EJ27" s="125"/>
      <c r="EK27" s="123"/>
      <c r="EL27" s="124"/>
      <c r="EM27" s="124"/>
      <c r="EN27" s="124"/>
      <c r="EO27" s="124"/>
      <c r="EP27" s="124"/>
      <c r="EQ27" s="124"/>
      <c r="ER27" s="124"/>
      <c r="ES27" s="124"/>
      <c r="ET27" s="124"/>
      <c r="EU27" s="124"/>
      <c r="EV27" s="124"/>
      <c r="EW27" s="125"/>
      <c r="EX27" s="123">
        <f t="shared" si="5"/>
        <v>179000</v>
      </c>
      <c r="EY27" s="124"/>
      <c r="EZ27" s="124"/>
      <c r="FA27" s="124"/>
      <c r="FB27" s="124"/>
      <c r="FC27" s="124"/>
      <c r="FD27" s="124"/>
      <c r="FE27" s="124"/>
      <c r="FF27" s="124"/>
      <c r="FG27" s="124"/>
      <c r="FH27" s="124"/>
      <c r="FI27" s="124"/>
      <c r="FJ27" s="125"/>
      <c r="FK27" s="123">
        <v>179000</v>
      </c>
      <c r="FL27" s="124"/>
      <c r="FM27" s="124"/>
      <c r="FN27" s="124"/>
      <c r="FO27" s="124"/>
      <c r="FP27" s="124"/>
      <c r="FQ27" s="124"/>
      <c r="FR27" s="124"/>
      <c r="FS27" s="124"/>
      <c r="FT27" s="124"/>
      <c r="FU27" s="124"/>
      <c r="FV27" s="124"/>
      <c r="FW27" s="125"/>
      <c r="FX27" s="123"/>
      <c r="FY27" s="124"/>
      <c r="FZ27" s="124"/>
      <c r="GA27" s="124"/>
      <c r="GB27" s="124"/>
      <c r="GC27" s="124"/>
      <c r="GD27" s="124"/>
      <c r="GE27" s="124"/>
      <c r="GF27" s="124"/>
      <c r="GG27" s="124"/>
      <c r="GH27" s="124"/>
      <c r="GI27" s="124"/>
      <c r="GJ27" s="125"/>
    </row>
    <row r="28" spans="1:192" s="14" customFormat="1" ht="299.25" customHeight="1">
      <c r="A28" s="126" t="s">
        <v>266</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8"/>
      <c r="AE28" s="129"/>
      <c r="AF28" s="130"/>
      <c r="AG28" s="130"/>
      <c r="AH28" s="130"/>
      <c r="AI28" s="130"/>
      <c r="AJ28" s="130"/>
      <c r="AK28" s="130"/>
      <c r="AL28" s="130"/>
      <c r="AM28" s="131"/>
      <c r="AN28" s="132" t="s">
        <v>25</v>
      </c>
      <c r="AO28" s="133"/>
      <c r="AP28" s="133"/>
      <c r="AQ28" s="133"/>
      <c r="AR28" s="133"/>
      <c r="AS28" s="133"/>
      <c r="AT28" s="133"/>
      <c r="AU28" s="133"/>
      <c r="AV28" s="134"/>
      <c r="AW28" s="120" t="s">
        <v>9</v>
      </c>
      <c r="AX28" s="121"/>
      <c r="AY28" s="121"/>
      <c r="AZ28" s="121"/>
      <c r="BA28" s="121"/>
      <c r="BB28" s="121"/>
      <c r="BC28" s="121"/>
      <c r="BD28" s="121"/>
      <c r="BE28" s="121"/>
      <c r="BF28" s="121"/>
      <c r="BG28" s="121"/>
      <c r="BH28" s="121"/>
      <c r="BI28" s="121"/>
      <c r="BJ28" s="122"/>
      <c r="BK28" s="120" t="s">
        <v>267</v>
      </c>
      <c r="BL28" s="121"/>
      <c r="BM28" s="121"/>
      <c r="BN28" s="121"/>
      <c r="BO28" s="121"/>
      <c r="BP28" s="121"/>
      <c r="BQ28" s="121"/>
      <c r="BR28" s="121"/>
      <c r="BS28" s="121"/>
      <c r="BT28" s="121"/>
      <c r="BU28" s="121"/>
      <c r="BV28" s="121"/>
      <c r="BW28" s="122"/>
      <c r="BX28" s="123">
        <f t="shared" si="3"/>
        <v>0</v>
      </c>
      <c r="BY28" s="124"/>
      <c r="BZ28" s="124"/>
      <c r="CA28" s="124"/>
      <c r="CB28" s="124"/>
      <c r="CC28" s="124"/>
      <c r="CD28" s="124"/>
      <c r="CE28" s="124"/>
      <c r="CF28" s="124"/>
      <c r="CG28" s="124"/>
      <c r="CH28" s="124"/>
      <c r="CI28" s="124"/>
      <c r="CJ28" s="125"/>
      <c r="CK28" s="123"/>
      <c r="CL28" s="124"/>
      <c r="CM28" s="124"/>
      <c r="CN28" s="124"/>
      <c r="CO28" s="124"/>
      <c r="CP28" s="124"/>
      <c r="CQ28" s="124"/>
      <c r="CR28" s="124"/>
      <c r="CS28" s="124"/>
      <c r="CT28" s="124"/>
      <c r="CU28" s="124"/>
      <c r="CV28" s="124"/>
      <c r="CW28" s="125"/>
      <c r="CX28" s="123"/>
      <c r="CY28" s="124"/>
      <c r="CZ28" s="124"/>
      <c r="DA28" s="124"/>
      <c r="DB28" s="124"/>
      <c r="DC28" s="124"/>
      <c r="DD28" s="124"/>
      <c r="DE28" s="124"/>
      <c r="DF28" s="124"/>
      <c r="DG28" s="124"/>
      <c r="DH28" s="124"/>
      <c r="DI28" s="124"/>
      <c r="DJ28" s="125"/>
      <c r="DK28" s="123">
        <f t="shared" si="4"/>
        <v>0</v>
      </c>
      <c r="DL28" s="124"/>
      <c r="DM28" s="124"/>
      <c r="DN28" s="124"/>
      <c r="DO28" s="124"/>
      <c r="DP28" s="124"/>
      <c r="DQ28" s="124"/>
      <c r="DR28" s="124"/>
      <c r="DS28" s="124"/>
      <c r="DT28" s="124"/>
      <c r="DU28" s="124"/>
      <c r="DV28" s="124"/>
      <c r="DW28" s="125"/>
      <c r="DX28" s="123"/>
      <c r="DY28" s="124"/>
      <c r="DZ28" s="124"/>
      <c r="EA28" s="124"/>
      <c r="EB28" s="124"/>
      <c r="EC28" s="124"/>
      <c r="ED28" s="124"/>
      <c r="EE28" s="124"/>
      <c r="EF28" s="124"/>
      <c r="EG28" s="124"/>
      <c r="EH28" s="124"/>
      <c r="EI28" s="124"/>
      <c r="EJ28" s="125"/>
      <c r="EK28" s="123"/>
      <c r="EL28" s="124"/>
      <c r="EM28" s="124"/>
      <c r="EN28" s="124"/>
      <c r="EO28" s="124"/>
      <c r="EP28" s="124"/>
      <c r="EQ28" s="124"/>
      <c r="ER28" s="124"/>
      <c r="ES28" s="124"/>
      <c r="ET28" s="124"/>
      <c r="EU28" s="124"/>
      <c r="EV28" s="124"/>
      <c r="EW28" s="125"/>
      <c r="EX28" s="123">
        <f t="shared" si="5"/>
        <v>0</v>
      </c>
      <c r="EY28" s="124"/>
      <c r="EZ28" s="124"/>
      <c r="FA28" s="124"/>
      <c r="FB28" s="124"/>
      <c r="FC28" s="124"/>
      <c r="FD28" s="124"/>
      <c r="FE28" s="124"/>
      <c r="FF28" s="124"/>
      <c r="FG28" s="124"/>
      <c r="FH28" s="124"/>
      <c r="FI28" s="124"/>
      <c r="FJ28" s="125"/>
      <c r="FK28" s="123"/>
      <c r="FL28" s="124"/>
      <c r="FM28" s="124"/>
      <c r="FN28" s="124"/>
      <c r="FO28" s="124"/>
      <c r="FP28" s="124"/>
      <c r="FQ28" s="124"/>
      <c r="FR28" s="124"/>
      <c r="FS28" s="124"/>
      <c r="FT28" s="124"/>
      <c r="FU28" s="124"/>
      <c r="FV28" s="124"/>
      <c r="FW28" s="125"/>
      <c r="FX28" s="123"/>
      <c r="FY28" s="124"/>
      <c r="FZ28" s="124"/>
      <c r="GA28" s="124"/>
      <c r="GB28" s="124"/>
      <c r="GC28" s="124"/>
      <c r="GD28" s="124"/>
      <c r="GE28" s="124"/>
      <c r="GF28" s="124"/>
      <c r="GG28" s="124"/>
      <c r="GH28" s="124"/>
      <c r="GI28" s="124"/>
      <c r="GJ28" s="125"/>
    </row>
    <row r="29" spans="1:192" s="14" customFormat="1" ht="24.75" customHeight="1">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c r="AE29" s="129"/>
      <c r="AF29" s="130"/>
      <c r="AG29" s="130"/>
      <c r="AH29" s="130"/>
      <c r="AI29" s="130"/>
      <c r="AJ29" s="130"/>
      <c r="AK29" s="130"/>
      <c r="AL29" s="130"/>
      <c r="AM29" s="131"/>
      <c r="AN29" s="132"/>
      <c r="AO29" s="133"/>
      <c r="AP29" s="133"/>
      <c r="AQ29" s="133"/>
      <c r="AR29" s="133"/>
      <c r="AS29" s="133"/>
      <c r="AT29" s="133"/>
      <c r="AU29" s="133"/>
      <c r="AV29" s="134"/>
      <c r="AW29" s="120" t="s">
        <v>9</v>
      </c>
      <c r="AX29" s="121"/>
      <c r="AY29" s="121"/>
      <c r="AZ29" s="121"/>
      <c r="BA29" s="121"/>
      <c r="BB29" s="121"/>
      <c r="BC29" s="121"/>
      <c r="BD29" s="121"/>
      <c r="BE29" s="121"/>
      <c r="BF29" s="121"/>
      <c r="BG29" s="121"/>
      <c r="BH29" s="121"/>
      <c r="BI29" s="121"/>
      <c r="BJ29" s="122"/>
      <c r="BK29" s="120"/>
      <c r="BL29" s="121"/>
      <c r="BM29" s="121"/>
      <c r="BN29" s="121"/>
      <c r="BO29" s="121"/>
      <c r="BP29" s="121"/>
      <c r="BQ29" s="121"/>
      <c r="BR29" s="121"/>
      <c r="BS29" s="121"/>
      <c r="BT29" s="121"/>
      <c r="BU29" s="121"/>
      <c r="BV29" s="121"/>
      <c r="BW29" s="122"/>
      <c r="BX29" s="123">
        <f>CK29+CX29</f>
        <v>0</v>
      </c>
      <c r="BY29" s="124"/>
      <c r="BZ29" s="124"/>
      <c r="CA29" s="124"/>
      <c r="CB29" s="124"/>
      <c r="CC29" s="124"/>
      <c r="CD29" s="124"/>
      <c r="CE29" s="124"/>
      <c r="CF29" s="124"/>
      <c r="CG29" s="124"/>
      <c r="CH29" s="124"/>
      <c r="CI29" s="124"/>
      <c r="CJ29" s="125"/>
      <c r="CK29" s="123"/>
      <c r="CL29" s="124"/>
      <c r="CM29" s="124"/>
      <c r="CN29" s="124"/>
      <c r="CO29" s="124"/>
      <c r="CP29" s="124"/>
      <c r="CQ29" s="124"/>
      <c r="CR29" s="124"/>
      <c r="CS29" s="124"/>
      <c r="CT29" s="124"/>
      <c r="CU29" s="124"/>
      <c r="CV29" s="124"/>
      <c r="CW29" s="125"/>
      <c r="CX29" s="123"/>
      <c r="CY29" s="124"/>
      <c r="CZ29" s="124"/>
      <c r="DA29" s="124"/>
      <c r="DB29" s="124"/>
      <c r="DC29" s="124"/>
      <c r="DD29" s="124"/>
      <c r="DE29" s="124"/>
      <c r="DF29" s="124"/>
      <c r="DG29" s="124"/>
      <c r="DH29" s="124"/>
      <c r="DI29" s="124"/>
      <c r="DJ29" s="125"/>
      <c r="DK29" s="123">
        <f t="shared" si="4"/>
        <v>0</v>
      </c>
      <c r="DL29" s="124"/>
      <c r="DM29" s="124"/>
      <c r="DN29" s="124"/>
      <c r="DO29" s="124"/>
      <c r="DP29" s="124"/>
      <c r="DQ29" s="124"/>
      <c r="DR29" s="124"/>
      <c r="DS29" s="124"/>
      <c r="DT29" s="124"/>
      <c r="DU29" s="124"/>
      <c r="DV29" s="124"/>
      <c r="DW29" s="125"/>
      <c r="DX29" s="123"/>
      <c r="DY29" s="124"/>
      <c r="DZ29" s="124"/>
      <c r="EA29" s="124"/>
      <c r="EB29" s="124"/>
      <c r="EC29" s="124"/>
      <c r="ED29" s="124"/>
      <c r="EE29" s="124"/>
      <c r="EF29" s="124"/>
      <c r="EG29" s="124"/>
      <c r="EH29" s="124"/>
      <c r="EI29" s="124"/>
      <c r="EJ29" s="125"/>
      <c r="EK29" s="123"/>
      <c r="EL29" s="124"/>
      <c r="EM29" s="124"/>
      <c r="EN29" s="124"/>
      <c r="EO29" s="124"/>
      <c r="EP29" s="124"/>
      <c r="EQ29" s="124"/>
      <c r="ER29" s="124"/>
      <c r="ES29" s="124"/>
      <c r="ET29" s="124"/>
      <c r="EU29" s="124"/>
      <c r="EV29" s="124"/>
      <c r="EW29" s="125"/>
      <c r="EX29" s="123">
        <f t="shared" si="5"/>
        <v>0</v>
      </c>
      <c r="EY29" s="124"/>
      <c r="EZ29" s="124"/>
      <c r="FA29" s="124"/>
      <c r="FB29" s="124"/>
      <c r="FC29" s="124"/>
      <c r="FD29" s="124"/>
      <c r="FE29" s="124"/>
      <c r="FF29" s="124"/>
      <c r="FG29" s="124"/>
      <c r="FH29" s="124"/>
      <c r="FI29" s="124"/>
      <c r="FJ29" s="125"/>
      <c r="FK29" s="123"/>
      <c r="FL29" s="124"/>
      <c r="FM29" s="124"/>
      <c r="FN29" s="124"/>
      <c r="FO29" s="124"/>
      <c r="FP29" s="124"/>
      <c r="FQ29" s="124"/>
      <c r="FR29" s="124"/>
      <c r="FS29" s="124"/>
      <c r="FT29" s="124"/>
      <c r="FU29" s="124"/>
      <c r="FV29" s="124"/>
      <c r="FW29" s="125"/>
      <c r="FX29" s="123"/>
      <c r="FY29" s="124"/>
      <c r="FZ29" s="124"/>
      <c r="GA29" s="124"/>
      <c r="GB29" s="124"/>
      <c r="GC29" s="124"/>
      <c r="GD29" s="124"/>
      <c r="GE29" s="124"/>
      <c r="GF29" s="124"/>
      <c r="GG29" s="124"/>
      <c r="GH29" s="124"/>
      <c r="GI29" s="124"/>
      <c r="GJ29" s="125"/>
    </row>
    <row r="30" spans="1:192" s="14" customFormat="1" ht="23.25" customHeigh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8"/>
      <c r="AE30" s="129"/>
      <c r="AF30" s="130"/>
      <c r="AG30" s="130"/>
      <c r="AH30" s="130"/>
      <c r="AI30" s="130"/>
      <c r="AJ30" s="130"/>
      <c r="AK30" s="130"/>
      <c r="AL30" s="130"/>
      <c r="AM30" s="131"/>
      <c r="AN30" s="132"/>
      <c r="AO30" s="133"/>
      <c r="AP30" s="133"/>
      <c r="AQ30" s="133"/>
      <c r="AR30" s="133"/>
      <c r="AS30" s="133"/>
      <c r="AT30" s="133"/>
      <c r="AU30" s="133"/>
      <c r="AV30" s="134"/>
      <c r="AW30" s="120" t="s">
        <v>9</v>
      </c>
      <c r="AX30" s="121"/>
      <c r="AY30" s="121"/>
      <c r="AZ30" s="121"/>
      <c r="BA30" s="121"/>
      <c r="BB30" s="121"/>
      <c r="BC30" s="121"/>
      <c r="BD30" s="121"/>
      <c r="BE30" s="121"/>
      <c r="BF30" s="121"/>
      <c r="BG30" s="121"/>
      <c r="BH30" s="121"/>
      <c r="BI30" s="121"/>
      <c r="BJ30" s="122"/>
      <c r="BK30" s="120"/>
      <c r="BL30" s="121"/>
      <c r="BM30" s="121"/>
      <c r="BN30" s="121"/>
      <c r="BO30" s="121"/>
      <c r="BP30" s="121"/>
      <c r="BQ30" s="121"/>
      <c r="BR30" s="121"/>
      <c r="BS30" s="121"/>
      <c r="BT30" s="121"/>
      <c r="BU30" s="121"/>
      <c r="BV30" s="121"/>
      <c r="BW30" s="122"/>
      <c r="BX30" s="123">
        <f t="shared" si="3"/>
        <v>0</v>
      </c>
      <c r="BY30" s="124"/>
      <c r="BZ30" s="124"/>
      <c r="CA30" s="124"/>
      <c r="CB30" s="124"/>
      <c r="CC30" s="124"/>
      <c r="CD30" s="124"/>
      <c r="CE30" s="124"/>
      <c r="CF30" s="124"/>
      <c r="CG30" s="124"/>
      <c r="CH30" s="124"/>
      <c r="CI30" s="124"/>
      <c r="CJ30" s="125"/>
      <c r="CK30" s="123"/>
      <c r="CL30" s="124"/>
      <c r="CM30" s="124"/>
      <c r="CN30" s="124"/>
      <c r="CO30" s="124"/>
      <c r="CP30" s="124"/>
      <c r="CQ30" s="124"/>
      <c r="CR30" s="124"/>
      <c r="CS30" s="124"/>
      <c r="CT30" s="124"/>
      <c r="CU30" s="124"/>
      <c r="CV30" s="124"/>
      <c r="CW30" s="125"/>
      <c r="CX30" s="123"/>
      <c r="CY30" s="124"/>
      <c r="CZ30" s="124"/>
      <c r="DA30" s="124"/>
      <c r="DB30" s="124"/>
      <c r="DC30" s="124"/>
      <c r="DD30" s="124"/>
      <c r="DE30" s="124"/>
      <c r="DF30" s="124"/>
      <c r="DG30" s="124"/>
      <c r="DH30" s="124"/>
      <c r="DI30" s="124"/>
      <c r="DJ30" s="125"/>
      <c r="DK30" s="123">
        <f t="shared" si="4"/>
        <v>0</v>
      </c>
      <c r="DL30" s="124"/>
      <c r="DM30" s="124"/>
      <c r="DN30" s="124"/>
      <c r="DO30" s="124"/>
      <c r="DP30" s="124"/>
      <c r="DQ30" s="124"/>
      <c r="DR30" s="124"/>
      <c r="DS30" s="124"/>
      <c r="DT30" s="124"/>
      <c r="DU30" s="124"/>
      <c r="DV30" s="124"/>
      <c r="DW30" s="125"/>
      <c r="DX30" s="123"/>
      <c r="DY30" s="124"/>
      <c r="DZ30" s="124"/>
      <c r="EA30" s="124"/>
      <c r="EB30" s="124"/>
      <c r="EC30" s="124"/>
      <c r="ED30" s="124"/>
      <c r="EE30" s="124"/>
      <c r="EF30" s="124"/>
      <c r="EG30" s="124"/>
      <c r="EH30" s="124"/>
      <c r="EI30" s="124"/>
      <c r="EJ30" s="125"/>
      <c r="EK30" s="123"/>
      <c r="EL30" s="124"/>
      <c r="EM30" s="124"/>
      <c r="EN30" s="124"/>
      <c r="EO30" s="124"/>
      <c r="EP30" s="124"/>
      <c r="EQ30" s="124"/>
      <c r="ER30" s="124"/>
      <c r="ES30" s="124"/>
      <c r="ET30" s="124"/>
      <c r="EU30" s="124"/>
      <c r="EV30" s="124"/>
      <c r="EW30" s="125"/>
      <c r="EX30" s="123">
        <f t="shared" si="5"/>
        <v>0</v>
      </c>
      <c r="EY30" s="124"/>
      <c r="EZ30" s="124"/>
      <c r="FA30" s="124"/>
      <c r="FB30" s="124"/>
      <c r="FC30" s="124"/>
      <c r="FD30" s="124"/>
      <c r="FE30" s="124"/>
      <c r="FF30" s="124"/>
      <c r="FG30" s="124"/>
      <c r="FH30" s="124"/>
      <c r="FI30" s="124"/>
      <c r="FJ30" s="125"/>
      <c r="FK30" s="123"/>
      <c r="FL30" s="124"/>
      <c r="FM30" s="124"/>
      <c r="FN30" s="124"/>
      <c r="FO30" s="124"/>
      <c r="FP30" s="124"/>
      <c r="FQ30" s="124"/>
      <c r="FR30" s="124"/>
      <c r="FS30" s="124"/>
      <c r="FT30" s="124"/>
      <c r="FU30" s="124"/>
      <c r="FV30" s="124"/>
      <c r="FW30" s="125"/>
      <c r="FX30" s="123"/>
      <c r="FY30" s="124"/>
      <c r="FZ30" s="124"/>
      <c r="GA30" s="124"/>
      <c r="GB30" s="124"/>
      <c r="GC30" s="124"/>
      <c r="GD30" s="124"/>
      <c r="GE30" s="124"/>
      <c r="GF30" s="124"/>
      <c r="GG30" s="124"/>
      <c r="GH30" s="124"/>
      <c r="GI30" s="124"/>
      <c r="GJ30" s="125"/>
    </row>
    <row r="31" spans="1:192" s="15" customFormat="1" ht="99.75" customHeight="1">
      <c r="A31" s="145" t="s">
        <v>128</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7"/>
      <c r="AE31" s="129"/>
      <c r="AF31" s="130"/>
      <c r="AG31" s="130"/>
      <c r="AH31" s="130"/>
      <c r="AI31" s="130"/>
      <c r="AJ31" s="130"/>
      <c r="AK31" s="130"/>
      <c r="AL31" s="130"/>
      <c r="AM31" s="131"/>
      <c r="AN31" s="170" t="s">
        <v>9</v>
      </c>
      <c r="AO31" s="171"/>
      <c r="AP31" s="171"/>
      <c r="AQ31" s="171"/>
      <c r="AR31" s="171"/>
      <c r="AS31" s="171"/>
      <c r="AT31" s="171"/>
      <c r="AU31" s="171"/>
      <c r="AV31" s="172"/>
      <c r="AW31" s="170" t="s">
        <v>199</v>
      </c>
      <c r="AX31" s="171"/>
      <c r="AY31" s="171"/>
      <c r="AZ31" s="171"/>
      <c r="BA31" s="171"/>
      <c r="BB31" s="171"/>
      <c r="BC31" s="171"/>
      <c r="BD31" s="171"/>
      <c r="BE31" s="171"/>
      <c r="BF31" s="171"/>
      <c r="BG31" s="171"/>
      <c r="BH31" s="171"/>
      <c r="BI31" s="171"/>
      <c r="BJ31" s="172"/>
      <c r="BK31" s="161" t="s">
        <v>9</v>
      </c>
      <c r="BL31" s="162"/>
      <c r="BM31" s="162"/>
      <c r="BN31" s="162"/>
      <c r="BO31" s="162"/>
      <c r="BP31" s="162"/>
      <c r="BQ31" s="162"/>
      <c r="BR31" s="162"/>
      <c r="BS31" s="162"/>
      <c r="BT31" s="162"/>
      <c r="BU31" s="162"/>
      <c r="BV31" s="162"/>
      <c r="BW31" s="163"/>
      <c r="BX31" s="142">
        <f>BX32+BX33+BX34</f>
        <v>700000</v>
      </c>
      <c r="BY31" s="143"/>
      <c r="BZ31" s="143"/>
      <c r="CA31" s="143"/>
      <c r="CB31" s="143"/>
      <c r="CC31" s="143"/>
      <c r="CD31" s="143"/>
      <c r="CE31" s="143"/>
      <c r="CF31" s="143"/>
      <c r="CG31" s="143"/>
      <c r="CH31" s="143"/>
      <c r="CI31" s="143"/>
      <c r="CJ31" s="144"/>
      <c r="CK31" s="142">
        <f>CK32+CK33+CK34</f>
        <v>0</v>
      </c>
      <c r="CL31" s="143"/>
      <c r="CM31" s="143"/>
      <c r="CN31" s="143"/>
      <c r="CO31" s="143"/>
      <c r="CP31" s="143"/>
      <c r="CQ31" s="143"/>
      <c r="CR31" s="143"/>
      <c r="CS31" s="143"/>
      <c r="CT31" s="143"/>
      <c r="CU31" s="143"/>
      <c r="CV31" s="143"/>
      <c r="CW31" s="144"/>
      <c r="CX31" s="142">
        <f>CX32+CX33+CX34</f>
        <v>700000</v>
      </c>
      <c r="CY31" s="143"/>
      <c r="CZ31" s="143"/>
      <c r="DA31" s="143"/>
      <c r="DB31" s="143"/>
      <c r="DC31" s="143"/>
      <c r="DD31" s="143"/>
      <c r="DE31" s="143"/>
      <c r="DF31" s="143"/>
      <c r="DG31" s="143"/>
      <c r="DH31" s="143"/>
      <c r="DI31" s="143"/>
      <c r="DJ31" s="144"/>
      <c r="DK31" s="123" t="s">
        <v>9</v>
      </c>
      <c r="DL31" s="124"/>
      <c r="DM31" s="124"/>
      <c r="DN31" s="124"/>
      <c r="DO31" s="124"/>
      <c r="DP31" s="124"/>
      <c r="DQ31" s="124"/>
      <c r="DR31" s="124"/>
      <c r="DS31" s="124"/>
      <c r="DT31" s="124"/>
      <c r="DU31" s="124"/>
      <c r="DV31" s="124"/>
      <c r="DW31" s="125"/>
      <c r="DX31" s="123" t="s">
        <v>9</v>
      </c>
      <c r="DY31" s="124"/>
      <c r="DZ31" s="124"/>
      <c r="EA31" s="124"/>
      <c r="EB31" s="124"/>
      <c r="EC31" s="124"/>
      <c r="ED31" s="124"/>
      <c r="EE31" s="124"/>
      <c r="EF31" s="124"/>
      <c r="EG31" s="124"/>
      <c r="EH31" s="124"/>
      <c r="EI31" s="124"/>
      <c r="EJ31" s="125"/>
      <c r="EK31" s="123" t="s">
        <v>9</v>
      </c>
      <c r="EL31" s="124"/>
      <c r="EM31" s="124"/>
      <c r="EN31" s="124"/>
      <c r="EO31" s="124"/>
      <c r="EP31" s="124"/>
      <c r="EQ31" s="124"/>
      <c r="ER31" s="124"/>
      <c r="ES31" s="124"/>
      <c r="ET31" s="124"/>
      <c r="EU31" s="124"/>
      <c r="EV31" s="124"/>
      <c r="EW31" s="125"/>
      <c r="EX31" s="123" t="s">
        <v>9</v>
      </c>
      <c r="EY31" s="124"/>
      <c r="EZ31" s="124"/>
      <c r="FA31" s="124"/>
      <c r="FB31" s="124"/>
      <c r="FC31" s="124"/>
      <c r="FD31" s="124"/>
      <c r="FE31" s="124"/>
      <c r="FF31" s="124"/>
      <c r="FG31" s="124"/>
      <c r="FH31" s="124"/>
      <c r="FI31" s="124"/>
      <c r="FJ31" s="125"/>
      <c r="FK31" s="123" t="s">
        <v>9</v>
      </c>
      <c r="FL31" s="124"/>
      <c r="FM31" s="124"/>
      <c r="FN31" s="124"/>
      <c r="FO31" s="124"/>
      <c r="FP31" s="124"/>
      <c r="FQ31" s="124"/>
      <c r="FR31" s="124"/>
      <c r="FS31" s="124"/>
      <c r="FT31" s="124"/>
      <c r="FU31" s="124"/>
      <c r="FV31" s="124"/>
      <c r="FW31" s="125"/>
      <c r="FX31" s="123" t="s">
        <v>9</v>
      </c>
      <c r="FY31" s="124"/>
      <c r="FZ31" s="124"/>
      <c r="GA31" s="124"/>
      <c r="GB31" s="124"/>
      <c r="GC31" s="124"/>
      <c r="GD31" s="124"/>
      <c r="GE31" s="124"/>
      <c r="GF31" s="124"/>
      <c r="GG31" s="124"/>
      <c r="GH31" s="124"/>
      <c r="GI31" s="124"/>
      <c r="GJ31" s="125"/>
    </row>
    <row r="32" spans="1:192" s="14" customFormat="1" ht="30" customHeight="1">
      <c r="A32" s="126" t="s">
        <v>24</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8"/>
      <c r="AE32" s="129"/>
      <c r="AF32" s="130"/>
      <c r="AG32" s="130"/>
      <c r="AH32" s="130"/>
      <c r="AI32" s="130"/>
      <c r="AJ32" s="130"/>
      <c r="AK32" s="130"/>
      <c r="AL32" s="130"/>
      <c r="AM32" s="131"/>
      <c r="AN32" s="132" t="s">
        <v>23</v>
      </c>
      <c r="AO32" s="133"/>
      <c r="AP32" s="133"/>
      <c r="AQ32" s="133"/>
      <c r="AR32" s="133"/>
      <c r="AS32" s="133"/>
      <c r="AT32" s="133"/>
      <c r="AU32" s="133"/>
      <c r="AV32" s="134"/>
      <c r="AW32" s="132" t="s">
        <v>199</v>
      </c>
      <c r="AX32" s="133"/>
      <c r="AY32" s="133"/>
      <c r="AZ32" s="133"/>
      <c r="BA32" s="133"/>
      <c r="BB32" s="133"/>
      <c r="BC32" s="133"/>
      <c r="BD32" s="133"/>
      <c r="BE32" s="133"/>
      <c r="BF32" s="133"/>
      <c r="BG32" s="133"/>
      <c r="BH32" s="133"/>
      <c r="BI32" s="133"/>
      <c r="BJ32" s="134"/>
      <c r="BK32" s="120" t="s">
        <v>9</v>
      </c>
      <c r="BL32" s="121"/>
      <c r="BM32" s="121"/>
      <c r="BN32" s="121"/>
      <c r="BO32" s="121"/>
      <c r="BP32" s="121"/>
      <c r="BQ32" s="121"/>
      <c r="BR32" s="121"/>
      <c r="BS32" s="121"/>
      <c r="BT32" s="121"/>
      <c r="BU32" s="121"/>
      <c r="BV32" s="121"/>
      <c r="BW32" s="122"/>
      <c r="BX32" s="123">
        <f>CK32+CX32</f>
        <v>700000</v>
      </c>
      <c r="BY32" s="124"/>
      <c r="BZ32" s="124"/>
      <c r="CA32" s="124"/>
      <c r="CB32" s="124"/>
      <c r="CC32" s="124"/>
      <c r="CD32" s="124"/>
      <c r="CE32" s="124"/>
      <c r="CF32" s="124"/>
      <c r="CG32" s="124"/>
      <c r="CH32" s="124"/>
      <c r="CI32" s="124"/>
      <c r="CJ32" s="125"/>
      <c r="CK32" s="123"/>
      <c r="CL32" s="124"/>
      <c r="CM32" s="124"/>
      <c r="CN32" s="124"/>
      <c r="CO32" s="124"/>
      <c r="CP32" s="124"/>
      <c r="CQ32" s="124"/>
      <c r="CR32" s="124"/>
      <c r="CS32" s="124"/>
      <c r="CT32" s="124"/>
      <c r="CU32" s="124"/>
      <c r="CV32" s="124"/>
      <c r="CW32" s="125"/>
      <c r="CX32" s="123">
        <v>700000</v>
      </c>
      <c r="CY32" s="124"/>
      <c r="CZ32" s="124"/>
      <c r="DA32" s="124"/>
      <c r="DB32" s="124"/>
      <c r="DC32" s="124"/>
      <c r="DD32" s="124"/>
      <c r="DE32" s="124"/>
      <c r="DF32" s="124"/>
      <c r="DG32" s="124"/>
      <c r="DH32" s="124"/>
      <c r="DI32" s="124"/>
      <c r="DJ32" s="125"/>
      <c r="DK32" s="123" t="s">
        <v>9</v>
      </c>
      <c r="DL32" s="124"/>
      <c r="DM32" s="124"/>
      <c r="DN32" s="124"/>
      <c r="DO32" s="124"/>
      <c r="DP32" s="124"/>
      <c r="DQ32" s="124"/>
      <c r="DR32" s="124"/>
      <c r="DS32" s="124"/>
      <c r="DT32" s="124"/>
      <c r="DU32" s="124"/>
      <c r="DV32" s="124"/>
      <c r="DW32" s="125"/>
      <c r="DX32" s="123" t="s">
        <v>9</v>
      </c>
      <c r="DY32" s="124"/>
      <c r="DZ32" s="124"/>
      <c r="EA32" s="124"/>
      <c r="EB32" s="124"/>
      <c r="EC32" s="124"/>
      <c r="ED32" s="124"/>
      <c r="EE32" s="124"/>
      <c r="EF32" s="124"/>
      <c r="EG32" s="124"/>
      <c r="EH32" s="124"/>
      <c r="EI32" s="124"/>
      <c r="EJ32" s="125"/>
      <c r="EK32" s="123" t="s">
        <v>9</v>
      </c>
      <c r="EL32" s="124"/>
      <c r="EM32" s="124"/>
      <c r="EN32" s="124"/>
      <c r="EO32" s="124"/>
      <c r="EP32" s="124"/>
      <c r="EQ32" s="124"/>
      <c r="ER32" s="124"/>
      <c r="ES32" s="124"/>
      <c r="ET32" s="124"/>
      <c r="EU32" s="124"/>
      <c r="EV32" s="124"/>
      <c r="EW32" s="125"/>
      <c r="EX32" s="123" t="s">
        <v>9</v>
      </c>
      <c r="EY32" s="124"/>
      <c r="EZ32" s="124"/>
      <c r="FA32" s="124"/>
      <c r="FB32" s="124"/>
      <c r="FC32" s="124"/>
      <c r="FD32" s="124"/>
      <c r="FE32" s="124"/>
      <c r="FF32" s="124"/>
      <c r="FG32" s="124"/>
      <c r="FH32" s="124"/>
      <c r="FI32" s="124"/>
      <c r="FJ32" s="125"/>
      <c r="FK32" s="123" t="s">
        <v>9</v>
      </c>
      <c r="FL32" s="124"/>
      <c r="FM32" s="124"/>
      <c r="FN32" s="124"/>
      <c r="FO32" s="124"/>
      <c r="FP32" s="124"/>
      <c r="FQ32" s="124"/>
      <c r="FR32" s="124"/>
      <c r="FS32" s="124"/>
      <c r="FT32" s="124"/>
      <c r="FU32" s="124"/>
      <c r="FV32" s="124"/>
      <c r="FW32" s="125"/>
      <c r="FX32" s="123" t="s">
        <v>9</v>
      </c>
      <c r="FY32" s="124"/>
      <c r="FZ32" s="124"/>
      <c r="GA32" s="124"/>
      <c r="GB32" s="124"/>
      <c r="GC32" s="124"/>
      <c r="GD32" s="124"/>
      <c r="GE32" s="124"/>
      <c r="GF32" s="124"/>
      <c r="GG32" s="124"/>
      <c r="GH32" s="124"/>
      <c r="GI32" s="124"/>
      <c r="GJ32" s="125"/>
    </row>
    <row r="33" spans="1:192" s="14" customFormat="1" ht="30" customHeight="1">
      <c r="A33" s="126" t="s">
        <v>50</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8"/>
      <c r="AE33" s="129"/>
      <c r="AF33" s="130"/>
      <c r="AG33" s="130"/>
      <c r="AH33" s="130"/>
      <c r="AI33" s="130"/>
      <c r="AJ33" s="130"/>
      <c r="AK33" s="130"/>
      <c r="AL33" s="130"/>
      <c r="AM33" s="131"/>
      <c r="AN33" s="132" t="s">
        <v>23</v>
      </c>
      <c r="AO33" s="133"/>
      <c r="AP33" s="133"/>
      <c r="AQ33" s="133"/>
      <c r="AR33" s="133"/>
      <c r="AS33" s="133"/>
      <c r="AT33" s="133"/>
      <c r="AU33" s="133"/>
      <c r="AV33" s="134"/>
      <c r="AW33" s="132" t="s">
        <v>199</v>
      </c>
      <c r="AX33" s="133"/>
      <c r="AY33" s="133"/>
      <c r="AZ33" s="133"/>
      <c r="BA33" s="133"/>
      <c r="BB33" s="133"/>
      <c r="BC33" s="133"/>
      <c r="BD33" s="133"/>
      <c r="BE33" s="133"/>
      <c r="BF33" s="133"/>
      <c r="BG33" s="133"/>
      <c r="BH33" s="133"/>
      <c r="BI33" s="133"/>
      <c r="BJ33" s="134"/>
      <c r="BK33" s="120" t="s">
        <v>9</v>
      </c>
      <c r="BL33" s="121"/>
      <c r="BM33" s="121"/>
      <c r="BN33" s="121"/>
      <c r="BO33" s="121"/>
      <c r="BP33" s="121"/>
      <c r="BQ33" s="121"/>
      <c r="BR33" s="121"/>
      <c r="BS33" s="121"/>
      <c r="BT33" s="121"/>
      <c r="BU33" s="121"/>
      <c r="BV33" s="121"/>
      <c r="BW33" s="122"/>
      <c r="BX33" s="123">
        <f>CK33+CX33</f>
        <v>0</v>
      </c>
      <c r="BY33" s="124"/>
      <c r="BZ33" s="124"/>
      <c r="CA33" s="124"/>
      <c r="CB33" s="124"/>
      <c r="CC33" s="124"/>
      <c r="CD33" s="124"/>
      <c r="CE33" s="124"/>
      <c r="CF33" s="124"/>
      <c r="CG33" s="124"/>
      <c r="CH33" s="124"/>
      <c r="CI33" s="124"/>
      <c r="CJ33" s="125"/>
      <c r="CK33" s="123"/>
      <c r="CL33" s="124"/>
      <c r="CM33" s="124"/>
      <c r="CN33" s="124"/>
      <c r="CO33" s="124"/>
      <c r="CP33" s="124"/>
      <c r="CQ33" s="124"/>
      <c r="CR33" s="124"/>
      <c r="CS33" s="124"/>
      <c r="CT33" s="124"/>
      <c r="CU33" s="124"/>
      <c r="CV33" s="124"/>
      <c r="CW33" s="125"/>
      <c r="CX33" s="123"/>
      <c r="CY33" s="124"/>
      <c r="CZ33" s="124"/>
      <c r="DA33" s="124"/>
      <c r="DB33" s="124"/>
      <c r="DC33" s="124"/>
      <c r="DD33" s="124"/>
      <c r="DE33" s="124"/>
      <c r="DF33" s="124"/>
      <c r="DG33" s="124"/>
      <c r="DH33" s="124"/>
      <c r="DI33" s="124"/>
      <c r="DJ33" s="125"/>
      <c r="DK33" s="123" t="s">
        <v>9</v>
      </c>
      <c r="DL33" s="124"/>
      <c r="DM33" s="124"/>
      <c r="DN33" s="124"/>
      <c r="DO33" s="124"/>
      <c r="DP33" s="124"/>
      <c r="DQ33" s="124"/>
      <c r="DR33" s="124"/>
      <c r="DS33" s="124"/>
      <c r="DT33" s="124"/>
      <c r="DU33" s="124"/>
      <c r="DV33" s="124"/>
      <c r="DW33" s="125"/>
      <c r="DX33" s="123" t="s">
        <v>9</v>
      </c>
      <c r="DY33" s="124"/>
      <c r="DZ33" s="124"/>
      <c r="EA33" s="124"/>
      <c r="EB33" s="124"/>
      <c r="EC33" s="124"/>
      <c r="ED33" s="124"/>
      <c r="EE33" s="124"/>
      <c r="EF33" s="124"/>
      <c r="EG33" s="124"/>
      <c r="EH33" s="124"/>
      <c r="EI33" s="124"/>
      <c r="EJ33" s="125"/>
      <c r="EK33" s="123" t="s">
        <v>9</v>
      </c>
      <c r="EL33" s="124"/>
      <c r="EM33" s="124"/>
      <c r="EN33" s="124"/>
      <c r="EO33" s="124"/>
      <c r="EP33" s="124"/>
      <c r="EQ33" s="124"/>
      <c r="ER33" s="124"/>
      <c r="ES33" s="124"/>
      <c r="ET33" s="124"/>
      <c r="EU33" s="124"/>
      <c r="EV33" s="124"/>
      <c r="EW33" s="125"/>
      <c r="EX33" s="123" t="s">
        <v>9</v>
      </c>
      <c r="EY33" s="124"/>
      <c r="EZ33" s="124"/>
      <c r="FA33" s="124"/>
      <c r="FB33" s="124"/>
      <c r="FC33" s="124"/>
      <c r="FD33" s="124"/>
      <c r="FE33" s="124"/>
      <c r="FF33" s="124"/>
      <c r="FG33" s="124"/>
      <c r="FH33" s="124"/>
      <c r="FI33" s="124"/>
      <c r="FJ33" s="125"/>
      <c r="FK33" s="123" t="s">
        <v>9</v>
      </c>
      <c r="FL33" s="124"/>
      <c r="FM33" s="124"/>
      <c r="FN33" s="124"/>
      <c r="FO33" s="124"/>
      <c r="FP33" s="124"/>
      <c r="FQ33" s="124"/>
      <c r="FR33" s="124"/>
      <c r="FS33" s="124"/>
      <c r="FT33" s="124"/>
      <c r="FU33" s="124"/>
      <c r="FV33" s="124"/>
      <c r="FW33" s="125"/>
      <c r="FX33" s="123" t="s">
        <v>9</v>
      </c>
      <c r="FY33" s="124"/>
      <c r="FZ33" s="124"/>
      <c r="GA33" s="124"/>
      <c r="GB33" s="124"/>
      <c r="GC33" s="124"/>
      <c r="GD33" s="124"/>
      <c r="GE33" s="124"/>
      <c r="GF33" s="124"/>
      <c r="GG33" s="124"/>
      <c r="GH33" s="124"/>
      <c r="GI33" s="124"/>
      <c r="GJ33" s="125"/>
    </row>
    <row r="34" spans="1:192" s="14" customFormat="1" ht="30" customHeight="1">
      <c r="A34" s="126" t="s">
        <v>50</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8"/>
      <c r="AE34" s="129"/>
      <c r="AF34" s="130"/>
      <c r="AG34" s="130"/>
      <c r="AH34" s="130"/>
      <c r="AI34" s="130"/>
      <c r="AJ34" s="130"/>
      <c r="AK34" s="130"/>
      <c r="AL34" s="130"/>
      <c r="AM34" s="131"/>
      <c r="AN34" s="132" t="s">
        <v>25</v>
      </c>
      <c r="AO34" s="133"/>
      <c r="AP34" s="133"/>
      <c r="AQ34" s="133"/>
      <c r="AR34" s="133"/>
      <c r="AS34" s="133"/>
      <c r="AT34" s="133"/>
      <c r="AU34" s="133"/>
      <c r="AV34" s="134"/>
      <c r="AW34" s="132" t="s">
        <v>199</v>
      </c>
      <c r="AX34" s="133"/>
      <c r="AY34" s="133"/>
      <c r="AZ34" s="133"/>
      <c r="BA34" s="133"/>
      <c r="BB34" s="133"/>
      <c r="BC34" s="133"/>
      <c r="BD34" s="133"/>
      <c r="BE34" s="133"/>
      <c r="BF34" s="133"/>
      <c r="BG34" s="133"/>
      <c r="BH34" s="133"/>
      <c r="BI34" s="133"/>
      <c r="BJ34" s="134"/>
      <c r="BK34" s="120" t="s">
        <v>9</v>
      </c>
      <c r="BL34" s="121"/>
      <c r="BM34" s="121"/>
      <c r="BN34" s="121"/>
      <c r="BO34" s="121"/>
      <c r="BP34" s="121"/>
      <c r="BQ34" s="121"/>
      <c r="BR34" s="121"/>
      <c r="BS34" s="121"/>
      <c r="BT34" s="121"/>
      <c r="BU34" s="121"/>
      <c r="BV34" s="121"/>
      <c r="BW34" s="122"/>
      <c r="BX34" s="123">
        <f>CK34+CX34</f>
        <v>0</v>
      </c>
      <c r="BY34" s="124"/>
      <c r="BZ34" s="124"/>
      <c r="CA34" s="124"/>
      <c r="CB34" s="124"/>
      <c r="CC34" s="124"/>
      <c r="CD34" s="124"/>
      <c r="CE34" s="124"/>
      <c r="CF34" s="124"/>
      <c r="CG34" s="124"/>
      <c r="CH34" s="124"/>
      <c r="CI34" s="124"/>
      <c r="CJ34" s="125"/>
      <c r="CK34" s="123"/>
      <c r="CL34" s="124"/>
      <c r="CM34" s="124"/>
      <c r="CN34" s="124"/>
      <c r="CO34" s="124"/>
      <c r="CP34" s="124"/>
      <c r="CQ34" s="124"/>
      <c r="CR34" s="124"/>
      <c r="CS34" s="124"/>
      <c r="CT34" s="124"/>
      <c r="CU34" s="124"/>
      <c r="CV34" s="124"/>
      <c r="CW34" s="125"/>
      <c r="CX34" s="123"/>
      <c r="CY34" s="124"/>
      <c r="CZ34" s="124"/>
      <c r="DA34" s="124"/>
      <c r="DB34" s="124"/>
      <c r="DC34" s="124"/>
      <c r="DD34" s="124"/>
      <c r="DE34" s="124"/>
      <c r="DF34" s="124"/>
      <c r="DG34" s="124"/>
      <c r="DH34" s="124"/>
      <c r="DI34" s="124"/>
      <c r="DJ34" s="125"/>
      <c r="DK34" s="123" t="s">
        <v>9</v>
      </c>
      <c r="DL34" s="124"/>
      <c r="DM34" s="124"/>
      <c r="DN34" s="124"/>
      <c r="DO34" s="124"/>
      <c r="DP34" s="124"/>
      <c r="DQ34" s="124"/>
      <c r="DR34" s="124"/>
      <c r="DS34" s="124"/>
      <c r="DT34" s="124"/>
      <c r="DU34" s="124"/>
      <c r="DV34" s="124"/>
      <c r="DW34" s="125"/>
      <c r="DX34" s="123" t="s">
        <v>9</v>
      </c>
      <c r="DY34" s="124"/>
      <c r="DZ34" s="124"/>
      <c r="EA34" s="124"/>
      <c r="EB34" s="124"/>
      <c r="EC34" s="124"/>
      <c r="ED34" s="124"/>
      <c r="EE34" s="124"/>
      <c r="EF34" s="124"/>
      <c r="EG34" s="124"/>
      <c r="EH34" s="124"/>
      <c r="EI34" s="124"/>
      <c r="EJ34" s="125"/>
      <c r="EK34" s="123" t="s">
        <v>9</v>
      </c>
      <c r="EL34" s="124"/>
      <c r="EM34" s="124"/>
      <c r="EN34" s="124"/>
      <c r="EO34" s="124"/>
      <c r="EP34" s="124"/>
      <c r="EQ34" s="124"/>
      <c r="ER34" s="124"/>
      <c r="ES34" s="124"/>
      <c r="ET34" s="124"/>
      <c r="EU34" s="124"/>
      <c r="EV34" s="124"/>
      <c r="EW34" s="125"/>
      <c r="EX34" s="123" t="s">
        <v>9</v>
      </c>
      <c r="EY34" s="124"/>
      <c r="EZ34" s="124"/>
      <c r="FA34" s="124"/>
      <c r="FB34" s="124"/>
      <c r="FC34" s="124"/>
      <c r="FD34" s="124"/>
      <c r="FE34" s="124"/>
      <c r="FF34" s="124"/>
      <c r="FG34" s="124"/>
      <c r="FH34" s="124"/>
      <c r="FI34" s="124"/>
      <c r="FJ34" s="125"/>
      <c r="FK34" s="123" t="s">
        <v>9</v>
      </c>
      <c r="FL34" s="124"/>
      <c r="FM34" s="124"/>
      <c r="FN34" s="124"/>
      <c r="FO34" s="124"/>
      <c r="FP34" s="124"/>
      <c r="FQ34" s="124"/>
      <c r="FR34" s="124"/>
      <c r="FS34" s="124"/>
      <c r="FT34" s="124"/>
      <c r="FU34" s="124"/>
      <c r="FV34" s="124"/>
      <c r="FW34" s="125"/>
      <c r="FX34" s="123" t="s">
        <v>9</v>
      </c>
      <c r="FY34" s="124"/>
      <c r="FZ34" s="124"/>
      <c r="GA34" s="124"/>
      <c r="GB34" s="124"/>
      <c r="GC34" s="124"/>
      <c r="GD34" s="124"/>
      <c r="GE34" s="124"/>
      <c r="GF34" s="124"/>
      <c r="GG34" s="124"/>
      <c r="GH34" s="124"/>
      <c r="GI34" s="124"/>
      <c r="GJ34" s="125"/>
    </row>
    <row r="35" spans="1:192" s="15" customFormat="1" ht="39.75" customHeight="1">
      <c r="A35" s="145" t="s">
        <v>129</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7"/>
      <c r="AE35" s="129"/>
      <c r="AF35" s="130"/>
      <c r="AG35" s="130"/>
      <c r="AH35" s="130"/>
      <c r="AI35" s="130"/>
      <c r="AJ35" s="130"/>
      <c r="AK35" s="130"/>
      <c r="AL35" s="130"/>
      <c r="AM35" s="131"/>
      <c r="AN35" s="161" t="s">
        <v>9</v>
      </c>
      <c r="AO35" s="162"/>
      <c r="AP35" s="162"/>
      <c r="AQ35" s="162"/>
      <c r="AR35" s="162"/>
      <c r="AS35" s="162"/>
      <c r="AT35" s="162"/>
      <c r="AU35" s="162"/>
      <c r="AV35" s="163"/>
      <c r="AW35" s="161" t="s">
        <v>9</v>
      </c>
      <c r="AX35" s="162"/>
      <c r="AY35" s="162"/>
      <c r="AZ35" s="162"/>
      <c r="BA35" s="162"/>
      <c r="BB35" s="162"/>
      <c r="BC35" s="162"/>
      <c r="BD35" s="162"/>
      <c r="BE35" s="162"/>
      <c r="BF35" s="162"/>
      <c r="BG35" s="162"/>
      <c r="BH35" s="162"/>
      <c r="BI35" s="162"/>
      <c r="BJ35" s="163"/>
      <c r="BK35" s="161" t="s">
        <v>9</v>
      </c>
      <c r="BL35" s="162"/>
      <c r="BM35" s="162"/>
      <c r="BN35" s="162"/>
      <c r="BO35" s="162"/>
      <c r="BP35" s="162"/>
      <c r="BQ35" s="162"/>
      <c r="BR35" s="162"/>
      <c r="BS35" s="162"/>
      <c r="BT35" s="162"/>
      <c r="BU35" s="162"/>
      <c r="BV35" s="162"/>
      <c r="BW35" s="163"/>
      <c r="BX35" s="142">
        <f>BX36</f>
        <v>700000</v>
      </c>
      <c r="BY35" s="143"/>
      <c r="BZ35" s="143"/>
      <c r="CA35" s="143"/>
      <c r="CB35" s="143"/>
      <c r="CC35" s="143"/>
      <c r="CD35" s="143"/>
      <c r="CE35" s="143"/>
      <c r="CF35" s="143"/>
      <c r="CG35" s="143"/>
      <c r="CH35" s="143"/>
      <c r="CI35" s="143"/>
      <c r="CJ35" s="144"/>
      <c r="CK35" s="142">
        <f>CK36</f>
        <v>0</v>
      </c>
      <c r="CL35" s="143"/>
      <c r="CM35" s="143"/>
      <c r="CN35" s="143"/>
      <c r="CO35" s="143"/>
      <c r="CP35" s="143"/>
      <c r="CQ35" s="143"/>
      <c r="CR35" s="143"/>
      <c r="CS35" s="143"/>
      <c r="CT35" s="143"/>
      <c r="CU35" s="143"/>
      <c r="CV35" s="143"/>
      <c r="CW35" s="144"/>
      <c r="CX35" s="142">
        <f>CX36</f>
        <v>700000</v>
      </c>
      <c r="CY35" s="143"/>
      <c r="CZ35" s="143"/>
      <c r="DA35" s="143"/>
      <c r="DB35" s="143"/>
      <c r="DC35" s="143"/>
      <c r="DD35" s="143"/>
      <c r="DE35" s="143"/>
      <c r="DF35" s="143"/>
      <c r="DG35" s="143"/>
      <c r="DH35" s="143"/>
      <c r="DI35" s="143"/>
      <c r="DJ35" s="144"/>
      <c r="DK35" s="123" t="s">
        <v>9</v>
      </c>
      <c r="DL35" s="124"/>
      <c r="DM35" s="124"/>
      <c r="DN35" s="124"/>
      <c r="DO35" s="124"/>
      <c r="DP35" s="124"/>
      <c r="DQ35" s="124"/>
      <c r="DR35" s="124"/>
      <c r="DS35" s="124"/>
      <c r="DT35" s="124"/>
      <c r="DU35" s="124"/>
      <c r="DV35" s="124"/>
      <c r="DW35" s="125"/>
      <c r="DX35" s="123" t="s">
        <v>9</v>
      </c>
      <c r="DY35" s="124"/>
      <c r="DZ35" s="124"/>
      <c r="EA35" s="124"/>
      <c r="EB35" s="124"/>
      <c r="EC35" s="124"/>
      <c r="ED35" s="124"/>
      <c r="EE35" s="124"/>
      <c r="EF35" s="124"/>
      <c r="EG35" s="124"/>
      <c r="EH35" s="124"/>
      <c r="EI35" s="124"/>
      <c r="EJ35" s="125"/>
      <c r="EK35" s="123" t="s">
        <v>9</v>
      </c>
      <c r="EL35" s="124"/>
      <c r="EM35" s="124"/>
      <c r="EN35" s="124"/>
      <c r="EO35" s="124"/>
      <c r="EP35" s="124"/>
      <c r="EQ35" s="124"/>
      <c r="ER35" s="124"/>
      <c r="ES35" s="124"/>
      <c r="ET35" s="124"/>
      <c r="EU35" s="124"/>
      <c r="EV35" s="124"/>
      <c r="EW35" s="125"/>
      <c r="EX35" s="123" t="s">
        <v>9</v>
      </c>
      <c r="EY35" s="124"/>
      <c r="EZ35" s="124"/>
      <c r="FA35" s="124"/>
      <c r="FB35" s="124"/>
      <c r="FC35" s="124"/>
      <c r="FD35" s="124"/>
      <c r="FE35" s="124"/>
      <c r="FF35" s="124"/>
      <c r="FG35" s="124"/>
      <c r="FH35" s="124"/>
      <c r="FI35" s="124"/>
      <c r="FJ35" s="125"/>
      <c r="FK35" s="123" t="s">
        <v>9</v>
      </c>
      <c r="FL35" s="124"/>
      <c r="FM35" s="124"/>
      <c r="FN35" s="124"/>
      <c r="FO35" s="124"/>
      <c r="FP35" s="124"/>
      <c r="FQ35" s="124"/>
      <c r="FR35" s="124"/>
      <c r="FS35" s="124"/>
      <c r="FT35" s="124"/>
      <c r="FU35" s="124"/>
      <c r="FV35" s="124"/>
      <c r="FW35" s="125"/>
      <c r="FX35" s="123" t="s">
        <v>9</v>
      </c>
      <c r="FY35" s="124"/>
      <c r="FZ35" s="124"/>
      <c r="GA35" s="124"/>
      <c r="GB35" s="124"/>
      <c r="GC35" s="124"/>
      <c r="GD35" s="124"/>
      <c r="GE35" s="124"/>
      <c r="GF35" s="124"/>
      <c r="GG35" s="124"/>
      <c r="GH35" s="124"/>
      <c r="GI35" s="124"/>
      <c r="GJ35" s="125"/>
    </row>
    <row r="36" spans="1:192" s="15" customFormat="1" ht="30" customHeight="1">
      <c r="A36" s="126" t="s">
        <v>130</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8"/>
      <c r="AE36" s="129"/>
      <c r="AF36" s="130"/>
      <c r="AG36" s="130"/>
      <c r="AH36" s="130"/>
      <c r="AI36" s="130"/>
      <c r="AJ36" s="130"/>
      <c r="AK36" s="130"/>
      <c r="AL36" s="130"/>
      <c r="AM36" s="131"/>
      <c r="AN36" s="132" t="s">
        <v>25</v>
      </c>
      <c r="AO36" s="133"/>
      <c r="AP36" s="133"/>
      <c r="AQ36" s="133"/>
      <c r="AR36" s="133"/>
      <c r="AS36" s="133"/>
      <c r="AT36" s="133"/>
      <c r="AU36" s="133"/>
      <c r="AV36" s="134"/>
      <c r="AW36" s="170" t="s">
        <v>200</v>
      </c>
      <c r="AX36" s="171"/>
      <c r="AY36" s="171"/>
      <c r="AZ36" s="171"/>
      <c r="BA36" s="171"/>
      <c r="BB36" s="171"/>
      <c r="BC36" s="171"/>
      <c r="BD36" s="171"/>
      <c r="BE36" s="171"/>
      <c r="BF36" s="171"/>
      <c r="BG36" s="171"/>
      <c r="BH36" s="171"/>
      <c r="BI36" s="171"/>
      <c r="BJ36" s="172"/>
      <c r="BK36" s="120" t="s">
        <v>9</v>
      </c>
      <c r="BL36" s="121"/>
      <c r="BM36" s="121"/>
      <c r="BN36" s="121"/>
      <c r="BO36" s="121"/>
      <c r="BP36" s="121"/>
      <c r="BQ36" s="121"/>
      <c r="BR36" s="121"/>
      <c r="BS36" s="121"/>
      <c r="BT36" s="121"/>
      <c r="BU36" s="121"/>
      <c r="BV36" s="121"/>
      <c r="BW36" s="122"/>
      <c r="BX36" s="123">
        <f aca="true" t="shared" si="6" ref="BX36:BX76">CK36+CX36</f>
        <v>700000</v>
      </c>
      <c r="BY36" s="124"/>
      <c r="BZ36" s="124"/>
      <c r="CA36" s="124"/>
      <c r="CB36" s="124"/>
      <c r="CC36" s="124"/>
      <c r="CD36" s="124"/>
      <c r="CE36" s="124"/>
      <c r="CF36" s="124"/>
      <c r="CG36" s="124"/>
      <c r="CH36" s="124"/>
      <c r="CI36" s="124"/>
      <c r="CJ36" s="125"/>
      <c r="CK36" s="142"/>
      <c r="CL36" s="143"/>
      <c r="CM36" s="143"/>
      <c r="CN36" s="143"/>
      <c r="CO36" s="143"/>
      <c r="CP36" s="143"/>
      <c r="CQ36" s="143"/>
      <c r="CR36" s="143"/>
      <c r="CS36" s="143"/>
      <c r="CT36" s="143"/>
      <c r="CU36" s="143"/>
      <c r="CV36" s="143"/>
      <c r="CW36" s="144"/>
      <c r="CX36" s="123">
        <v>700000</v>
      </c>
      <c r="CY36" s="124"/>
      <c r="CZ36" s="124"/>
      <c r="DA36" s="124"/>
      <c r="DB36" s="124"/>
      <c r="DC36" s="124"/>
      <c r="DD36" s="124"/>
      <c r="DE36" s="124"/>
      <c r="DF36" s="124"/>
      <c r="DG36" s="124"/>
      <c r="DH36" s="124"/>
      <c r="DI36" s="124"/>
      <c r="DJ36" s="125"/>
      <c r="DK36" s="123" t="s">
        <v>9</v>
      </c>
      <c r="DL36" s="124"/>
      <c r="DM36" s="124"/>
      <c r="DN36" s="124"/>
      <c r="DO36" s="124"/>
      <c r="DP36" s="124"/>
      <c r="DQ36" s="124"/>
      <c r="DR36" s="124"/>
      <c r="DS36" s="124"/>
      <c r="DT36" s="124"/>
      <c r="DU36" s="124"/>
      <c r="DV36" s="124"/>
      <c r="DW36" s="125"/>
      <c r="DX36" s="123" t="s">
        <v>9</v>
      </c>
      <c r="DY36" s="124"/>
      <c r="DZ36" s="124"/>
      <c r="EA36" s="124"/>
      <c r="EB36" s="124"/>
      <c r="EC36" s="124"/>
      <c r="ED36" s="124"/>
      <c r="EE36" s="124"/>
      <c r="EF36" s="124"/>
      <c r="EG36" s="124"/>
      <c r="EH36" s="124"/>
      <c r="EI36" s="124"/>
      <c r="EJ36" s="125"/>
      <c r="EK36" s="123" t="s">
        <v>9</v>
      </c>
      <c r="EL36" s="124"/>
      <c r="EM36" s="124"/>
      <c r="EN36" s="124"/>
      <c r="EO36" s="124"/>
      <c r="EP36" s="124"/>
      <c r="EQ36" s="124"/>
      <c r="ER36" s="124"/>
      <c r="ES36" s="124"/>
      <c r="ET36" s="124"/>
      <c r="EU36" s="124"/>
      <c r="EV36" s="124"/>
      <c r="EW36" s="125"/>
      <c r="EX36" s="123" t="s">
        <v>9</v>
      </c>
      <c r="EY36" s="124"/>
      <c r="EZ36" s="124"/>
      <c r="FA36" s="124"/>
      <c r="FB36" s="124"/>
      <c r="FC36" s="124"/>
      <c r="FD36" s="124"/>
      <c r="FE36" s="124"/>
      <c r="FF36" s="124"/>
      <c r="FG36" s="124"/>
      <c r="FH36" s="124"/>
      <c r="FI36" s="124"/>
      <c r="FJ36" s="125"/>
      <c r="FK36" s="123" t="s">
        <v>9</v>
      </c>
      <c r="FL36" s="124"/>
      <c r="FM36" s="124"/>
      <c r="FN36" s="124"/>
      <c r="FO36" s="124"/>
      <c r="FP36" s="124"/>
      <c r="FQ36" s="124"/>
      <c r="FR36" s="124"/>
      <c r="FS36" s="124"/>
      <c r="FT36" s="124"/>
      <c r="FU36" s="124"/>
      <c r="FV36" s="124"/>
      <c r="FW36" s="125"/>
      <c r="FX36" s="123" t="s">
        <v>9</v>
      </c>
      <c r="FY36" s="124"/>
      <c r="FZ36" s="124"/>
      <c r="GA36" s="124"/>
      <c r="GB36" s="124"/>
      <c r="GC36" s="124"/>
      <c r="GD36" s="124"/>
      <c r="GE36" s="124"/>
      <c r="GF36" s="124"/>
      <c r="GG36" s="124"/>
      <c r="GH36" s="124"/>
      <c r="GI36" s="124"/>
      <c r="GJ36" s="125"/>
    </row>
    <row r="37" spans="1:192" s="15" customFormat="1" ht="30" customHeight="1">
      <c r="A37" s="145" t="s">
        <v>51</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7"/>
      <c r="AE37" s="129"/>
      <c r="AF37" s="130"/>
      <c r="AG37" s="130"/>
      <c r="AH37" s="130"/>
      <c r="AI37" s="130"/>
      <c r="AJ37" s="130"/>
      <c r="AK37" s="130"/>
      <c r="AL37" s="130"/>
      <c r="AM37" s="131"/>
      <c r="AN37" s="161" t="s">
        <v>9</v>
      </c>
      <c r="AO37" s="162"/>
      <c r="AP37" s="162"/>
      <c r="AQ37" s="162"/>
      <c r="AR37" s="162"/>
      <c r="AS37" s="162"/>
      <c r="AT37" s="162"/>
      <c r="AU37" s="162"/>
      <c r="AV37" s="163"/>
      <c r="AW37" s="161" t="s">
        <v>9</v>
      </c>
      <c r="AX37" s="162"/>
      <c r="AY37" s="162"/>
      <c r="AZ37" s="162"/>
      <c r="BA37" s="162"/>
      <c r="BB37" s="162"/>
      <c r="BC37" s="162"/>
      <c r="BD37" s="162"/>
      <c r="BE37" s="162"/>
      <c r="BF37" s="162"/>
      <c r="BG37" s="162"/>
      <c r="BH37" s="162"/>
      <c r="BI37" s="162"/>
      <c r="BJ37" s="163"/>
      <c r="BK37" s="161" t="s">
        <v>9</v>
      </c>
      <c r="BL37" s="162"/>
      <c r="BM37" s="162"/>
      <c r="BN37" s="162"/>
      <c r="BO37" s="162"/>
      <c r="BP37" s="162"/>
      <c r="BQ37" s="162"/>
      <c r="BR37" s="162"/>
      <c r="BS37" s="162"/>
      <c r="BT37" s="162"/>
      <c r="BU37" s="162"/>
      <c r="BV37" s="162"/>
      <c r="BW37" s="163"/>
      <c r="BX37" s="142">
        <f>CK37+CX37</f>
        <v>25219025.5</v>
      </c>
      <c r="BY37" s="143"/>
      <c r="BZ37" s="143"/>
      <c r="CA37" s="143"/>
      <c r="CB37" s="143"/>
      <c r="CC37" s="143"/>
      <c r="CD37" s="143"/>
      <c r="CE37" s="143"/>
      <c r="CF37" s="143"/>
      <c r="CG37" s="143"/>
      <c r="CH37" s="143"/>
      <c r="CI37" s="143"/>
      <c r="CJ37" s="144"/>
      <c r="CK37" s="142">
        <f>CK53+CK60+CK61+CK70+CK72+CK73+CK67+CK68</f>
        <v>243000</v>
      </c>
      <c r="CL37" s="143"/>
      <c r="CM37" s="143"/>
      <c r="CN37" s="143"/>
      <c r="CO37" s="143"/>
      <c r="CP37" s="143"/>
      <c r="CQ37" s="143"/>
      <c r="CR37" s="143"/>
      <c r="CS37" s="143"/>
      <c r="CT37" s="143"/>
      <c r="CU37" s="143"/>
      <c r="CV37" s="143"/>
      <c r="CW37" s="144"/>
      <c r="CX37" s="142">
        <f>CX38+CX39+CX40+CX41+CX42+CX43+CX44+CX45+CX46+CX47+CX48+CX49+CX50+CX51+CX52+CX53+CX54+CX55+CX56+CX57+CX58+CX59+CX62+CX63+CX64+CX65+CX66+CX69+CX71+CX74+CX75+CX76</f>
        <v>24976025.5</v>
      </c>
      <c r="CY37" s="143"/>
      <c r="CZ37" s="143"/>
      <c r="DA37" s="143"/>
      <c r="DB37" s="143"/>
      <c r="DC37" s="143"/>
      <c r="DD37" s="143"/>
      <c r="DE37" s="143"/>
      <c r="DF37" s="143"/>
      <c r="DG37" s="143"/>
      <c r="DH37" s="143"/>
      <c r="DI37" s="143"/>
      <c r="DJ37" s="144"/>
      <c r="DK37" s="142">
        <f aca="true" t="shared" si="7" ref="DK37:DK76">DX37+EK37</f>
        <v>23593700</v>
      </c>
      <c r="DL37" s="143"/>
      <c r="DM37" s="143"/>
      <c r="DN37" s="143"/>
      <c r="DO37" s="143"/>
      <c r="DP37" s="143"/>
      <c r="DQ37" s="143"/>
      <c r="DR37" s="143"/>
      <c r="DS37" s="143"/>
      <c r="DT37" s="143"/>
      <c r="DU37" s="143"/>
      <c r="DV37" s="143"/>
      <c r="DW37" s="144"/>
      <c r="DX37" s="142">
        <f>DX60+DX61+DX70+DX67</f>
        <v>243000</v>
      </c>
      <c r="DY37" s="143"/>
      <c r="DZ37" s="143"/>
      <c r="EA37" s="143"/>
      <c r="EB37" s="143"/>
      <c r="EC37" s="143"/>
      <c r="ED37" s="143"/>
      <c r="EE37" s="143"/>
      <c r="EF37" s="143"/>
      <c r="EG37" s="143"/>
      <c r="EH37" s="143"/>
      <c r="EI37" s="143"/>
      <c r="EJ37" s="144"/>
      <c r="EK37" s="142">
        <f>EK38+EK39+EK40+EK41+EK42+EK43+EK44+EK45+EK48+EK49+EK50+EK51+EK52+EK53+EK54+EK55+EK56+EK57+EK62+EK63+EK64+EK65+EK69+EK71+EK74+EK75+EK76</f>
        <v>23350700</v>
      </c>
      <c r="EL37" s="143"/>
      <c r="EM37" s="143"/>
      <c r="EN37" s="143"/>
      <c r="EO37" s="143"/>
      <c r="EP37" s="143"/>
      <c r="EQ37" s="143"/>
      <c r="ER37" s="143"/>
      <c r="ES37" s="143"/>
      <c r="ET37" s="143"/>
      <c r="EU37" s="143"/>
      <c r="EV37" s="143"/>
      <c r="EW37" s="144"/>
      <c r="EX37" s="142">
        <f aca="true" t="shared" si="8" ref="EX37:EX53">FK37+FX37</f>
        <v>23593700</v>
      </c>
      <c r="EY37" s="143"/>
      <c r="EZ37" s="143"/>
      <c r="FA37" s="143"/>
      <c r="FB37" s="143"/>
      <c r="FC37" s="143"/>
      <c r="FD37" s="143"/>
      <c r="FE37" s="143"/>
      <c r="FF37" s="143"/>
      <c r="FG37" s="143"/>
      <c r="FH37" s="143"/>
      <c r="FI37" s="143"/>
      <c r="FJ37" s="144"/>
      <c r="FK37" s="142">
        <f>FK60+FK61+FK70+FK67</f>
        <v>243000</v>
      </c>
      <c r="FL37" s="143"/>
      <c r="FM37" s="143"/>
      <c r="FN37" s="143"/>
      <c r="FO37" s="143"/>
      <c r="FP37" s="143"/>
      <c r="FQ37" s="143"/>
      <c r="FR37" s="143"/>
      <c r="FS37" s="143"/>
      <c r="FT37" s="143"/>
      <c r="FU37" s="143"/>
      <c r="FV37" s="143"/>
      <c r="FW37" s="144"/>
      <c r="FX37" s="142">
        <f>FX38+FX39+FX40+FX41+FX42+FX43+FX44+FX45+FX48+FX49+FX50+FX51+FX52+FX53+FX54+FX55+FX56+FX57+FX62+FX63+FX64+FX65+FX69+FX71+FX74+FX75+FX76</f>
        <v>23350700</v>
      </c>
      <c r="FY37" s="143"/>
      <c r="FZ37" s="143"/>
      <c r="GA37" s="143"/>
      <c r="GB37" s="143"/>
      <c r="GC37" s="143"/>
      <c r="GD37" s="143"/>
      <c r="GE37" s="143"/>
      <c r="GF37" s="143"/>
      <c r="GG37" s="143"/>
      <c r="GH37" s="143"/>
      <c r="GI37" s="143"/>
      <c r="GJ37" s="144"/>
    </row>
    <row r="38" spans="1:192" s="14" customFormat="1" ht="30" customHeight="1">
      <c r="A38" s="126" t="s">
        <v>131</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8"/>
      <c r="AE38" s="129">
        <v>111</v>
      </c>
      <c r="AF38" s="130"/>
      <c r="AG38" s="130"/>
      <c r="AH38" s="130"/>
      <c r="AI38" s="130"/>
      <c r="AJ38" s="130"/>
      <c r="AK38" s="130"/>
      <c r="AL38" s="130"/>
      <c r="AM38" s="131"/>
      <c r="AN38" s="132" t="s">
        <v>26</v>
      </c>
      <c r="AO38" s="133"/>
      <c r="AP38" s="133"/>
      <c r="AQ38" s="133"/>
      <c r="AR38" s="133"/>
      <c r="AS38" s="133"/>
      <c r="AT38" s="133"/>
      <c r="AU38" s="133"/>
      <c r="AV38" s="134"/>
      <c r="AW38" s="120" t="s">
        <v>227</v>
      </c>
      <c r="AX38" s="121"/>
      <c r="AY38" s="121"/>
      <c r="AZ38" s="121"/>
      <c r="BA38" s="121"/>
      <c r="BB38" s="121"/>
      <c r="BC38" s="121"/>
      <c r="BD38" s="121"/>
      <c r="BE38" s="121"/>
      <c r="BF38" s="121"/>
      <c r="BG38" s="121"/>
      <c r="BH38" s="121"/>
      <c r="BI38" s="121"/>
      <c r="BJ38" s="122"/>
      <c r="BK38" s="120" t="s">
        <v>191</v>
      </c>
      <c r="BL38" s="121"/>
      <c r="BM38" s="121"/>
      <c r="BN38" s="121"/>
      <c r="BO38" s="121"/>
      <c r="BP38" s="121"/>
      <c r="BQ38" s="121"/>
      <c r="BR38" s="121"/>
      <c r="BS38" s="121"/>
      <c r="BT38" s="121"/>
      <c r="BU38" s="121"/>
      <c r="BV38" s="121"/>
      <c r="BW38" s="122"/>
      <c r="BX38" s="123">
        <f t="shared" si="6"/>
        <v>10800390</v>
      </c>
      <c r="BY38" s="124"/>
      <c r="BZ38" s="124"/>
      <c r="CA38" s="124"/>
      <c r="CB38" s="124"/>
      <c r="CC38" s="124"/>
      <c r="CD38" s="124"/>
      <c r="CE38" s="124"/>
      <c r="CF38" s="124"/>
      <c r="CG38" s="124"/>
      <c r="CH38" s="124"/>
      <c r="CI38" s="124"/>
      <c r="CJ38" s="125"/>
      <c r="CK38" s="123"/>
      <c r="CL38" s="124"/>
      <c r="CM38" s="124"/>
      <c r="CN38" s="124"/>
      <c r="CO38" s="124"/>
      <c r="CP38" s="124"/>
      <c r="CQ38" s="124"/>
      <c r="CR38" s="124"/>
      <c r="CS38" s="124"/>
      <c r="CT38" s="124"/>
      <c r="CU38" s="124"/>
      <c r="CV38" s="124"/>
      <c r="CW38" s="125"/>
      <c r="CX38" s="117">
        <v>10800390</v>
      </c>
      <c r="CY38" s="118"/>
      <c r="CZ38" s="118"/>
      <c r="DA38" s="118"/>
      <c r="DB38" s="118"/>
      <c r="DC38" s="118"/>
      <c r="DD38" s="118"/>
      <c r="DE38" s="118"/>
      <c r="DF38" s="118"/>
      <c r="DG38" s="118"/>
      <c r="DH38" s="118"/>
      <c r="DI38" s="118"/>
      <c r="DJ38" s="119"/>
      <c r="DK38" s="117">
        <f t="shared" si="7"/>
        <v>10800390</v>
      </c>
      <c r="DL38" s="118"/>
      <c r="DM38" s="118"/>
      <c r="DN38" s="118"/>
      <c r="DO38" s="118"/>
      <c r="DP38" s="118"/>
      <c r="DQ38" s="118"/>
      <c r="DR38" s="118"/>
      <c r="DS38" s="118"/>
      <c r="DT38" s="118"/>
      <c r="DU38" s="118"/>
      <c r="DV38" s="118"/>
      <c r="DW38" s="119"/>
      <c r="DX38" s="117"/>
      <c r="DY38" s="118"/>
      <c r="DZ38" s="118"/>
      <c r="EA38" s="118"/>
      <c r="EB38" s="118"/>
      <c r="EC38" s="118"/>
      <c r="ED38" s="118"/>
      <c r="EE38" s="118"/>
      <c r="EF38" s="118"/>
      <c r="EG38" s="118"/>
      <c r="EH38" s="118"/>
      <c r="EI38" s="118"/>
      <c r="EJ38" s="119"/>
      <c r="EK38" s="117">
        <v>10800390</v>
      </c>
      <c r="EL38" s="118"/>
      <c r="EM38" s="118"/>
      <c r="EN38" s="118"/>
      <c r="EO38" s="118"/>
      <c r="EP38" s="118"/>
      <c r="EQ38" s="118"/>
      <c r="ER38" s="118"/>
      <c r="ES38" s="118"/>
      <c r="ET38" s="118"/>
      <c r="EU38" s="118"/>
      <c r="EV38" s="118"/>
      <c r="EW38" s="119"/>
      <c r="EX38" s="117">
        <f t="shared" si="8"/>
        <v>10800390</v>
      </c>
      <c r="EY38" s="118"/>
      <c r="EZ38" s="118"/>
      <c r="FA38" s="118"/>
      <c r="FB38" s="118"/>
      <c r="FC38" s="118"/>
      <c r="FD38" s="118"/>
      <c r="FE38" s="118"/>
      <c r="FF38" s="118"/>
      <c r="FG38" s="118"/>
      <c r="FH38" s="118"/>
      <c r="FI38" s="118"/>
      <c r="FJ38" s="119"/>
      <c r="FK38" s="117"/>
      <c r="FL38" s="118"/>
      <c r="FM38" s="118"/>
      <c r="FN38" s="118"/>
      <c r="FO38" s="118"/>
      <c r="FP38" s="118"/>
      <c r="FQ38" s="118"/>
      <c r="FR38" s="118"/>
      <c r="FS38" s="118"/>
      <c r="FT38" s="118"/>
      <c r="FU38" s="118"/>
      <c r="FV38" s="118"/>
      <c r="FW38" s="119"/>
      <c r="FX38" s="117">
        <v>10800390</v>
      </c>
      <c r="FY38" s="118"/>
      <c r="FZ38" s="118"/>
      <c r="GA38" s="118"/>
      <c r="GB38" s="118"/>
      <c r="GC38" s="118"/>
      <c r="GD38" s="118"/>
      <c r="GE38" s="118"/>
      <c r="GF38" s="118"/>
      <c r="GG38" s="118"/>
      <c r="GH38" s="118"/>
      <c r="GI38" s="118"/>
      <c r="GJ38" s="119"/>
    </row>
    <row r="39" spans="1:192" s="14" customFormat="1" ht="30" customHeight="1">
      <c r="A39" s="126" t="s">
        <v>131</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8"/>
      <c r="AE39" s="129">
        <v>111</v>
      </c>
      <c r="AF39" s="130"/>
      <c r="AG39" s="130"/>
      <c r="AH39" s="130"/>
      <c r="AI39" s="130"/>
      <c r="AJ39" s="130"/>
      <c r="AK39" s="130"/>
      <c r="AL39" s="130"/>
      <c r="AM39" s="131"/>
      <c r="AN39" s="132" t="s">
        <v>26</v>
      </c>
      <c r="AO39" s="133"/>
      <c r="AP39" s="133"/>
      <c r="AQ39" s="133"/>
      <c r="AR39" s="133"/>
      <c r="AS39" s="133"/>
      <c r="AT39" s="133"/>
      <c r="AU39" s="133"/>
      <c r="AV39" s="134"/>
      <c r="AW39" s="120" t="s">
        <v>227</v>
      </c>
      <c r="AX39" s="121"/>
      <c r="AY39" s="121"/>
      <c r="AZ39" s="121"/>
      <c r="BA39" s="121"/>
      <c r="BB39" s="121"/>
      <c r="BC39" s="121"/>
      <c r="BD39" s="121"/>
      <c r="BE39" s="121"/>
      <c r="BF39" s="121"/>
      <c r="BG39" s="121"/>
      <c r="BH39" s="121"/>
      <c r="BI39" s="121"/>
      <c r="BJ39" s="122"/>
      <c r="BK39" s="120" t="s">
        <v>192</v>
      </c>
      <c r="BL39" s="121"/>
      <c r="BM39" s="121"/>
      <c r="BN39" s="121"/>
      <c r="BO39" s="121"/>
      <c r="BP39" s="121"/>
      <c r="BQ39" s="121"/>
      <c r="BR39" s="121"/>
      <c r="BS39" s="121"/>
      <c r="BT39" s="121"/>
      <c r="BU39" s="121"/>
      <c r="BV39" s="121"/>
      <c r="BW39" s="122"/>
      <c r="BX39" s="123">
        <f t="shared" si="6"/>
        <v>4762898</v>
      </c>
      <c r="BY39" s="124"/>
      <c r="BZ39" s="124"/>
      <c r="CA39" s="124"/>
      <c r="CB39" s="124"/>
      <c r="CC39" s="124"/>
      <c r="CD39" s="124"/>
      <c r="CE39" s="124"/>
      <c r="CF39" s="124"/>
      <c r="CG39" s="124"/>
      <c r="CH39" s="124"/>
      <c r="CI39" s="124"/>
      <c r="CJ39" s="125"/>
      <c r="CK39" s="123"/>
      <c r="CL39" s="124"/>
      <c r="CM39" s="124"/>
      <c r="CN39" s="124"/>
      <c r="CO39" s="124"/>
      <c r="CP39" s="124"/>
      <c r="CQ39" s="124"/>
      <c r="CR39" s="124"/>
      <c r="CS39" s="124"/>
      <c r="CT39" s="124"/>
      <c r="CU39" s="124"/>
      <c r="CV39" s="124"/>
      <c r="CW39" s="125"/>
      <c r="CX39" s="117">
        <v>4762898</v>
      </c>
      <c r="CY39" s="118"/>
      <c r="CZ39" s="118"/>
      <c r="DA39" s="118"/>
      <c r="DB39" s="118"/>
      <c r="DC39" s="118"/>
      <c r="DD39" s="118"/>
      <c r="DE39" s="118"/>
      <c r="DF39" s="118"/>
      <c r="DG39" s="118"/>
      <c r="DH39" s="118"/>
      <c r="DI39" s="118"/>
      <c r="DJ39" s="119"/>
      <c r="DK39" s="117">
        <f t="shared" si="7"/>
        <v>4762898</v>
      </c>
      <c r="DL39" s="118"/>
      <c r="DM39" s="118"/>
      <c r="DN39" s="118"/>
      <c r="DO39" s="118"/>
      <c r="DP39" s="118"/>
      <c r="DQ39" s="118"/>
      <c r="DR39" s="118"/>
      <c r="DS39" s="118"/>
      <c r="DT39" s="118"/>
      <c r="DU39" s="118"/>
      <c r="DV39" s="118"/>
      <c r="DW39" s="119"/>
      <c r="DX39" s="117"/>
      <c r="DY39" s="118"/>
      <c r="DZ39" s="118"/>
      <c r="EA39" s="118"/>
      <c r="EB39" s="118"/>
      <c r="EC39" s="118"/>
      <c r="ED39" s="118"/>
      <c r="EE39" s="118"/>
      <c r="EF39" s="118"/>
      <c r="EG39" s="118"/>
      <c r="EH39" s="118"/>
      <c r="EI39" s="118"/>
      <c r="EJ39" s="119"/>
      <c r="EK39" s="117">
        <v>4762898</v>
      </c>
      <c r="EL39" s="118"/>
      <c r="EM39" s="118"/>
      <c r="EN39" s="118"/>
      <c r="EO39" s="118"/>
      <c r="EP39" s="118"/>
      <c r="EQ39" s="118"/>
      <c r="ER39" s="118"/>
      <c r="ES39" s="118"/>
      <c r="ET39" s="118"/>
      <c r="EU39" s="118"/>
      <c r="EV39" s="118"/>
      <c r="EW39" s="119"/>
      <c r="EX39" s="117">
        <f t="shared" si="8"/>
        <v>4762898</v>
      </c>
      <c r="EY39" s="118"/>
      <c r="EZ39" s="118"/>
      <c r="FA39" s="118"/>
      <c r="FB39" s="118"/>
      <c r="FC39" s="118"/>
      <c r="FD39" s="118"/>
      <c r="FE39" s="118"/>
      <c r="FF39" s="118"/>
      <c r="FG39" s="118"/>
      <c r="FH39" s="118"/>
      <c r="FI39" s="118"/>
      <c r="FJ39" s="119"/>
      <c r="FK39" s="117"/>
      <c r="FL39" s="118"/>
      <c r="FM39" s="118"/>
      <c r="FN39" s="118"/>
      <c r="FO39" s="118"/>
      <c r="FP39" s="118"/>
      <c r="FQ39" s="118"/>
      <c r="FR39" s="118"/>
      <c r="FS39" s="118"/>
      <c r="FT39" s="118"/>
      <c r="FU39" s="118"/>
      <c r="FV39" s="118"/>
      <c r="FW39" s="119"/>
      <c r="FX39" s="117">
        <v>4762898</v>
      </c>
      <c r="FY39" s="118"/>
      <c r="FZ39" s="118"/>
      <c r="GA39" s="118"/>
      <c r="GB39" s="118"/>
      <c r="GC39" s="118"/>
      <c r="GD39" s="118"/>
      <c r="GE39" s="118"/>
      <c r="GF39" s="118"/>
      <c r="GG39" s="118"/>
      <c r="GH39" s="118"/>
      <c r="GI39" s="118"/>
      <c r="GJ39" s="119"/>
    </row>
    <row r="40" spans="1:192" s="14" customFormat="1" ht="30" customHeight="1">
      <c r="A40" s="126" t="s">
        <v>131</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8"/>
      <c r="AE40" s="129">
        <v>111</v>
      </c>
      <c r="AF40" s="130"/>
      <c r="AG40" s="130"/>
      <c r="AH40" s="130"/>
      <c r="AI40" s="130"/>
      <c r="AJ40" s="130"/>
      <c r="AK40" s="130"/>
      <c r="AL40" s="130"/>
      <c r="AM40" s="131"/>
      <c r="AN40" s="132" t="s">
        <v>26</v>
      </c>
      <c r="AO40" s="133"/>
      <c r="AP40" s="133"/>
      <c r="AQ40" s="133"/>
      <c r="AR40" s="133"/>
      <c r="AS40" s="133"/>
      <c r="AT40" s="133"/>
      <c r="AU40" s="133"/>
      <c r="AV40" s="134"/>
      <c r="AW40" s="120" t="s">
        <v>230</v>
      </c>
      <c r="AX40" s="121"/>
      <c r="AY40" s="121"/>
      <c r="AZ40" s="121"/>
      <c r="BA40" s="121"/>
      <c r="BB40" s="121"/>
      <c r="BC40" s="121"/>
      <c r="BD40" s="121"/>
      <c r="BE40" s="121"/>
      <c r="BF40" s="121"/>
      <c r="BG40" s="121"/>
      <c r="BH40" s="121"/>
      <c r="BI40" s="121"/>
      <c r="BJ40" s="122"/>
      <c r="BK40" s="120"/>
      <c r="BL40" s="121"/>
      <c r="BM40" s="121"/>
      <c r="BN40" s="121"/>
      <c r="BO40" s="121"/>
      <c r="BP40" s="121"/>
      <c r="BQ40" s="121"/>
      <c r="BR40" s="121"/>
      <c r="BS40" s="121"/>
      <c r="BT40" s="121"/>
      <c r="BU40" s="121"/>
      <c r="BV40" s="121"/>
      <c r="BW40" s="122"/>
      <c r="BX40" s="123">
        <f t="shared" si="6"/>
        <v>533403</v>
      </c>
      <c r="BY40" s="124"/>
      <c r="BZ40" s="124"/>
      <c r="CA40" s="124"/>
      <c r="CB40" s="124"/>
      <c r="CC40" s="124"/>
      <c r="CD40" s="124"/>
      <c r="CE40" s="124"/>
      <c r="CF40" s="124"/>
      <c r="CG40" s="124"/>
      <c r="CH40" s="124"/>
      <c r="CI40" s="124"/>
      <c r="CJ40" s="125"/>
      <c r="CK40" s="123"/>
      <c r="CL40" s="124"/>
      <c r="CM40" s="124"/>
      <c r="CN40" s="124"/>
      <c r="CO40" s="124"/>
      <c r="CP40" s="124"/>
      <c r="CQ40" s="124"/>
      <c r="CR40" s="124"/>
      <c r="CS40" s="124"/>
      <c r="CT40" s="124"/>
      <c r="CU40" s="124"/>
      <c r="CV40" s="124"/>
      <c r="CW40" s="125"/>
      <c r="CX40" s="117">
        <f>521505+11898</f>
        <v>533403</v>
      </c>
      <c r="CY40" s="118"/>
      <c r="CZ40" s="118"/>
      <c r="DA40" s="118"/>
      <c r="DB40" s="118"/>
      <c r="DC40" s="118"/>
      <c r="DD40" s="118"/>
      <c r="DE40" s="118"/>
      <c r="DF40" s="118"/>
      <c r="DG40" s="118"/>
      <c r="DH40" s="118"/>
      <c r="DI40" s="118"/>
      <c r="DJ40" s="119"/>
      <c r="DK40" s="117">
        <f t="shared" si="7"/>
        <v>0</v>
      </c>
      <c r="DL40" s="118"/>
      <c r="DM40" s="118"/>
      <c r="DN40" s="118"/>
      <c r="DO40" s="118"/>
      <c r="DP40" s="118"/>
      <c r="DQ40" s="118"/>
      <c r="DR40" s="118"/>
      <c r="DS40" s="118"/>
      <c r="DT40" s="118"/>
      <c r="DU40" s="118"/>
      <c r="DV40" s="118"/>
      <c r="DW40" s="119"/>
      <c r="DX40" s="117"/>
      <c r="DY40" s="118"/>
      <c r="DZ40" s="118"/>
      <c r="EA40" s="118"/>
      <c r="EB40" s="118"/>
      <c r="EC40" s="118"/>
      <c r="ED40" s="118"/>
      <c r="EE40" s="118"/>
      <c r="EF40" s="118"/>
      <c r="EG40" s="118"/>
      <c r="EH40" s="118"/>
      <c r="EI40" s="118"/>
      <c r="EJ40" s="119"/>
      <c r="EK40" s="117"/>
      <c r="EL40" s="118"/>
      <c r="EM40" s="118"/>
      <c r="EN40" s="118"/>
      <c r="EO40" s="118"/>
      <c r="EP40" s="118"/>
      <c r="EQ40" s="118"/>
      <c r="ER40" s="118"/>
      <c r="ES40" s="118"/>
      <c r="ET40" s="118"/>
      <c r="EU40" s="118"/>
      <c r="EV40" s="118"/>
      <c r="EW40" s="119"/>
      <c r="EX40" s="117">
        <f t="shared" si="8"/>
        <v>0</v>
      </c>
      <c r="EY40" s="118"/>
      <c r="EZ40" s="118"/>
      <c r="FA40" s="118"/>
      <c r="FB40" s="118"/>
      <c r="FC40" s="118"/>
      <c r="FD40" s="118"/>
      <c r="FE40" s="118"/>
      <c r="FF40" s="118"/>
      <c r="FG40" s="118"/>
      <c r="FH40" s="118"/>
      <c r="FI40" s="118"/>
      <c r="FJ40" s="119"/>
      <c r="FK40" s="117"/>
      <c r="FL40" s="118"/>
      <c r="FM40" s="118"/>
      <c r="FN40" s="118"/>
      <c r="FO40" s="118"/>
      <c r="FP40" s="118"/>
      <c r="FQ40" s="118"/>
      <c r="FR40" s="118"/>
      <c r="FS40" s="118"/>
      <c r="FT40" s="118"/>
      <c r="FU40" s="118"/>
      <c r="FV40" s="118"/>
      <c r="FW40" s="119"/>
      <c r="FX40" s="117"/>
      <c r="FY40" s="118"/>
      <c r="FZ40" s="118"/>
      <c r="GA40" s="118"/>
      <c r="GB40" s="118"/>
      <c r="GC40" s="118"/>
      <c r="GD40" s="118"/>
      <c r="GE40" s="118"/>
      <c r="GF40" s="118"/>
      <c r="GG40" s="118"/>
      <c r="GH40" s="118"/>
      <c r="GI40" s="118"/>
      <c r="GJ40" s="119"/>
    </row>
    <row r="41" spans="1:192" s="14" customFormat="1" ht="30" customHeight="1">
      <c r="A41" s="126" t="s">
        <v>33</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8"/>
      <c r="AE41" s="129"/>
      <c r="AF41" s="130"/>
      <c r="AG41" s="130"/>
      <c r="AH41" s="130"/>
      <c r="AI41" s="130"/>
      <c r="AJ41" s="130"/>
      <c r="AK41" s="130"/>
      <c r="AL41" s="130"/>
      <c r="AM41" s="131"/>
      <c r="AN41" s="132" t="s">
        <v>27</v>
      </c>
      <c r="AO41" s="133"/>
      <c r="AP41" s="133"/>
      <c r="AQ41" s="133"/>
      <c r="AR41" s="133"/>
      <c r="AS41" s="133"/>
      <c r="AT41" s="133"/>
      <c r="AU41" s="133"/>
      <c r="AV41" s="134"/>
      <c r="AW41" s="120"/>
      <c r="AX41" s="121"/>
      <c r="AY41" s="121"/>
      <c r="AZ41" s="121"/>
      <c r="BA41" s="121"/>
      <c r="BB41" s="121"/>
      <c r="BC41" s="121"/>
      <c r="BD41" s="121"/>
      <c r="BE41" s="121"/>
      <c r="BF41" s="121"/>
      <c r="BG41" s="121"/>
      <c r="BH41" s="121"/>
      <c r="BI41" s="121"/>
      <c r="BJ41" s="122"/>
      <c r="BK41" s="120"/>
      <c r="BL41" s="121"/>
      <c r="BM41" s="121"/>
      <c r="BN41" s="121"/>
      <c r="BO41" s="121"/>
      <c r="BP41" s="121"/>
      <c r="BQ41" s="121"/>
      <c r="BR41" s="121"/>
      <c r="BS41" s="121"/>
      <c r="BT41" s="121"/>
      <c r="BU41" s="121"/>
      <c r="BV41" s="121"/>
      <c r="BW41" s="122"/>
      <c r="BX41" s="123">
        <f t="shared" si="6"/>
        <v>0</v>
      </c>
      <c r="BY41" s="124"/>
      <c r="BZ41" s="124"/>
      <c r="CA41" s="124"/>
      <c r="CB41" s="124"/>
      <c r="CC41" s="124"/>
      <c r="CD41" s="124"/>
      <c r="CE41" s="124"/>
      <c r="CF41" s="124"/>
      <c r="CG41" s="124"/>
      <c r="CH41" s="124"/>
      <c r="CI41" s="124"/>
      <c r="CJ41" s="125"/>
      <c r="CK41" s="123"/>
      <c r="CL41" s="124"/>
      <c r="CM41" s="124"/>
      <c r="CN41" s="124"/>
      <c r="CO41" s="124"/>
      <c r="CP41" s="124"/>
      <c r="CQ41" s="124"/>
      <c r="CR41" s="124"/>
      <c r="CS41" s="124"/>
      <c r="CT41" s="124"/>
      <c r="CU41" s="124"/>
      <c r="CV41" s="124"/>
      <c r="CW41" s="125"/>
      <c r="CX41" s="117"/>
      <c r="CY41" s="118"/>
      <c r="CZ41" s="118"/>
      <c r="DA41" s="118"/>
      <c r="DB41" s="118"/>
      <c r="DC41" s="118"/>
      <c r="DD41" s="118"/>
      <c r="DE41" s="118"/>
      <c r="DF41" s="118"/>
      <c r="DG41" s="118"/>
      <c r="DH41" s="118"/>
      <c r="DI41" s="118"/>
      <c r="DJ41" s="119"/>
      <c r="DK41" s="117">
        <f t="shared" si="7"/>
        <v>0</v>
      </c>
      <c r="DL41" s="118"/>
      <c r="DM41" s="118"/>
      <c r="DN41" s="118"/>
      <c r="DO41" s="118"/>
      <c r="DP41" s="118"/>
      <c r="DQ41" s="118"/>
      <c r="DR41" s="118"/>
      <c r="DS41" s="118"/>
      <c r="DT41" s="118"/>
      <c r="DU41" s="118"/>
      <c r="DV41" s="118"/>
      <c r="DW41" s="119"/>
      <c r="DX41" s="117"/>
      <c r="DY41" s="118"/>
      <c r="DZ41" s="118"/>
      <c r="EA41" s="118"/>
      <c r="EB41" s="118"/>
      <c r="EC41" s="118"/>
      <c r="ED41" s="118"/>
      <c r="EE41" s="118"/>
      <c r="EF41" s="118"/>
      <c r="EG41" s="118"/>
      <c r="EH41" s="118"/>
      <c r="EI41" s="118"/>
      <c r="EJ41" s="119"/>
      <c r="EK41" s="117"/>
      <c r="EL41" s="118"/>
      <c r="EM41" s="118"/>
      <c r="EN41" s="118"/>
      <c r="EO41" s="118"/>
      <c r="EP41" s="118"/>
      <c r="EQ41" s="118"/>
      <c r="ER41" s="118"/>
      <c r="ES41" s="118"/>
      <c r="ET41" s="118"/>
      <c r="EU41" s="118"/>
      <c r="EV41" s="118"/>
      <c r="EW41" s="119"/>
      <c r="EX41" s="117">
        <f t="shared" si="8"/>
        <v>0</v>
      </c>
      <c r="EY41" s="118"/>
      <c r="EZ41" s="118"/>
      <c r="FA41" s="118"/>
      <c r="FB41" s="118"/>
      <c r="FC41" s="118"/>
      <c r="FD41" s="118"/>
      <c r="FE41" s="118"/>
      <c r="FF41" s="118"/>
      <c r="FG41" s="118"/>
      <c r="FH41" s="118"/>
      <c r="FI41" s="118"/>
      <c r="FJ41" s="119"/>
      <c r="FK41" s="117"/>
      <c r="FL41" s="118"/>
      <c r="FM41" s="118"/>
      <c r="FN41" s="118"/>
      <c r="FO41" s="118"/>
      <c r="FP41" s="118"/>
      <c r="FQ41" s="118"/>
      <c r="FR41" s="118"/>
      <c r="FS41" s="118"/>
      <c r="FT41" s="118"/>
      <c r="FU41" s="118"/>
      <c r="FV41" s="118"/>
      <c r="FW41" s="119"/>
      <c r="FX41" s="117"/>
      <c r="FY41" s="118"/>
      <c r="FZ41" s="118"/>
      <c r="GA41" s="118"/>
      <c r="GB41" s="118"/>
      <c r="GC41" s="118"/>
      <c r="GD41" s="118"/>
      <c r="GE41" s="118"/>
      <c r="GF41" s="118"/>
      <c r="GG41" s="118"/>
      <c r="GH41" s="118"/>
      <c r="GI41" s="118"/>
      <c r="GJ41" s="119"/>
    </row>
    <row r="42" spans="1:192" s="14" customFormat="1" ht="30" customHeight="1">
      <c r="A42" s="126" t="s">
        <v>34</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8"/>
      <c r="AE42" s="129">
        <v>119</v>
      </c>
      <c r="AF42" s="130"/>
      <c r="AG42" s="130"/>
      <c r="AH42" s="130"/>
      <c r="AI42" s="130"/>
      <c r="AJ42" s="130"/>
      <c r="AK42" s="130"/>
      <c r="AL42" s="130"/>
      <c r="AM42" s="131"/>
      <c r="AN42" s="132" t="s">
        <v>28</v>
      </c>
      <c r="AO42" s="133"/>
      <c r="AP42" s="133"/>
      <c r="AQ42" s="133"/>
      <c r="AR42" s="133"/>
      <c r="AS42" s="133"/>
      <c r="AT42" s="133"/>
      <c r="AU42" s="133"/>
      <c r="AV42" s="134"/>
      <c r="AW42" s="120" t="s">
        <v>228</v>
      </c>
      <c r="AX42" s="121"/>
      <c r="AY42" s="121"/>
      <c r="AZ42" s="121"/>
      <c r="BA42" s="121"/>
      <c r="BB42" s="121"/>
      <c r="BC42" s="121"/>
      <c r="BD42" s="121"/>
      <c r="BE42" s="121"/>
      <c r="BF42" s="121"/>
      <c r="BG42" s="121"/>
      <c r="BH42" s="121"/>
      <c r="BI42" s="121"/>
      <c r="BJ42" s="122"/>
      <c r="BK42" s="120" t="s">
        <v>191</v>
      </c>
      <c r="BL42" s="121"/>
      <c r="BM42" s="121"/>
      <c r="BN42" s="121"/>
      <c r="BO42" s="121"/>
      <c r="BP42" s="121"/>
      <c r="BQ42" s="121"/>
      <c r="BR42" s="121"/>
      <c r="BS42" s="121"/>
      <c r="BT42" s="121"/>
      <c r="BU42" s="121"/>
      <c r="BV42" s="121"/>
      <c r="BW42" s="122"/>
      <c r="BX42" s="123">
        <f t="shared" si="6"/>
        <v>3261718</v>
      </c>
      <c r="BY42" s="124"/>
      <c r="BZ42" s="124"/>
      <c r="CA42" s="124"/>
      <c r="CB42" s="124"/>
      <c r="CC42" s="124"/>
      <c r="CD42" s="124"/>
      <c r="CE42" s="124"/>
      <c r="CF42" s="124"/>
      <c r="CG42" s="124"/>
      <c r="CH42" s="124"/>
      <c r="CI42" s="124"/>
      <c r="CJ42" s="125"/>
      <c r="CK42" s="123"/>
      <c r="CL42" s="124"/>
      <c r="CM42" s="124"/>
      <c r="CN42" s="124"/>
      <c r="CO42" s="124"/>
      <c r="CP42" s="124"/>
      <c r="CQ42" s="124"/>
      <c r="CR42" s="124"/>
      <c r="CS42" s="124"/>
      <c r="CT42" s="124"/>
      <c r="CU42" s="124"/>
      <c r="CV42" s="124"/>
      <c r="CW42" s="125"/>
      <c r="CX42" s="117">
        <v>3261718</v>
      </c>
      <c r="CY42" s="118"/>
      <c r="CZ42" s="118"/>
      <c r="DA42" s="118"/>
      <c r="DB42" s="118"/>
      <c r="DC42" s="118"/>
      <c r="DD42" s="118"/>
      <c r="DE42" s="118"/>
      <c r="DF42" s="118"/>
      <c r="DG42" s="118"/>
      <c r="DH42" s="118"/>
      <c r="DI42" s="118"/>
      <c r="DJ42" s="119"/>
      <c r="DK42" s="117">
        <f t="shared" si="7"/>
        <v>3261718</v>
      </c>
      <c r="DL42" s="118"/>
      <c r="DM42" s="118"/>
      <c r="DN42" s="118"/>
      <c r="DO42" s="118"/>
      <c r="DP42" s="118"/>
      <c r="DQ42" s="118"/>
      <c r="DR42" s="118"/>
      <c r="DS42" s="118"/>
      <c r="DT42" s="118"/>
      <c r="DU42" s="118"/>
      <c r="DV42" s="118"/>
      <c r="DW42" s="119"/>
      <c r="DX42" s="117"/>
      <c r="DY42" s="118"/>
      <c r="DZ42" s="118"/>
      <c r="EA42" s="118"/>
      <c r="EB42" s="118"/>
      <c r="EC42" s="118"/>
      <c r="ED42" s="118"/>
      <c r="EE42" s="118"/>
      <c r="EF42" s="118"/>
      <c r="EG42" s="118"/>
      <c r="EH42" s="118"/>
      <c r="EI42" s="118"/>
      <c r="EJ42" s="119"/>
      <c r="EK42" s="117">
        <v>3261718</v>
      </c>
      <c r="EL42" s="118"/>
      <c r="EM42" s="118"/>
      <c r="EN42" s="118"/>
      <c r="EO42" s="118"/>
      <c r="EP42" s="118"/>
      <c r="EQ42" s="118"/>
      <c r="ER42" s="118"/>
      <c r="ES42" s="118"/>
      <c r="ET42" s="118"/>
      <c r="EU42" s="118"/>
      <c r="EV42" s="118"/>
      <c r="EW42" s="119"/>
      <c r="EX42" s="117">
        <f t="shared" si="8"/>
        <v>3261718</v>
      </c>
      <c r="EY42" s="118"/>
      <c r="EZ42" s="118"/>
      <c r="FA42" s="118"/>
      <c r="FB42" s="118"/>
      <c r="FC42" s="118"/>
      <c r="FD42" s="118"/>
      <c r="FE42" s="118"/>
      <c r="FF42" s="118"/>
      <c r="FG42" s="118"/>
      <c r="FH42" s="118"/>
      <c r="FI42" s="118"/>
      <c r="FJ42" s="119"/>
      <c r="FK42" s="117"/>
      <c r="FL42" s="118"/>
      <c r="FM42" s="118"/>
      <c r="FN42" s="118"/>
      <c r="FO42" s="118"/>
      <c r="FP42" s="118"/>
      <c r="FQ42" s="118"/>
      <c r="FR42" s="118"/>
      <c r="FS42" s="118"/>
      <c r="FT42" s="118"/>
      <c r="FU42" s="118"/>
      <c r="FV42" s="118"/>
      <c r="FW42" s="119"/>
      <c r="FX42" s="117">
        <v>3261718</v>
      </c>
      <c r="FY42" s="118"/>
      <c r="FZ42" s="118"/>
      <c r="GA42" s="118"/>
      <c r="GB42" s="118"/>
      <c r="GC42" s="118"/>
      <c r="GD42" s="118"/>
      <c r="GE42" s="118"/>
      <c r="GF42" s="118"/>
      <c r="GG42" s="118"/>
      <c r="GH42" s="118"/>
      <c r="GI42" s="118"/>
      <c r="GJ42" s="119"/>
    </row>
    <row r="43" spans="1:192" s="14" customFormat="1" ht="30" customHeight="1">
      <c r="A43" s="126" t="s">
        <v>34</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8"/>
      <c r="AE43" s="129">
        <v>119</v>
      </c>
      <c r="AF43" s="130"/>
      <c r="AG43" s="130"/>
      <c r="AH43" s="130"/>
      <c r="AI43" s="130"/>
      <c r="AJ43" s="130"/>
      <c r="AK43" s="130"/>
      <c r="AL43" s="130"/>
      <c r="AM43" s="131"/>
      <c r="AN43" s="132" t="s">
        <v>28</v>
      </c>
      <c r="AO43" s="133"/>
      <c r="AP43" s="133"/>
      <c r="AQ43" s="133"/>
      <c r="AR43" s="133"/>
      <c r="AS43" s="133"/>
      <c r="AT43" s="133"/>
      <c r="AU43" s="133"/>
      <c r="AV43" s="134"/>
      <c r="AW43" s="120" t="s">
        <v>228</v>
      </c>
      <c r="AX43" s="121"/>
      <c r="AY43" s="121"/>
      <c r="AZ43" s="121"/>
      <c r="BA43" s="121"/>
      <c r="BB43" s="121"/>
      <c r="BC43" s="121"/>
      <c r="BD43" s="121"/>
      <c r="BE43" s="121"/>
      <c r="BF43" s="121"/>
      <c r="BG43" s="121"/>
      <c r="BH43" s="121"/>
      <c r="BI43" s="121"/>
      <c r="BJ43" s="122"/>
      <c r="BK43" s="120" t="s">
        <v>192</v>
      </c>
      <c r="BL43" s="121"/>
      <c r="BM43" s="121"/>
      <c r="BN43" s="121"/>
      <c r="BO43" s="121"/>
      <c r="BP43" s="121"/>
      <c r="BQ43" s="121"/>
      <c r="BR43" s="121"/>
      <c r="BS43" s="121"/>
      <c r="BT43" s="121"/>
      <c r="BU43" s="121"/>
      <c r="BV43" s="121"/>
      <c r="BW43" s="122"/>
      <c r="BX43" s="123">
        <f t="shared" si="6"/>
        <v>1438394</v>
      </c>
      <c r="BY43" s="124"/>
      <c r="BZ43" s="124"/>
      <c r="CA43" s="124"/>
      <c r="CB43" s="124"/>
      <c r="CC43" s="124"/>
      <c r="CD43" s="124"/>
      <c r="CE43" s="124"/>
      <c r="CF43" s="124"/>
      <c r="CG43" s="124"/>
      <c r="CH43" s="124"/>
      <c r="CI43" s="124"/>
      <c r="CJ43" s="125"/>
      <c r="CK43" s="123"/>
      <c r="CL43" s="124"/>
      <c r="CM43" s="124"/>
      <c r="CN43" s="124"/>
      <c r="CO43" s="124"/>
      <c r="CP43" s="124"/>
      <c r="CQ43" s="124"/>
      <c r="CR43" s="124"/>
      <c r="CS43" s="124"/>
      <c r="CT43" s="124"/>
      <c r="CU43" s="124"/>
      <c r="CV43" s="124"/>
      <c r="CW43" s="125"/>
      <c r="CX43" s="117">
        <v>1438394</v>
      </c>
      <c r="CY43" s="118"/>
      <c r="CZ43" s="118"/>
      <c r="DA43" s="118"/>
      <c r="DB43" s="118"/>
      <c r="DC43" s="118"/>
      <c r="DD43" s="118"/>
      <c r="DE43" s="118"/>
      <c r="DF43" s="118"/>
      <c r="DG43" s="118"/>
      <c r="DH43" s="118"/>
      <c r="DI43" s="118"/>
      <c r="DJ43" s="119"/>
      <c r="DK43" s="117">
        <f t="shared" si="7"/>
        <v>1438394</v>
      </c>
      <c r="DL43" s="118"/>
      <c r="DM43" s="118"/>
      <c r="DN43" s="118"/>
      <c r="DO43" s="118"/>
      <c r="DP43" s="118"/>
      <c r="DQ43" s="118"/>
      <c r="DR43" s="118"/>
      <c r="DS43" s="118"/>
      <c r="DT43" s="118"/>
      <c r="DU43" s="118"/>
      <c r="DV43" s="118"/>
      <c r="DW43" s="119"/>
      <c r="DX43" s="117"/>
      <c r="DY43" s="118"/>
      <c r="DZ43" s="118"/>
      <c r="EA43" s="118"/>
      <c r="EB43" s="118"/>
      <c r="EC43" s="118"/>
      <c r="ED43" s="118"/>
      <c r="EE43" s="118"/>
      <c r="EF43" s="118"/>
      <c r="EG43" s="118"/>
      <c r="EH43" s="118"/>
      <c r="EI43" s="118"/>
      <c r="EJ43" s="119"/>
      <c r="EK43" s="117">
        <v>1438394</v>
      </c>
      <c r="EL43" s="118"/>
      <c r="EM43" s="118"/>
      <c r="EN43" s="118"/>
      <c r="EO43" s="118"/>
      <c r="EP43" s="118"/>
      <c r="EQ43" s="118"/>
      <c r="ER43" s="118"/>
      <c r="ES43" s="118"/>
      <c r="ET43" s="118"/>
      <c r="EU43" s="118"/>
      <c r="EV43" s="118"/>
      <c r="EW43" s="119"/>
      <c r="EX43" s="117">
        <f t="shared" si="8"/>
        <v>1438394</v>
      </c>
      <c r="EY43" s="118"/>
      <c r="EZ43" s="118"/>
      <c r="FA43" s="118"/>
      <c r="FB43" s="118"/>
      <c r="FC43" s="118"/>
      <c r="FD43" s="118"/>
      <c r="FE43" s="118"/>
      <c r="FF43" s="118"/>
      <c r="FG43" s="118"/>
      <c r="FH43" s="118"/>
      <c r="FI43" s="118"/>
      <c r="FJ43" s="119"/>
      <c r="FK43" s="117"/>
      <c r="FL43" s="118"/>
      <c r="FM43" s="118"/>
      <c r="FN43" s="118"/>
      <c r="FO43" s="118"/>
      <c r="FP43" s="118"/>
      <c r="FQ43" s="118"/>
      <c r="FR43" s="118"/>
      <c r="FS43" s="118"/>
      <c r="FT43" s="118"/>
      <c r="FU43" s="118"/>
      <c r="FV43" s="118"/>
      <c r="FW43" s="119"/>
      <c r="FX43" s="117">
        <v>1438394</v>
      </c>
      <c r="FY43" s="118"/>
      <c r="FZ43" s="118"/>
      <c r="GA43" s="118"/>
      <c r="GB43" s="118"/>
      <c r="GC43" s="118"/>
      <c r="GD43" s="118"/>
      <c r="GE43" s="118"/>
      <c r="GF43" s="118"/>
      <c r="GG43" s="118"/>
      <c r="GH43" s="118"/>
      <c r="GI43" s="118"/>
      <c r="GJ43" s="119"/>
    </row>
    <row r="44" spans="1:192" s="14" customFormat="1" ht="30" customHeight="1">
      <c r="A44" s="126" t="s">
        <v>34</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8"/>
      <c r="AE44" s="129">
        <v>119</v>
      </c>
      <c r="AF44" s="130"/>
      <c r="AG44" s="130"/>
      <c r="AH44" s="130"/>
      <c r="AI44" s="130"/>
      <c r="AJ44" s="130"/>
      <c r="AK44" s="130"/>
      <c r="AL44" s="130"/>
      <c r="AM44" s="131"/>
      <c r="AN44" s="132" t="s">
        <v>28</v>
      </c>
      <c r="AO44" s="133"/>
      <c r="AP44" s="133"/>
      <c r="AQ44" s="133"/>
      <c r="AR44" s="133"/>
      <c r="AS44" s="133"/>
      <c r="AT44" s="133"/>
      <c r="AU44" s="133"/>
      <c r="AV44" s="134"/>
      <c r="AW44" s="120" t="s">
        <v>229</v>
      </c>
      <c r="AX44" s="121"/>
      <c r="AY44" s="121"/>
      <c r="AZ44" s="121"/>
      <c r="BA44" s="121"/>
      <c r="BB44" s="121"/>
      <c r="BC44" s="121"/>
      <c r="BD44" s="121"/>
      <c r="BE44" s="121"/>
      <c r="BF44" s="121"/>
      <c r="BG44" s="121"/>
      <c r="BH44" s="121"/>
      <c r="BI44" s="121"/>
      <c r="BJ44" s="122"/>
      <c r="BK44" s="120"/>
      <c r="BL44" s="121"/>
      <c r="BM44" s="121"/>
      <c r="BN44" s="121"/>
      <c r="BO44" s="121"/>
      <c r="BP44" s="121"/>
      <c r="BQ44" s="121"/>
      <c r="BR44" s="121"/>
      <c r="BS44" s="121"/>
      <c r="BT44" s="121"/>
      <c r="BU44" s="121"/>
      <c r="BV44" s="121"/>
      <c r="BW44" s="122"/>
      <c r="BX44" s="123">
        <f t="shared" si="6"/>
        <v>161088.3</v>
      </c>
      <c r="BY44" s="124"/>
      <c r="BZ44" s="124"/>
      <c r="CA44" s="124"/>
      <c r="CB44" s="124"/>
      <c r="CC44" s="124"/>
      <c r="CD44" s="124"/>
      <c r="CE44" s="124"/>
      <c r="CF44" s="124"/>
      <c r="CG44" s="124"/>
      <c r="CH44" s="124"/>
      <c r="CI44" s="124"/>
      <c r="CJ44" s="125"/>
      <c r="CK44" s="123"/>
      <c r="CL44" s="124"/>
      <c r="CM44" s="124"/>
      <c r="CN44" s="124"/>
      <c r="CO44" s="124"/>
      <c r="CP44" s="124"/>
      <c r="CQ44" s="124"/>
      <c r="CR44" s="124"/>
      <c r="CS44" s="124"/>
      <c r="CT44" s="124"/>
      <c r="CU44" s="124"/>
      <c r="CV44" s="124"/>
      <c r="CW44" s="125"/>
      <c r="CX44" s="117">
        <f>157495+3593.3</f>
        <v>161088.3</v>
      </c>
      <c r="CY44" s="118"/>
      <c r="CZ44" s="118"/>
      <c r="DA44" s="118"/>
      <c r="DB44" s="118"/>
      <c r="DC44" s="118"/>
      <c r="DD44" s="118"/>
      <c r="DE44" s="118"/>
      <c r="DF44" s="118"/>
      <c r="DG44" s="118"/>
      <c r="DH44" s="118"/>
      <c r="DI44" s="118"/>
      <c r="DJ44" s="119"/>
      <c r="DK44" s="117">
        <f t="shared" si="7"/>
        <v>0</v>
      </c>
      <c r="DL44" s="118"/>
      <c r="DM44" s="118"/>
      <c r="DN44" s="118"/>
      <c r="DO44" s="118"/>
      <c r="DP44" s="118"/>
      <c r="DQ44" s="118"/>
      <c r="DR44" s="118"/>
      <c r="DS44" s="118"/>
      <c r="DT44" s="118"/>
      <c r="DU44" s="118"/>
      <c r="DV44" s="118"/>
      <c r="DW44" s="119"/>
      <c r="DX44" s="117"/>
      <c r="DY44" s="118"/>
      <c r="DZ44" s="118"/>
      <c r="EA44" s="118"/>
      <c r="EB44" s="118"/>
      <c r="EC44" s="118"/>
      <c r="ED44" s="118"/>
      <c r="EE44" s="118"/>
      <c r="EF44" s="118"/>
      <c r="EG44" s="118"/>
      <c r="EH44" s="118"/>
      <c r="EI44" s="118"/>
      <c r="EJ44" s="119"/>
      <c r="EK44" s="117"/>
      <c r="EL44" s="118"/>
      <c r="EM44" s="118"/>
      <c r="EN44" s="118"/>
      <c r="EO44" s="118"/>
      <c r="EP44" s="118"/>
      <c r="EQ44" s="118"/>
      <c r="ER44" s="118"/>
      <c r="ES44" s="118"/>
      <c r="ET44" s="118"/>
      <c r="EU44" s="118"/>
      <c r="EV44" s="118"/>
      <c r="EW44" s="119"/>
      <c r="EX44" s="117">
        <f t="shared" si="8"/>
        <v>0</v>
      </c>
      <c r="EY44" s="118"/>
      <c r="EZ44" s="118"/>
      <c r="FA44" s="118"/>
      <c r="FB44" s="118"/>
      <c r="FC44" s="118"/>
      <c r="FD44" s="118"/>
      <c r="FE44" s="118"/>
      <c r="FF44" s="118"/>
      <c r="FG44" s="118"/>
      <c r="FH44" s="118"/>
      <c r="FI44" s="118"/>
      <c r="FJ44" s="119"/>
      <c r="FK44" s="117"/>
      <c r="FL44" s="118"/>
      <c r="FM44" s="118"/>
      <c r="FN44" s="118"/>
      <c r="FO44" s="118"/>
      <c r="FP44" s="118"/>
      <c r="FQ44" s="118"/>
      <c r="FR44" s="118"/>
      <c r="FS44" s="118"/>
      <c r="FT44" s="118"/>
      <c r="FU44" s="118"/>
      <c r="FV44" s="118"/>
      <c r="FW44" s="119"/>
      <c r="FX44" s="117"/>
      <c r="FY44" s="118"/>
      <c r="FZ44" s="118"/>
      <c r="GA44" s="118"/>
      <c r="GB44" s="118"/>
      <c r="GC44" s="118"/>
      <c r="GD44" s="118"/>
      <c r="GE44" s="118"/>
      <c r="GF44" s="118"/>
      <c r="GG44" s="118"/>
      <c r="GH44" s="118"/>
      <c r="GI44" s="118"/>
      <c r="GJ44" s="119"/>
    </row>
    <row r="45" spans="1:192" s="14" customFormat="1" ht="30" customHeight="1">
      <c r="A45" s="126" t="s">
        <v>35</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8"/>
      <c r="AE45" s="129">
        <v>244</v>
      </c>
      <c r="AF45" s="130"/>
      <c r="AG45" s="130"/>
      <c r="AH45" s="130"/>
      <c r="AI45" s="130"/>
      <c r="AJ45" s="130"/>
      <c r="AK45" s="130"/>
      <c r="AL45" s="130"/>
      <c r="AM45" s="131"/>
      <c r="AN45" s="132" t="s">
        <v>29</v>
      </c>
      <c r="AO45" s="133"/>
      <c r="AP45" s="133"/>
      <c r="AQ45" s="133"/>
      <c r="AR45" s="133"/>
      <c r="AS45" s="133"/>
      <c r="AT45" s="133"/>
      <c r="AU45" s="133"/>
      <c r="AV45" s="134"/>
      <c r="AW45" s="120" t="s">
        <v>235</v>
      </c>
      <c r="AX45" s="121"/>
      <c r="AY45" s="121"/>
      <c r="AZ45" s="121"/>
      <c r="BA45" s="121"/>
      <c r="BB45" s="121"/>
      <c r="BC45" s="121"/>
      <c r="BD45" s="121"/>
      <c r="BE45" s="121"/>
      <c r="BF45" s="121"/>
      <c r="BG45" s="121"/>
      <c r="BH45" s="121"/>
      <c r="BI45" s="121"/>
      <c r="BJ45" s="122"/>
      <c r="BK45" s="120" t="s">
        <v>192</v>
      </c>
      <c r="BL45" s="121"/>
      <c r="BM45" s="121"/>
      <c r="BN45" s="121"/>
      <c r="BO45" s="121"/>
      <c r="BP45" s="121"/>
      <c r="BQ45" s="121"/>
      <c r="BR45" s="121"/>
      <c r="BS45" s="121"/>
      <c r="BT45" s="121"/>
      <c r="BU45" s="121"/>
      <c r="BV45" s="121"/>
      <c r="BW45" s="122"/>
      <c r="BX45" s="123">
        <f t="shared" si="6"/>
        <v>78976.04000000001</v>
      </c>
      <c r="BY45" s="124"/>
      <c r="BZ45" s="124"/>
      <c r="CA45" s="124"/>
      <c r="CB45" s="124"/>
      <c r="CC45" s="124"/>
      <c r="CD45" s="124"/>
      <c r="CE45" s="124"/>
      <c r="CF45" s="124"/>
      <c r="CG45" s="124"/>
      <c r="CH45" s="124"/>
      <c r="CI45" s="124"/>
      <c r="CJ45" s="125"/>
      <c r="CK45" s="123"/>
      <c r="CL45" s="124"/>
      <c r="CM45" s="124"/>
      <c r="CN45" s="124"/>
      <c r="CO45" s="124"/>
      <c r="CP45" s="124"/>
      <c r="CQ45" s="124"/>
      <c r="CR45" s="124"/>
      <c r="CS45" s="124"/>
      <c r="CT45" s="124"/>
      <c r="CU45" s="124"/>
      <c r="CV45" s="124"/>
      <c r="CW45" s="125"/>
      <c r="CX45" s="117">
        <f>57500+21476.04</f>
        <v>78976.04000000001</v>
      </c>
      <c r="CY45" s="118"/>
      <c r="CZ45" s="118"/>
      <c r="DA45" s="118"/>
      <c r="DB45" s="118"/>
      <c r="DC45" s="118"/>
      <c r="DD45" s="118"/>
      <c r="DE45" s="118"/>
      <c r="DF45" s="118"/>
      <c r="DG45" s="118"/>
      <c r="DH45" s="118"/>
      <c r="DI45" s="118"/>
      <c r="DJ45" s="119"/>
      <c r="DK45" s="117">
        <f t="shared" si="7"/>
        <v>57500</v>
      </c>
      <c r="DL45" s="118"/>
      <c r="DM45" s="118"/>
      <c r="DN45" s="118"/>
      <c r="DO45" s="118"/>
      <c r="DP45" s="118"/>
      <c r="DQ45" s="118"/>
      <c r="DR45" s="118"/>
      <c r="DS45" s="118"/>
      <c r="DT45" s="118"/>
      <c r="DU45" s="118"/>
      <c r="DV45" s="118"/>
      <c r="DW45" s="119"/>
      <c r="DX45" s="117"/>
      <c r="DY45" s="118"/>
      <c r="DZ45" s="118"/>
      <c r="EA45" s="118"/>
      <c r="EB45" s="118"/>
      <c r="EC45" s="118"/>
      <c r="ED45" s="118"/>
      <c r="EE45" s="118"/>
      <c r="EF45" s="118"/>
      <c r="EG45" s="118"/>
      <c r="EH45" s="118"/>
      <c r="EI45" s="118"/>
      <c r="EJ45" s="119"/>
      <c r="EK45" s="117">
        <v>57500</v>
      </c>
      <c r="EL45" s="118"/>
      <c r="EM45" s="118"/>
      <c r="EN45" s="118"/>
      <c r="EO45" s="118"/>
      <c r="EP45" s="118"/>
      <c r="EQ45" s="118"/>
      <c r="ER45" s="118"/>
      <c r="ES45" s="118"/>
      <c r="ET45" s="118"/>
      <c r="EU45" s="118"/>
      <c r="EV45" s="118"/>
      <c r="EW45" s="119"/>
      <c r="EX45" s="117">
        <f>FX45</f>
        <v>57500</v>
      </c>
      <c r="EY45" s="118"/>
      <c r="EZ45" s="118"/>
      <c r="FA45" s="118"/>
      <c r="FB45" s="118"/>
      <c r="FC45" s="118"/>
      <c r="FD45" s="118"/>
      <c r="FE45" s="118"/>
      <c r="FF45" s="118"/>
      <c r="FG45" s="118"/>
      <c r="FH45" s="118"/>
      <c r="FI45" s="118"/>
      <c r="FJ45" s="119"/>
      <c r="FK45" s="117"/>
      <c r="FL45" s="118"/>
      <c r="FM45" s="118"/>
      <c r="FN45" s="118"/>
      <c r="FO45" s="118"/>
      <c r="FP45" s="118"/>
      <c r="FQ45" s="118"/>
      <c r="FR45" s="118"/>
      <c r="FS45" s="118"/>
      <c r="FT45" s="118"/>
      <c r="FU45" s="118"/>
      <c r="FV45" s="118"/>
      <c r="FW45" s="119"/>
      <c r="FX45" s="117">
        <v>57500</v>
      </c>
      <c r="FY45" s="118"/>
      <c r="FZ45" s="118"/>
      <c r="GA45" s="118"/>
      <c r="GB45" s="118"/>
      <c r="GC45" s="118"/>
      <c r="GD45" s="118"/>
      <c r="GE45" s="118"/>
      <c r="GF45" s="118"/>
      <c r="GG45" s="118"/>
      <c r="GH45" s="118"/>
      <c r="GI45" s="118"/>
      <c r="GJ45" s="119"/>
    </row>
    <row r="46" spans="1:192" s="14" customFormat="1" ht="30" customHeight="1">
      <c r="A46" s="126" t="s">
        <v>35</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8"/>
      <c r="AE46" s="129">
        <v>244</v>
      </c>
      <c r="AF46" s="130"/>
      <c r="AG46" s="130"/>
      <c r="AH46" s="130"/>
      <c r="AI46" s="130"/>
      <c r="AJ46" s="130"/>
      <c r="AK46" s="130"/>
      <c r="AL46" s="130"/>
      <c r="AM46" s="131"/>
      <c r="AN46" s="132" t="s">
        <v>29</v>
      </c>
      <c r="AO46" s="133"/>
      <c r="AP46" s="133"/>
      <c r="AQ46" s="133"/>
      <c r="AR46" s="133"/>
      <c r="AS46" s="133"/>
      <c r="AT46" s="133"/>
      <c r="AU46" s="133"/>
      <c r="AV46" s="134"/>
      <c r="AW46" s="120" t="s">
        <v>435</v>
      </c>
      <c r="AX46" s="121"/>
      <c r="AY46" s="121"/>
      <c r="AZ46" s="121"/>
      <c r="BA46" s="121"/>
      <c r="BB46" s="121"/>
      <c r="BC46" s="121"/>
      <c r="BD46" s="121"/>
      <c r="BE46" s="121"/>
      <c r="BF46" s="121"/>
      <c r="BG46" s="121"/>
      <c r="BH46" s="121"/>
      <c r="BI46" s="121"/>
      <c r="BJ46" s="122"/>
      <c r="BK46" s="120"/>
      <c r="BL46" s="121"/>
      <c r="BM46" s="121"/>
      <c r="BN46" s="121"/>
      <c r="BO46" s="121"/>
      <c r="BP46" s="121"/>
      <c r="BQ46" s="121"/>
      <c r="BR46" s="121"/>
      <c r="BS46" s="121"/>
      <c r="BT46" s="121"/>
      <c r="BU46" s="121"/>
      <c r="BV46" s="121"/>
      <c r="BW46" s="122"/>
      <c r="BX46" s="123">
        <f>CK46+CX46</f>
        <v>5000</v>
      </c>
      <c r="BY46" s="124"/>
      <c r="BZ46" s="124"/>
      <c r="CA46" s="124"/>
      <c r="CB46" s="124"/>
      <c r="CC46" s="124"/>
      <c r="CD46" s="124"/>
      <c r="CE46" s="124"/>
      <c r="CF46" s="124"/>
      <c r="CG46" s="124"/>
      <c r="CH46" s="124"/>
      <c r="CI46" s="124"/>
      <c r="CJ46" s="125"/>
      <c r="CK46" s="123"/>
      <c r="CL46" s="124"/>
      <c r="CM46" s="124"/>
      <c r="CN46" s="124"/>
      <c r="CO46" s="124"/>
      <c r="CP46" s="124"/>
      <c r="CQ46" s="124"/>
      <c r="CR46" s="124"/>
      <c r="CS46" s="124"/>
      <c r="CT46" s="124"/>
      <c r="CU46" s="124"/>
      <c r="CV46" s="124"/>
      <c r="CW46" s="125"/>
      <c r="CX46" s="117">
        <v>5000</v>
      </c>
      <c r="CY46" s="118"/>
      <c r="CZ46" s="118"/>
      <c r="DA46" s="118"/>
      <c r="DB46" s="118"/>
      <c r="DC46" s="118"/>
      <c r="DD46" s="118"/>
      <c r="DE46" s="118"/>
      <c r="DF46" s="118"/>
      <c r="DG46" s="118"/>
      <c r="DH46" s="118"/>
      <c r="DI46" s="118"/>
      <c r="DJ46" s="119"/>
      <c r="DK46" s="117">
        <f>DX46+EK46</f>
        <v>0</v>
      </c>
      <c r="DL46" s="118"/>
      <c r="DM46" s="118"/>
      <c r="DN46" s="118"/>
      <c r="DO46" s="118"/>
      <c r="DP46" s="118"/>
      <c r="DQ46" s="118"/>
      <c r="DR46" s="118"/>
      <c r="DS46" s="118"/>
      <c r="DT46" s="118"/>
      <c r="DU46" s="118"/>
      <c r="DV46" s="118"/>
      <c r="DW46" s="119"/>
      <c r="DX46" s="117"/>
      <c r="DY46" s="118"/>
      <c r="DZ46" s="118"/>
      <c r="EA46" s="118"/>
      <c r="EB46" s="118"/>
      <c r="EC46" s="118"/>
      <c r="ED46" s="118"/>
      <c r="EE46" s="118"/>
      <c r="EF46" s="118"/>
      <c r="EG46" s="118"/>
      <c r="EH46" s="118"/>
      <c r="EI46" s="118"/>
      <c r="EJ46" s="119"/>
      <c r="EK46" s="117"/>
      <c r="EL46" s="118"/>
      <c r="EM46" s="118"/>
      <c r="EN46" s="118"/>
      <c r="EO46" s="118"/>
      <c r="EP46" s="118"/>
      <c r="EQ46" s="118"/>
      <c r="ER46" s="118"/>
      <c r="ES46" s="118"/>
      <c r="ET46" s="118"/>
      <c r="EU46" s="118"/>
      <c r="EV46" s="118"/>
      <c r="EW46" s="119"/>
      <c r="EX46" s="117"/>
      <c r="EY46" s="118"/>
      <c r="EZ46" s="118"/>
      <c r="FA46" s="118"/>
      <c r="FB46" s="118"/>
      <c r="FC46" s="118"/>
      <c r="FD46" s="118"/>
      <c r="FE46" s="118"/>
      <c r="FF46" s="118"/>
      <c r="FG46" s="118"/>
      <c r="FH46" s="118"/>
      <c r="FI46" s="118"/>
      <c r="FJ46" s="119"/>
      <c r="FK46" s="117"/>
      <c r="FL46" s="118"/>
      <c r="FM46" s="118"/>
      <c r="FN46" s="118"/>
      <c r="FO46" s="118"/>
      <c r="FP46" s="118"/>
      <c r="FQ46" s="118"/>
      <c r="FR46" s="118"/>
      <c r="FS46" s="118"/>
      <c r="FT46" s="118"/>
      <c r="FU46" s="118"/>
      <c r="FV46" s="118"/>
      <c r="FW46" s="119"/>
      <c r="FX46" s="117"/>
      <c r="FY46" s="118"/>
      <c r="FZ46" s="118"/>
      <c r="GA46" s="118"/>
      <c r="GB46" s="118"/>
      <c r="GC46" s="118"/>
      <c r="GD46" s="118"/>
      <c r="GE46" s="118"/>
      <c r="GF46" s="118"/>
      <c r="GG46" s="118"/>
      <c r="GH46" s="118"/>
      <c r="GI46" s="118"/>
      <c r="GJ46" s="119"/>
    </row>
    <row r="47" spans="1:192" s="14" customFormat="1" ht="30" customHeight="1">
      <c r="A47" s="126" t="s">
        <v>35</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8"/>
      <c r="AE47" s="129">
        <v>244</v>
      </c>
      <c r="AF47" s="130"/>
      <c r="AG47" s="130"/>
      <c r="AH47" s="130"/>
      <c r="AI47" s="130"/>
      <c r="AJ47" s="130"/>
      <c r="AK47" s="130"/>
      <c r="AL47" s="130"/>
      <c r="AM47" s="131"/>
      <c r="AN47" s="132" t="s">
        <v>29</v>
      </c>
      <c r="AO47" s="133"/>
      <c r="AP47" s="133"/>
      <c r="AQ47" s="133"/>
      <c r="AR47" s="133"/>
      <c r="AS47" s="133"/>
      <c r="AT47" s="133"/>
      <c r="AU47" s="133"/>
      <c r="AV47" s="134"/>
      <c r="AW47" s="120" t="s">
        <v>438</v>
      </c>
      <c r="AX47" s="121"/>
      <c r="AY47" s="121"/>
      <c r="AZ47" s="121"/>
      <c r="BA47" s="121"/>
      <c r="BB47" s="121"/>
      <c r="BC47" s="121"/>
      <c r="BD47" s="121"/>
      <c r="BE47" s="121"/>
      <c r="BF47" s="121"/>
      <c r="BG47" s="121"/>
      <c r="BH47" s="121"/>
      <c r="BI47" s="121"/>
      <c r="BJ47" s="122"/>
      <c r="BK47" s="120"/>
      <c r="BL47" s="121"/>
      <c r="BM47" s="121"/>
      <c r="BN47" s="121"/>
      <c r="BO47" s="121"/>
      <c r="BP47" s="121"/>
      <c r="BQ47" s="121"/>
      <c r="BR47" s="121"/>
      <c r="BS47" s="121"/>
      <c r="BT47" s="121"/>
      <c r="BU47" s="121"/>
      <c r="BV47" s="121"/>
      <c r="BW47" s="122"/>
      <c r="BX47" s="123">
        <f>CK47+CX47</f>
        <v>6000</v>
      </c>
      <c r="BY47" s="124"/>
      <c r="BZ47" s="124"/>
      <c r="CA47" s="124"/>
      <c r="CB47" s="124"/>
      <c r="CC47" s="124"/>
      <c r="CD47" s="124"/>
      <c r="CE47" s="124"/>
      <c r="CF47" s="124"/>
      <c r="CG47" s="124"/>
      <c r="CH47" s="124"/>
      <c r="CI47" s="124"/>
      <c r="CJ47" s="125"/>
      <c r="CK47" s="123"/>
      <c r="CL47" s="124"/>
      <c r="CM47" s="124"/>
      <c r="CN47" s="124"/>
      <c r="CO47" s="124"/>
      <c r="CP47" s="124"/>
      <c r="CQ47" s="124"/>
      <c r="CR47" s="124"/>
      <c r="CS47" s="124"/>
      <c r="CT47" s="124"/>
      <c r="CU47" s="124"/>
      <c r="CV47" s="124"/>
      <c r="CW47" s="125"/>
      <c r="CX47" s="117">
        <v>6000</v>
      </c>
      <c r="CY47" s="118"/>
      <c r="CZ47" s="118"/>
      <c r="DA47" s="118"/>
      <c r="DB47" s="118"/>
      <c r="DC47" s="118"/>
      <c r="DD47" s="118"/>
      <c r="DE47" s="118"/>
      <c r="DF47" s="118"/>
      <c r="DG47" s="118"/>
      <c r="DH47" s="118"/>
      <c r="DI47" s="118"/>
      <c r="DJ47" s="119"/>
      <c r="DK47" s="117">
        <f>DX47+EK47</f>
        <v>0</v>
      </c>
      <c r="DL47" s="118"/>
      <c r="DM47" s="118"/>
      <c r="DN47" s="118"/>
      <c r="DO47" s="118"/>
      <c r="DP47" s="118"/>
      <c r="DQ47" s="118"/>
      <c r="DR47" s="118"/>
      <c r="DS47" s="118"/>
      <c r="DT47" s="118"/>
      <c r="DU47" s="118"/>
      <c r="DV47" s="118"/>
      <c r="DW47" s="119"/>
      <c r="DX47" s="117"/>
      <c r="DY47" s="118"/>
      <c r="DZ47" s="118"/>
      <c r="EA47" s="118"/>
      <c r="EB47" s="118"/>
      <c r="EC47" s="118"/>
      <c r="ED47" s="118"/>
      <c r="EE47" s="118"/>
      <c r="EF47" s="118"/>
      <c r="EG47" s="118"/>
      <c r="EH47" s="118"/>
      <c r="EI47" s="118"/>
      <c r="EJ47" s="119"/>
      <c r="EK47" s="117"/>
      <c r="EL47" s="118"/>
      <c r="EM47" s="118"/>
      <c r="EN47" s="118"/>
      <c r="EO47" s="118"/>
      <c r="EP47" s="118"/>
      <c r="EQ47" s="118"/>
      <c r="ER47" s="118"/>
      <c r="ES47" s="118"/>
      <c r="ET47" s="118"/>
      <c r="EU47" s="118"/>
      <c r="EV47" s="118"/>
      <c r="EW47" s="119"/>
      <c r="EX47" s="117"/>
      <c r="EY47" s="118"/>
      <c r="EZ47" s="118"/>
      <c r="FA47" s="118"/>
      <c r="FB47" s="118"/>
      <c r="FC47" s="118"/>
      <c r="FD47" s="118"/>
      <c r="FE47" s="118"/>
      <c r="FF47" s="118"/>
      <c r="FG47" s="118"/>
      <c r="FH47" s="118"/>
      <c r="FI47" s="118"/>
      <c r="FJ47" s="119"/>
      <c r="FK47" s="117"/>
      <c r="FL47" s="118"/>
      <c r="FM47" s="118"/>
      <c r="FN47" s="118"/>
      <c r="FO47" s="118"/>
      <c r="FP47" s="118"/>
      <c r="FQ47" s="118"/>
      <c r="FR47" s="118"/>
      <c r="FS47" s="118"/>
      <c r="FT47" s="118"/>
      <c r="FU47" s="118"/>
      <c r="FV47" s="118"/>
      <c r="FW47" s="119"/>
      <c r="FX47" s="117"/>
      <c r="FY47" s="118"/>
      <c r="FZ47" s="118"/>
      <c r="GA47" s="118"/>
      <c r="GB47" s="118"/>
      <c r="GC47" s="118"/>
      <c r="GD47" s="118"/>
      <c r="GE47" s="118"/>
      <c r="GF47" s="118"/>
      <c r="GG47" s="118"/>
      <c r="GH47" s="118"/>
      <c r="GI47" s="118"/>
      <c r="GJ47" s="119"/>
    </row>
    <row r="48" spans="1:192" s="14" customFormat="1" ht="30" customHeight="1">
      <c r="A48" s="126" t="s">
        <v>36</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8"/>
      <c r="AE48" s="129">
        <v>112</v>
      </c>
      <c r="AF48" s="130"/>
      <c r="AG48" s="130"/>
      <c r="AH48" s="130"/>
      <c r="AI48" s="130"/>
      <c r="AJ48" s="130"/>
      <c r="AK48" s="130"/>
      <c r="AL48" s="130"/>
      <c r="AM48" s="131"/>
      <c r="AN48" s="132" t="s">
        <v>30</v>
      </c>
      <c r="AO48" s="133"/>
      <c r="AP48" s="133"/>
      <c r="AQ48" s="133"/>
      <c r="AR48" s="133"/>
      <c r="AS48" s="133"/>
      <c r="AT48" s="133"/>
      <c r="AU48" s="133"/>
      <c r="AV48" s="134"/>
      <c r="AW48" s="120" t="s">
        <v>231</v>
      </c>
      <c r="AX48" s="121"/>
      <c r="AY48" s="121"/>
      <c r="AZ48" s="121"/>
      <c r="BA48" s="121"/>
      <c r="BB48" s="121"/>
      <c r="BC48" s="121"/>
      <c r="BD48" s="121"/>
      <c r="BE48" s="121"/>
      <c r="BF48" s="121"/>
      <c r="BG48" s="121"/>
      <c r="BH48" s="121"/>
      <c r="BI48" s="121"/>
      <c r="BJ48" s="122"/>
      <c r="BK48" s="120" t="s">
        <v>192</v>
      </c>
      <c r="BL48" s="121"/>
      <c r="BM48" s="121"/>
      <c r="BN48" s="121"/>
      <c r="BO48" s="121"/>
      <c r="BP48" s="121"/>
      <c r="BQ48" s="121"/>
      <c r="BR48" s="121"/>
      <c r="BS48" s="121"/>
      <c r="BT48" s="121"/>
      <c r="BU48" s="121"/>
      <c r="BV48" s="121"/>
      <c r="BW48" s="122"/>
      <c r="BX48" s="123">
        <f t="shared" si="6"/>
        <v>4351</v>
      </c>
      <c r="BY48" s="124"/>
      <c r="BZ48" s="124"/>
      <c r="CA48" s="124"/>
      <c r="CB48" s="124"/>
      <c r="CC48" s="124"/>
      <c r="CD48" s="124"/>
      <c r="CE48" s="124"/>
      <c r="CF48" s="124"/>
      <c r="CG48" s="124"/>
      <c r="CH48" s="124"/>
      <c r="CI48" s="124"/>
      <c r="CJ48" s="125"/>
      <c r="CK48" s="123"/>
      <c r="CL48" s="124"/>
      <c r="CM48" s="124"/>
      <c r="CN48" s="124"/>
      <c r="CO48" s="124"/>
      <c r="CP48" s="124"/>
      <c r="CQ48" s="124"/>
      <c r="CR48" s="124"/>
      <c r="CS48" s="124"/>
      <c r="CT48" s="124"/>
      <c r="CU48" s="124"/>
      <c r="CV48" s="124"/>
      <c r="CW48" s="125"/>
      <c r="CX48" s="117">
        <f>3200+1151</f>
        <v>4351</v>
      </c>
      <c r="CY48" s="118"/>
      <c r="CZ48" s="118"/>
      <c r="DA48" s="118"/>
      <c r="DB48" s="118"/>
      <c r="DC48" s="118"/>
      <c r="DD48" s="118"/>
      <c r="DE48" s="118"/>
      <c r="DF48" s="118"/>
      <c r="DG48" s="118"/>
      <c r="DH48" s="118"/>
      <c r="DI48" s="118"/>
      <c r="DJ48" s="119"/>
      <c r="DK48" s="117">
        <f t="shared" si="7"/>
        <v>3200</v>
      </c>
      <c r="DL48" s="118"/>
      <c r="DM48" s="118"/>
      <c r="DN48" s="118"/>
      <c r="DO48" s="118"/>
      <c r="DP48" s="118"/>
      <c r="DQ48" s="118"/>
      <c r="DR48" s="118"/>
      <c r="DS48" s="118"/>
      <c r="DT48" s="118"/>
      <c r="DU48" s="118"/>
      <c r="DV48" s="118"/>
      <c r="DW48" s="119"/>
      <c r="DX48" s="117"/>
      <c r="DY48" s="118"/>
      <c r="DZ48" s="118"/>
      <c r="EA48" s="118"/>
      <c r="EB48" s="118"/>
      <c r="EC48" s="118"/>
      <c r="ED48" s="118"/>
      <c r="EE48" s="118"/>
      <c r="EF48" s="118"/>
      <c r="EG48" s="118"/>
      <c r="EH48" s="118"/>
      <c r="EI48" s="118"/>
      <c r="EJ48" s="119"/>
      <c r="EK48" s="117">
        <v>3200</v>
      </c>
      <c r="EL48" s="118"/>
      <c r="EM48" s="118"/>
      <c r="EN48" s="118"/>
      <c r="EO48" s="118"/>
      <c r="EP48" s="118"/>
      <c r="EQ48" s="118"/>
      <c r="ER48" s="118"/>
      <c r="ES48" s="118"/>
      <c r="ET48" s="118"/>
      <c r="EU48" s="118"/>
      <c r="EV48" s="118"/>
      <c r="EW48" s="119"/>
      <c r="EX48" s="117">
        <f>FX48</f>
        <v>3200</v>
      </c>
      <c r="EY48" s="118"/>
      <c r="EZ48" s="118"/>
      <c r="FA48" s="118"/>
      <c r="FB48" s="118"/>
      <c r="FC48" s="118"/>
      <c r="FD48" s="118"/>
      <c r="FE48" s="118"/>
      <c r="FF48" s="118"/>
      <c r="FG48" s="118"/>
      <c r="FH48" s="118"/>
      <c r="FI48" s="118"/>
      <c r="FJ48" s="119"/>
      <c r="FK48" s="117"/>
      <c r="FL48" s="118"/>
      <c r="FM48" s="118"/>
      <c r="FN48" s="118"/>
      <c r="FO48" s="118"/>
      <c r="FP48" s="118"/>
      <c r="FQ48" s="118"/>
      <c r="FR48" s="118"/>
      <c r="FS48" s="118"/>
      <c r="FT48" s="118"/>
      <c r="FU48" s="118"/>
      <c r="FV48" s="118"/>
      <c r="FW48" s="119"/>
      <c r="FX48" s="117">
        <v>3200</v>
      </c>
      <c r="FY48" s="118"/>
      <c r="FZ48" s="118"/>
      <c r="GA48" s="118"/>
      <c r="GB48" s="118"/>
      <c r="GC48" s="118"/>
      <c r="GD48" s="118"/>
      <c r="GE48" s="118"/>
      <c r="GF48" s="118"/>
      <c r="GG48" s="118"/>
      <c r="GH48" s="118"/>
      <c r="GI48" s="118"/>
      <c r="GJ48" s="119"/>
    </row>
    <row r="49" spans="1:192" s="14" customFormat="1" ht="30" customHeight="1">
      <c r="A49" s="126" t="s">
        <v>37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8"/>
      <c r="AE49" s="129">
        <v>244</v>
      </c>
      <c r="AF49" s="130"/>
      <c r="AG49" s="130"/>
      <c r="AH49" s="130"/>
      <c r="AI49" s="130"/>
      <c r="AJ49" s="130"/>
      <c r="AK49" s="130"/>
      <c r="AL49" s="130"/>
      <c r="AM49" s="131"/>
      <c r="AN49" s="132" t="s">
        <v>31</v>
      </c>
      <c r="AO49" s="133"/>
      <c r="AP49" s="133"/>
      <c r="AQ49" s="133"/>
      <c r="AR49" s="133"/>
      <c r="AS49" s="133"/>
      <c r="AT49" s="133"/>
      <c r="AU49" s="133"/>
      <c r="AV49" s="134"/>
      <c r="AW49" s="120" t="s">
        <v>232</v>
      </c>
      <c r="AX49" s="121"/>
      <c r="AY49" s="121"/>
      <c r="AZ49" s="121"/>
      <c r="BA49" s="121"/>
      <c r="BB49" s="121"/>
      <c r="BC49" s="121"/>
      <c r="BD49" s="121"/>
      <c r="BE49" s="121"/>
      <c r="BF49" s="121"/>
      <c r="BG49" s="121"/>
      <c r="BH49" s="121"/>
      <c r="BI49" s="121"/>
      <c r="BJ49" s="122"/>
      <c r="BK49" s="120" t="s">
        <v>192</v>
      </c>
      <c r="BL49" s="121"/>
      <c r="BM49" s="121"/>
      <c r="BN49" s="121"/>
      <c r="BO49" s="121"/>
      <c r="BP49" s="121"/>
      <c r="BQ49" s="121"/>
      <c r="BR49" s="121"/>
      <c r="BS49" s="121"/>
      <c r="BT49" s="121"/>
      <c r="BU49" s="121"/>
      <c r="BV49" s="121"/>
      <c r="BW49" s="122"/>
      <c r="BX49" s="123">
        <f t="shared" si="6"/>
        <v>353000</v>
      </c>
      <c r="BY49" s="124"/>
      <c r="BZ49" s="124"/>
      <c r="CA49" s="124"/>
      <c r="CB49" s="124"/>
      <c r="CC49" s="124"/>
      <c r="CD49" s="124"/>
      <c r="CE49" s="124"/>
      <c r="CF49" s="124"/>
      <c r="CG49" s="124"/>
      <c r="CH49" s="124"/>
      <c r="CI49" s="124"/>
      <c r="CJ49" s="125"/>
      <c r="CK49" s="123"/>
      <c r="CL49" s="124"/>
      <c r="CM49" s="124"/>
      <c r="CN49" s="124"/>
      <c r="CO49" s="124"/>
      <c r="CP49" s="124"/>
      <c r="CQ49" s="124"/>
      <c r="CR49" s="124"/>
      <c r="CS49" s="124"/>
      <c r="CT49" s="124"/>
      <c r="CU49" s="124"/>
      <c r="CV49" s="124"/>
      <c r="CW49" s="125"/>
      <c r="CX49" s="117">
        <v>353000</v>
      </c>
      <c r="CY49" s="118"/>
      <c r="CZ49" s="118"/>
      <c r="DA49" s="118"/>
      <c r="DB49" s="118"/>
      <c r="DC49" s="118"/>
      <c r="DD49" s="118"/>
      <c r="DE49" s="118"/>
      <c r="DF49" s="118"/>
      <c r="DG49" s="118"/>
      <c r="DH49" s="118"/>
      <c r="DI49" s="118"/>
      <c r="DJ49" s="119"/>
      <c r="DK49" s="117">
        <f t="shared" si="7"/>
        <v>353000</v>
      </c>
      <c r="DL49" s="118"/>
      <c r="DM49" s="118"/>
      <c r="DN49" s="118"/>
      <c r="DO49" s="118"/>
      <c r="DP49" s="118"/>
      <c r="DQ49" s="118"/>
      <c r="DR49" s="118"/>
      <c r="DS49" s="118"/>
      <c r="DT49" s="118"/>
      <c r="DU49" s="118"/>
      <c r="DV49" s="118"/>
      <c r="DW49" s="119"/>
      <c r="DX49" s="117"/>
      <c r="DY49" s="118"/>
      <c r="DZ49" s="118"/>
      <c r="EA49" s="118"/>
      <c r="EB49" s="118"/>
      <c r="EC49" s="118"/>
      <c r="ED49" s="118"/>
      <c r="EE49" s="118"/>
      <c r="EF49" s="118"/>
      <c r="EG49" s="118"/>
      <c r="EH49" s="118"/>
      <c r="EI49" s="118"/>
      <c r="EJ49" s="119"/>
      <c r="EK49" s="117">
        <v>353000</v>
      </c>
      <c r="EL49" s="118"/>
      <c r="EM49" s="118"/>
      <c r="EN49" s="118"/>
      <c r="EO49" s="118"/>
      <c r="EP49" s="118"/>
      <c r="EQ49" s="118"/>
      <c r="ER49" s="118"/>
      <c r="ES49" s="118"/>
      <c r="ET49" s="118"/>
      <c r="EU49" s="118"/>
      <c r="EV49" s="118"/>
      <c r="EW49" s="119"/>
      <c r="EX49" s="117">
        <v>323000</v>
      </c>
      <c r="EY49" s="118"/>
      <c r="EZ49" s="118"/>
      <c r="FA49" s="118"/>
      <c r="FB49" s="118"/>
      <c r="FC49" s="118"/>
      <c r="FD49" s="118"/>
      <c r="FE49" s="118"/>
      <c r="FF49" s="118"/>
      <c r="FG49" s="118"/>
      <c r="FH49" s="118"/>
      <c r="FI49" s="118"/>
      <c r="FJ49" s="119"/>
      <c r="FK49" s="117"/>
      <c r="FL49" s="118"/>
      <c r="FM49" s="118"/>
      <c r="FN49" s="118"/>
      <c r="FO49" s="118"/>
      <c r="FP49" s="118"/>
      <c r="FQ49" s="118"/>
      <c r="FR49" s="118"/>
      <c r="FS49" s="118"/>
      <c r="FT49" s="118"/>
      <c r="FU49" s="118"/>
      <c r="FV49" s="118"/>
      <c r="FW49" s="119"/>
      <c r="FX49" s="117">
        <v>353000</v>
      </c>
      <c r="FY49" s="118"/>
      <c r="FZ49" s="118"/>
      <c r="GA49" s="118"/>
      <c r="GB49" s="118"/>
      <c r="GC49" s="118"/>
      <c r="GD49" s="118"/>
      <c r="GE49" s="118"/>
      <c r="GF49" s="118"/>
      <c r="GG49" s="118"/>
      <c r="GH49" s="118"/>
      <c r="GI49" s="118"/>
      <c r="GJ49" s="119"/>
    </row>
    <row r="50" spans="1:192" s="14" customFormat="1" ht="30" customHeight="1">
      <c r="A50" s="126" t="s">
        <v>37</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8"/>
      <c r="AE50" s="129">
        <v>244</v>
      </c>
      <c r="AF50" s="130"/>
      <c r="AG50" s="130"/>
      <c r="AH50" s="130"/>
      <c r="AI50" s="130"/>
      <c r="AJ50" s="130"/>
      <c r="AK50" s="130"/>
      <c r="AL50" s="130"/>
      <c r="AM50" s="131"/>
      <c r="AN50" s="132" t="s">
        <v>31</v>
      </c>
      <c r="AO50" s="133"/>
      <c r="AP50" s="133"/>
      <c r="AQ50" s="133"/>
      <c r="AR50" s="133"/>
      <c r="AS50" s="133"/>
      <c r="AT50" s="133"/>
      <c r="AU50" s="133"/>
      <c r="AV50" s="134"/>
      <c r="AW50" s="120" t="s">
        <v>233</v>
      </c>
      <c r="AX50" s="121"/>
      <c r="AY50" s="121"/>
      <c r="AZ50" s="121"/>
      <c r="BA50" s="121"/>
      <c r="BB50" s="121"/>
      <c r="BC50" s="121"/>
      <c r="BD50" s="121"/>
      <c r="BE50" s="121"/>
      <c r="BF50" s="121"/>
      <c r="BG50" s="121"/>
      <c r="BH50" s="121"/>
      <c r="BI50" s="121"/>
      <c r="BJ50" s="122"/>
      <c r="BK50" s="120"/>
      <c r="BL50" s="121"/>
      <c r="BM50" s="121"/>
      <c r="BN50" s="121"/>
      <c r="BO50" s="121"/>
      <c r="BP50" s="121"/>
      <c r="BQ50" s="121"/>
      <c r="BR50" s="121"/>
      <c r="BS50" s="121"/>
      <c r="BT50" s="121"/>
      <c r="BU50" s="121"/>
      <c r="BV50" s="121"/>
      <c r="BW50" s="122"/>
      <c r="BX50" s="123">
        <f t="shared" si="6"/>
        <v>13000</v>
      </c>
      <c r="BY50" s="124"/>
      <c r="BZ50" s="124"/>
      <c r="CA50" s="124"/>
      <c r="CB50" s="124"/>
      <c r="CC50" s="124"/>
      <c r="CD50" s="124"/>
      <c r="CE50" s="124"/>
      <c r="CF50" s="124"/>
      <c r="CG50" s="124"/>
      <c r="CH50" s="124"/>
      <c r="CI50" s="124"/>
      <c r="CJ50" s="125"/>
      <c r="CK50" s="123"/>
      <c r="CL50" s="124"/>
      <c r="CM50" s="124"/>
      <c r="CN50" s="124"/>
      <c r="CO50" s="124"/>
      <c r="CP50" s="124"/>
      <c r="CQ50" s="124"/>
      <c r="CR50" s="124"/>
      <c r="CS50" s="124"/>
      <c r="CT50" s="124"/>
      <c r="CU50" s="124"/>
      <c r="CV50" s="124"/>
      <c r="CW50" s="125"/>
      <c r="CX50" s="117">
        <v>13000</v>
      </c>
      <c r="CY50" s="118"/>
      <c r="CZ50" s="118"/>
      <c r="DA50" s="118"/>
      <c r="DB50" s="118"/>
      <c r="DC50" s="118"/>
      <c r="DD50" s="118"/>
      <c r="DE50" s="118"/>
      <c r="DF50" s="118"/>
      <c r="DG50" s="118"/>
      <c r="DH50" s="118"/>
      <c r="DI50" s="118"/>
      <c r="DJ50" s="119"/>
      <c r="DK50" s="117">
        <f t="shared" si="7"/>
        <v>0</v>
      </c>
      <c r="DL50" s="118"/>
      <c r="DM50" s="118"/>
      <c r="DN50" s="118"/>
      <c r="DO50" s="118"/>
      <c r="DP50" s="118"/>
      <c r="DQ50" s="118"/>
      <c r="DR50" s="118"/>
      <c r="DS50" s="118"/>
      <c r="DT50" s="118"/>
      <c r="DU50" s="118"/>
      <c r="DV50" s="118"/>
      <c r="DW50" s="119"/>
      <c r="DX50" s="117"/>
      <c r="DY50" s="118"/>
      <c r="DZ50" s="118"/>
      <c r="EA50" s="118"/>
      <c r="EB50" s="118"/>
      <c r="EC50" s="118"/>
      <c r="ED50" s="118"/>
      <c r="EE50" s="118"/>
      <c r="EF50" s="118"/>
      <c r="EG50" s="118"/>
      <c r="EH50" s="118"/>
      <c r="EI50" s="118"/>
      <c r="EJ50" s="119"/>
      <c r="EK50" s="117"/>
      <c r="EL50" s="118"/>
      <c r="EM50" s="118"/>
      <c r="EN50" s="118"/>
      <c r="EO50" s="118"/>
      <c r="EP50" s="118"/>
      <c r="EQ50" s="118"/>
      <c r="ER50" s="118"/>
      <c r="ES50" s="118"/>
      <c r="ET50" s="118"/>
      <c r="EU50" s="118"/>
      <c r="EV50" s="118"/>
      <c r="EW50" s="119"/>
      <c r="EX50" s="117">
        <f t="shared" si="8"/>
        <v>0</v>
      </c>
      <c r="EY50" s="118"/>
      <c r="EZ50" s="118"/>
      <c r="FA50" s="118"/>
      <c r="FB50" s="118"/>
      <c r="FC50" s="118"/>
      <c r="FD50" s="118"/>
      <c r="FE50" s="118"/>
      <c r="FF50" s="118"/>
      <c r="FG50" s="118"/>
      <c r="FH50" s="118"/>
      <c r="FI50" s="118"/>
      <c r="FJ50" s="119"/>
      <c r="FK50" s="117"/>
      <c r="FL50" s="118"/>
      <c r="FM50" s="118"/>
      <c r="FN50" s="118"/>
      <c r="FO50" s="118"/>
      <c r="FP50" s="118"/>
      <c r="FQ50" s="118"/>
      <c r="FR50" s="118"/>
      <c r="FS50" s="118"/>
      <c r="FT50" s="118"/>
      <c r="FU50" s="118"/>
      <c r="FV50" s="118"/>
      <c r="FW50" s="119"/>
      <c r="FX50" s="117"/>
      <c r="FY50" s="118"/>
      <c r="FZ50" s="118"/>
      <c r="GA50" s="118"/>
      <c r="GB50" s="118"/>
      <c r="GC50" s="118"/>
      <c r="GD50" s="118"/>
      <c r="GE50" s="118"/>
      <c r="GF50" s="118"/>
      <c r="GG50" s="118"/>
      <c r="GH50" s="118"/>
      <c r="GI50" s="118"/>
      <c r="GJ50" s="119"/>
    </row>
    <row r="51" spans="1:192" s="14" customFormat="1" ht="30" customHeight="1">
      <c r="A51" s="126" t="s">
        <v>38</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8"/>
      <c r="AE51" s="129">
        <v>244</v>
      </c>
      <c r="AF51" s="130"/>
      <c r="AG51" s="130"/>
      <c r="AH51" s="130"/>
      <c r="AI51" s="130"/>
      <c r="AJ51" s="130"/>
      <c r="AK51" s="130"/>
      <c r="AL51" s="130"/>
      <c r="AM51" s="131"/>
      <c r="AN51" s="132" t="s">
        <v>32</v>
      </c>
      <c r="AO51" s="133"/>
      <c r="AP51" s="133"/>
      <c r="AQ51" s="133"/>
      <c r="AR51" s="133"/>
      <c r="AS51" s="133"/>
      <c r="AT51" s="133"/>
      <c r="AU51" s="133"/>
      <c r="AV51" s="134"/>
      <c r="AW51" s="120"/>
      <c r="AX51" s="121"/>
      <c r="AY51" s="121"/>
      <c r="AZ51" s="121"/>
      <c r="BA51" s="121"/>
      <c r="BB51" s="121"/>
      <c r="BC51" s="121"/>
      <c r="BD51" s="121"/>
      <c r="BE51" s="121"/>
      <c r="BF51" s="121"/>
      <c r="BG51" s="121"/>
      <c r="BH51" s="121"/>
      <c r="BI51" s="121"/>
      <c r="BJ51" s="122"/>
      <c r="BK51" s="120"/>
      <c r="BL51" s="121"/>
      <c r="BM51" s="121"/>
      <c r="BN51" s="121"/>
      <c r="BO51" s="121"/>
      <c r="BP51" s="121"/>
      <c r="BQ51" s="121"/>
      <c r="BR51" s="121"/>
      <c r="BS51" s="121"/>
      <c r="BT51" s="121"/>
      <c r="BU51" s="121"/>
      <c r="BV51" s="121"/>
      <c r="BW51" s="122"/>
      <c r="BX51" s="123">
        <f t="shared" si="6"/>
        <v>0</v>
      </c>
      <c r="BY51" s="124"/>
      <c r="BZ51" s="124"/>
      <c r="CA51" s="124"/>
      <c r="CB51" s="124"/>
      <c r="CC51" s="124"/>
      <c r="CD51" s="124"/>
      <c r="CE51" s="124"/>
      <c r="CF51" s="124"/>
      <c r="CG51" s="124"/>
      <c r="CH51" s="124"/>
      <c r="CI51" s="124"/>
      <c r="CJ51" s="125"/>
      <c r="CK51" s="123"/>
      <c r="CL51" s="124"/>
      <c r="CM51" s="124"/>
      <c r="CN51" s="124"/>
      <c r="CO51" s="124"/>
      <c r="CP51" s="124"/>
      <c r="CQ51" s="124"/>
      <c r="CR51" s="124"/>
      <c r="CS51" s="124"/>
      <c r="CT51" s="124"/>
      <c r="CU51" s="124"/>
      <c r="CV51" s="124"/>
      <c r="CW51" s="125"/>
      <c r="CX51" s="117"/>
      <c r="CY51" s="118"/>
      <c r="CZ51" s="118"/>
      <c r="DA51" s="118"/>
      <c r="DB51" s="118"/>
      <c r="DC51" s="118"/>
      <c r="DD51" s="118"/>
      <c r="DE51" s="118"/>
      <c r="DF51" s="118"/>
      <c r="DG51" s="118"/>
      <c r="DH51" s="118"/>
      <c r="DI51" s="118"/>
      <c r="DJ51" s="119"/>
      <c r="DK51" s="117">
        <f t="shared" si="7"/>
        <v>0</v>
      </c>
      <c r="DL51" s="118"/>
      <c r="DM51" s="118"/>
      <c r="DN51" s="118"/>
      <c r="DO51" s="118"/>
      <c r="DP51" s="118"/>
      <c r="DQ51" s="118"/>
      <c r="DR51" s="118"/>
      <c r="DS51" s="118"/>
      <c r="DT51" s="118"/>
      <c r="DU51" s="118"/>
      <c r="DV51" s="118"/>
      <c r="DW51" s="119"/>
      <c r="DX51" s="117"/>
      <c r="DY51" s="118"/>
      <c r="DZ51" s="118"/>
      <c r="EA51" s="118"/>
      <c r="EB51" s="118"/>
      <c r="EC51" s="118"/>
      <c r="ED51" s="118"/>
      <c r="EE51" s="118"/>
      <c r="EF51" s="118"/>
      <c r="EG51" s="118"/>
      <c r="EH51" s="118"/>
      <c r="EI51" s="118"/>
      <c r="EJ51" s="119"/>
      <c r="EK51" s="117"/>
      <c r="EL51" s="118"/>
      <c r="EM51" s="118"/>
      <c r="EN51" s="118"/>
      <c r="EO51" s="118"/>
      <c r="EP51" s="118"/>
      <c r="EQ51" s="118"/>
      <c r="ER51" s="118"/>
      <c r="ES51" s="118"/>
      <c r="ET51" s="118"/>
      <c r="EU51" s="118"/>
      <c r="EV51" s="118"/>
      <c r="EW51" s="119"/>
      <c r="EX51" s="117">
        <f t="shared" si="8"/>
        <v>0</v>
      </c>
      <c r="EY51" s="118"/>
      <c r="EZ51" s="118"/>
      <c r="FA51" s="118"/>
      <c r="FB51" s="118"/>
      <c r="FC51" s="118"/>
      <c r="FD51" s="118"/>
      <c r="FE51" s="118"/>
      <c r="FF51" s="118"/>
      <c r="FG51" s="118"/>
      <c r="FH51" s="118"/>
      <c r="FI51" s="118"/>
      <c r="FJ51" s="119"/>
      <c r="FK51" s="117"/>
      <c r="FL51" s="118"/>
      <c r="FM51" s="118"/>
      <c r="FN51" s="118"/>
      <c r="FO51" s="118"/>
      <c r="FP51" s="118"/>
      <c r="FQ51" s="118"/>
      <c r="FR51" s="118"/>
      <c r="FS51" s="118"/>
      <c r="FT51" s="118"/>
      <c r="FU51" s="118"/>
      <c r="FV51" s="118"/>
      <c r="FW51" s="119"/>
      <c r="FX51" s="117"/>
      <c r="FY51" s="118"/>
      <c r="FZ51" s="118"/>
      <c r="GA51" s="118"/>
      <c r="GB51" s="118"/>
      <c r="GC51" s="118"/>
      <c r="GD51" s="118"/>
      <c r="GE51" s="118"/>
      <c r="GF51" s="118"/>
      <c r="GG51" s="118"/>
      <c r="GH51" s="118"/>
      <c r="GI51" s="118"/>
      <c r="GJ51" s="119"/>
    </row>
    <row r="52" spans="1:192" s="14" customFormat="1" ht="30" customHeight="1">
      <c r="A52" s="126" t="s">
        <v>44</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8"/>
      <c r="AE52" s="129">
        <v>244</v>
      </c>
      <c r="AF52" s="130"/>
      <c r="AG52" s="130"/>
      <c r="AH52" s="130"/>
      <c r="AI52" s="130"/>
      <c r="AJ52" s="130"/>
      <c r="AK52" s="130"/>
      <c r="AL52" s="130"/>
      <c r="AM52" s="131"/>
      <c r="AN52" s="132" t="s">
        <v>39</v>
      </c>
      <c r="AO52" s="133"/>
      <c r="AP52" s="133"/>
      <c r="AQ52" s="133"/>
      <c r="AR52" s="133"/>
      <c r="AS52" s="133"/>
      <c r="AT52" s="133"/>
      <c r="AU52" s="133"/>
      <c r="AV52" s="134"/>
      <c r="AW52" s="120" t="s">
        <v>234</v>
      </c>
      <c r="AX52" s="121"/>
      <c r="AY52" s="121"/>
      <c r="AZ52" s="121"/>
      <c r="BA52" s="121"/>
      <c r="BB52" s="121"/>
      <c r="BC52" s="121"/>
      <c r="BD52" s="121"/>
      <c r="BE52" s="121"/>
      <c r="BF52" s="121"/>
      <c r="BG52" s="121"/>
      <c r="BH52" s="121"/>
      <c r="BI52" s="121"/>
      <c r="BJ52" s="122"/>
      <c r="BK52" s="120" t="s">
        <v>192</v>
      </c>
      <c r="BL52" s="121"/>
      <c r="BM52" s="121"/>
      <c r="BN52" s="121"/>
      <c r="BO52" s="121"/>
      <c r="BP52" s="121"/>
      <c r="BQ52" s="121"/>
      <c r="BR52" s="121"/>
      <c r="BS52" s="121"/>
      <c r="BT52" s="121"/>
      <c r="BU52" s="121"/>
      <c r="BV52" s="121"/>
      <c r="BW52" s="122"/>
      <c r="BX52" s="123">
        <f t="shared" si="6"/>
        <v>451100</v>
      </c>
      <c r="BY52" s="124"/>
      <c r="BZ52" s="124"/>
      <c r="CA52" s="124"/>
      <c r="CB52" s="124"/>
      <c r="CC52" s="124"/>
      <c r="CD52" s="124"/>
      <c r="CE52" s="124"/>
      <c r="CF52" s="124"/>
      <c r="CG52" s="124"/>
      <c r="CH52" s="124"/>
      <c r="CI52" s="124"/>
      <c r="CJ52" s="125"/>
      <c r="CK52" s="123"/>
      <c r="CL52" s="124"/>
      <c r="CM52" s="124"/>
      <c r="CN52" s="124"/>
      <c r="CO52" s="124"/>
      <c r="CP52" s="124"/>
      <c r="CQ52" s="124"/>
      <c r="CR52" s="124"/>
      <c r="CS52" s="124"/>
      <c r="CT52" s="124"/>
      <c r="CU52" s="124"/>
      <c r="CV52" s="124"/>
      <c r="CW52" s="125"/>
      <c r="CX52" s="117">
        <v>451100</v>
      </c>
      <c r="CY52" s="118"/>
      <c r="CZ52" s="118"/>
      <c r="DA52" s="118"/>
      <c r="DB52" s="118"/>
      <c r="DC52" s="118"/>
      <c r="DD52" s="118"/>
      <c r="DE52" s="118"/>
      <c r="DF52" s="118"/>
      <c r="DG52" s="118"/>
      <c r="DH52" s="118"/>
      <c r="DI52" s="118"/>
      <c r="DJ52" s="119"/>
      <c r="DK52" s="117">
        <f t="shared" si="7"/>
        <v>451100</v>
      </c>
      <c r="DL52" s="118"/>
      <c r="DM52" s="118"/>
      <c r="DN52" s="118"/>
      <c r="DO52" s="118"/>
      <c r="DP52" s="118"/>
      <c r="DQ52" s="118"/>
      <c r="DR52" s="118"/>
      <c r="DS52" s="118"/>
      <c r="DT52" s="118"/>
      <c r="DU52" s="118"/>
      <c r="DV52" s="118"/>
      <c r="DW52" s="119"/>
      <c r="DX52" s="117"/>
      <c r="DY52" s="118"/>
      <c r="DZ52" s="118"/>
      <c r="EA52" s="118"/>
      <c r="EB52" s="118"/>
      <c r="EC52" s="118"/>
      <c r="ED52" s="118"/>
      <c r="EE52" s="118"/>
      <c r="EF52" s="118"/>
      <c r="EG52" s="118"/>
      <c r="EH52" s="118"/>
      <c r="EI52" s="118"/>
      <c r="EJ52" s="119"/>
      <c r="EK52" s="117">
        <v>451100</v>
      </c>
      <c r="EL52" s="118"/>
      <c r="EM52" s="118"/>
      <c r="EN52" s="118"/>
      <c r="EO52" s="118"/>
      <c r="EP52" s="118"/>
      <c r="EQ52" s="118"/>
      <c r="ER52" s="118"/>
      <c r="ES52" s="118"/>
      <c r="ET52" s="118"/>
      <c r="EU52" s="118"/>
      <c r="EV52" s="118"/>
      <c r="EW52" s="119"/>
      <c r="EX52" s="117">
        <f t="shared" si="8"/>
        <v>451100</v>
      </c>
      <c r="EY52" s="118"/>
      <c r="EZ52" s="118"/>
      <c r="FA52" s="118"/>
      <c r="FB52" s="118"/>
      <c r="FC52" s="118"/>
      <c r="FD52" s="118"/>
      <c r="FE52" s="118"/>
      <c r="FF52" s="118"/>
      <c r="FG52" s="118"/>
      <c r="FH52" s="118"/>
      <c r="FI52" s="118"/>
      <c r="FJ52" s="119"/>
      <c r="FK52" s="117"/>
      <c r="FL52" s="118"/>
      <c r="FM52" s="118"/>
      <c r="FN52" s="118"/>
      <c r="FO52" s="118"/>
      <c r="FP52" s="118"/>
      <c r="FQ52" s="118"/>
      <c r="FR52" s="118"/>
      <c r="FS52" s="118"/>
      <c r="FT52" s="118"/>
      <c r="FU52" s="118"/>
      <c r="FV52" s="118"/>
      <c r="FW52" s="119"/>
      <c r="FX52" s="117">
        <v>451100</v>
      </c>
      <c r="FY52" s="118"/>
      <c r="FZ52" s="118"/>
      <c r="GA52" s="118"/>
      <c r="GB52" s="118"/>
      <c r="GC52" s="118"/>
      <c r="GD52" s="118"/>
      <c r="GE52" s="118"/>
      <c r="GF52" s="118"/>
      <c r="GG52" s="118"/>
      <c r="GH52" s="118"/>
      <c r="GI52" s="118"/>
      <c r="GJ52" s="119"/>
    </row>
    <row r="53" spans="1:192" s="14" customFormat="1" ht="30" customHeight="1">
      <c r="A53" s="126" t="s">
        <v>44</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8"/>
      <c r="AE53" s="129">
        <v>244</v>
      </c>
      <c r="AF53" s="130"/>
      <c r="AG53" s="130"/>
      <c r="AH53" s="130"/>
      <c r="AI53" s="130"/>
      <c r="AJ53" s="130"/>
      <c r="AK53" s="130"/>
      <c r="AL53" s="130"/>
      <c r="AM53" s="131"/>
      <c r="AN53" s="132" t="s">
        <v>39</v>
      </c>
      <c r="AO53" s="133"/>
      <c r="AP53" s="133"/>
      <c r="AQ53" s="133"/>
      <c r="AR53" s="133"/>
      <c r="AS53" s="133"/>
      <c r="AT53" s="133"/>
      <c r="AU53" s="133"/>
      <c r="AV53" s="134"/>
      <c r="AW53" s="120"/>
      <c r="AX53" s="121"/>
      <c r="AY53" s="121"/>
      <c r="AZ53" s="121"/>
      <c r="BA53" s="121"/>
      <c r="BB53" s="121"/>
      <c r="BC53" s="121"/>
      <c r="BD53" s="121"/>
      <c r="BE53" s="121"/>
      <c r="BF53" s="121"/>
      <c r="BG53" s="121"/>
      <c r="BH53" s="121"/>
      <c r="BI53" s="121"/>
      <c r="BJ53" s="122"/>
      <c r="BK53" s="120"/>
      <c r="BL53" s="121"/>
      <c r="BM53" s="121"/>
      <c r="BN53" s="121"/>
      <c r="BO53" s="121"/>
      <c r="BP53" s="121"/>
      <c r="BQ53" s="121"/>
      <c r="BR53" s="121"/>
      <c r="BS53" s="121"/>
      <c r="BT53" s="121"/>
      <c r="BU53" s="121"/>
      <c r="BV53" s="121"/>
      <c r="BW53" s="122"/>
      <c r="BX53" s="123">
        <f t="shared" si="6"/>
        <v>0</v>
      </c>
      <c r="BY53" s="124"/>
      <c r="BZ53" s="124"/>
      <c r="CA53" s="124"/>
      <c r="CB53" s="124"/>
      <c r="CC53" s="124"/>
      <c r="CD53" s="124"/>
      <c r="CE53" s="124"/>
      <c r="CF53" s="124"/>
      <c r="CG53" s="124"/>
      <c r="CH53" s="124"/>
      <c r="CI53" s="124"/>
      <c r="CJ53" s="125"/>
      <c r="CK53" s="123">
        <v>0</v>
      </c>
      <c r="CL53" s="124"/>
      <c r="CM53" s="124"/>
      <c r="CN53" s="124"/>
      <c r="CO53" s="124"/>
      <c r="CP53" s="124"/>
      <c r="CQ53" s="124"/>
      <c r="CR53" s="124"/>
      <c r="CS53" s="124"/>
      <c r="CT53" s="124"/>
      <c r="CU53" s="124"/>
      <c r="CV53" s="124"/>
      <c r="CW53" s="125"/>
      <c r="CX53" s="117"/>
      <c r="CY53" s="118"/>
      <c r="CZ53" s="118"/>
      <c r="DA53" s="118"/>
      <c r="DB53" s="118"/>
      <c r="DC53" s="118"/>
      <c r="DD53" s="118"/>
      <c r="DE53" s="118"/>
      <c r="DF53" s="118"/>
      <c r="DG53" s="118"/>
      <c r="DH53" s="118"/>
      <c r="DI53" s="118"/>
      <c r="DJ53" s="119"/>
      <c r="DK53" s="117">
        <f t="shared" si="7"/>
        <v>0</v>
      </c>
      <c r="DL53" s="118"/>
      <c r="DM53" s="118"/>
      <c r="DN53" s="118"/>
      <c r="DO53" s="118"/>
      <c r="DP53" s="118"/>
      <c r="DQ53" s="118"/>
      <c r="DR53" s="118"/>
      <c r="DS53" s="118"/>
      <c r="DT53" s="118"/>
      <c r="DU53" s="118"/>
      <c r="DV53" s="118"/>
      <c r="DW53" s="119"/>
      <c r="DX53" s="117"/>
      <c r="DY53" s="118"/>
      <c r="DZ53" s="118"/>
      <c r="EA53" s="118"/>
      <c r="EB53" s="118"/>
      <c r="EC53" s="118"/>
      <c r="ED53" s="118"/>
      <c r="EE53" s="118"/>
      <c r="EF53" s="118"/>
      <c r="EG53" s="118"/>
      <c r="EH53" s="118"/>
      <c r="EI53" s="118"/>
      <c r="EJ53" s="119"/>
      <c r="EK53" s="117"/>
      <c r="EL53" s="118"/>
      <c r="EM53" s="118"/>
      <c r="EN53" s="118"/>
      <c r="EO53" s="118"/>
      <c r="EP53" s="118"/>
      <c r="EQ53" s="118"/>
      <c r="ER53" s="118"/>
      <c r="ES53" s="118"/>
      <c r="ET53" s="118"/>
      <c r="EU53" s="118"/>
      <c r="EV53" s="118"/>
      <c r="EW53" s="119"/>
      <c r="EX53" s="117">
        <f t="shared" si="8"/>
        <v>0</v>
      </c>
      <c r="EY53" s="118"/>
      <c r="EZ53" s="118"/>
      <c r="FA53" s="118"/>
      <c r="FB53" s="118"/>
      <c r="FC53" s="118"/>
      <c r="FD53" s="118"/>
      <c r="FE53" s="118"/>
      <c r="FF53" s="118"/>
      <c r="FG53" s="118"/>
      <c r="FH53" s="118"/>
      <c r="FI53" s="118"/>
      <c r="FJ53" s="119"/>
      <c r="FK53" s="117"/>
      <c r="FL53" s="118"/>
      <c r="FM53" s="118"/>
      <c r="FN53" s="118"/>
      <c r="FO53" s="118"/>
      <c r="FP53" s="118"/>
      <c r="FQ53" s="118"/>
      <c r="FR53" s="118"/>
      <c r="FS53" s="118"/>
      <c r="FT53" s="118"/>
      <c r="FU53" s="118"/>
      <c r="FV53" s="118"/>
      <c r="FW53" s="119"/>
      <c r="FX53" s="117"/>
      <c r="FY53" s="118"/>
      <c r="FZ53" s="118"/>
      <c r="GA53" s="118"/>
      <c r="GB53" s="118"/>
      <c r="GC53" s="118"/>
      <c r="GD53" s="118"/>
      <c r="GE53" s="118"/>
      <c r="GF53" s="118"/>
      <c r="GG53" s="118"/>
      <c r="GH53" s="118"/>
      <c r="GI53" s="118"/>
      <c r="GJ53" s="119"/>
    </row>
    <row r="54" spans="1:192" s="14" customFormat="1" ht="30" customHeight="1">
      <c r="A54" s="126" t="s">
        <v>44</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8"/>
      <c r="AE54" s="129">
        <v>244</v>
      </c>
      <c r="AF54" s="130"/>
      <c r="AG54" s="130"/>
      <c r="AH54" s="130"/>
      <c r="AI54" s="130"/>
      <c r="AJ54" s="130"/>
      <c r="AK54" s="130"/>
      <c r="AL54" s="130"/>
      <c r="AM54" s="131"/>
      <c r="AN54" s="132" t="s">
        <v>39</v>
      </c>
      <c r="AO54" s="133"/>
      <c r="AP54" s="133"/>
      <c r="AQ54" s="133"/>
      <c r="AR54" s="133"/>
      <c r="AS54" s="133"/>
      <c r="AT54" s="133"/>
      <c r="AU54" s="133"/>
      <c r="AV54" s="134"/>
      <c r="AW54" s="120" t="s">
        <v>241</v>
      </c>
      <c r="AX54" s="121"/>
      <c r="AY54" s="121"/>
      <c r="AZ54" s="121"/>
      <c r="BA54" s="121"/>
      <c r="BB54" s="121"/>
      <c r="BC54" s="121"/>
      <c r="BD54" s="121"/>
      <c r="BE54" s="121"/>
      <c r="BF54" s="121"/>
      <c r="BG54" s="121"/>
      <c r="BH54" s="121"/>
      <c r="BI54" s="121"/>
      <c r="BJ54" s="122"/>
      <c r="BK54" s="120"/>
      <c r="BL54" s="121"/>
      <c r="BM54" s="121"/>
      <c r="BN54" s="121"/>
      <c r="BO54" s="121"/>
      <c r="BP54" s="121"/>
      <c r="BQ54" s="121"/>
      <c r="BR54" s="121"/>
      <c r="BS54" s="121"/>
      <c r="BT54" s="121"/>
      <c r="BU54" s="121"/>
      <c r="BV54" s="121"/>
      <c r="BW54" s="122"/>
      <c r="BX54" s="123">
        <f t="shared" si="6"/>
        <v>0</v>
      </c>
      <c r="BY54" s="124"/>
      <c r="BZ54" s="124"/>
      <c r="CA54" s="124"/>
      <c r="CB54" s="124"/>
      <c r="CC54" s="124"/>
      <c r="CD54" s="124"/>
      <c r="CE54" s="124"/>
      <c r="CF54" s="124"/>
      <c r="CG54" s="124"/>
      <c r="CH54" s="124"/>
      <c r="CI54" s="124"/>
      <c r="CJ54" s="125"/>
      <c r="CK54" s="123"/>
      <c r="CL54" s="124"/>
      <c r="CM54" s="124"/>
      <c r="CN54" s="124"/>
      <c r="CO54" s="124"/>
      <c r="CP54" s="124"/>
      <c r="CQ54" s="124"/>
      <c r="CR54" s="124"/>
      <c r="CS54" s="124"/>
      <c r="CT54" s="124"/>
      <c r="CU54" s="124"/>
      <c r="CV54" s="124"/>
      <c r="CW54" s="125"/>
      <c r="CX54" s="117">
        <v>0</v>
      </c>
      <c r="CY54" s="118"/>
      <c r="CZ54" s="118"/>
      <c r="DA54" s="118"/>
      <c r="DB54" s="118"/>
      <c r="DC54" s="118"/>
      <c r="DD54" s="118"/>
      <c r="DE54" s="118"/>
      <c r="DF54" s="118"/>
      <c r="DG54" s="118"/>
      <c r="DH54" s="118"/>
      <c r="DI54" s="118"/>
      <c r="DJ54" s="119"/>
      <c r="DK54" s="117">
        <f t="shared" si="7"/>
        <v>0</v>
      </c>
      <c r="DL54" s="118"/>
      <c r="DM54" s="118"/>
      <c r="DN54" s="118"/>
      <c r="DO54" s="118"/>
      <c r="DP54" s="118"/>
      <c r="DQ54" s="118"/>
      <c r="DR54" s="118"/>
      <c r="DS54" s="118"/>
      <c r="DT54" s="118"/>
      <c r="DU54" s="118"/>
      <c r="DV54" s="118"/>
      <c r="DW54" s="119"/>
      <c r="DX54" s="117"/>
      <c r="DY54" s="118"/>
      <c r="DZ54" s="118"/>
      <c r="EA54" s="118"/>
      <c r="EB54" s="118"/>
      <c r="EC54" s="118"/>
      <c r="ED54" s="118"/>
      <c r="EE54" s="118"/>
      <c r="EF54" s="118"/>
      <c r="EG54" s="118"/>
      <c r="EH54" s="118"/>
      <c r="EI54" s="118"/>
      <c r="EJ54" s="119"/>
      <c r="EK54" s="117"/>
      <c r="EL54" s="118"/>
      <c r="EM54" s="118"/>
      <c r="EN54" s="118"/>
      <c r="EO54" s="118"/>
      <c r="EP54" s="118"/>
      <c r="EQ54" s="118"/>
      <c r="ER54" s="118"/>
      <c r="ES54" s="118"/>
      <c r="ET54" s="118"/>
      <c r="EU54" s="118"/>
      <c r="EV54" s="118"/>
      <c r="EW54" s="119"/>
      <c r="EX54" s="117"/>
      <c r="EY54" s="118"/>
      <c r="EZ54" s="118"/>
      <c r="FA54" s="118"/>
      <c r="FB54" s="118"/>
      <c r="FC54" s="118"/>
      <c r="FD54" s="118"/>
      <c r="FE54" s="118"/>
      <c r="FF54" s="118"/>
      <c r="FG54" s="118"/>
      <c r="FH54" s="118"/>
      <c r="FI54" s="118"/>
      <c r="FJ54" s="119"/>
      <c r="FK54" s="117"/>
      <c r="FL54" s="118"/>
      <c r="FM54" s="118"/>
      <c r="FN54" s="118"/>
      <c r="FO54" s="118"/>
      <c r="FP54" s="118"/>
      <c r="FQ54" s="118"/>
      <c r="FR54" s="118"/>
      <c r="FS54" s="118"/>
      <c r="FT54" s="118"/>
      <c r="FU54" s="118"/>
      <c r="FV54" s="118"/>
      <c r="FW54" s="119"/>
      <c r="FX54" s="117"/>
      <c r="FY54" s="118"/>
      <c r="FZ54" s="118"/>
      <c r="GA54" s="118"/>
      <c r="GB54" s="118"/>
      <c r="GC54" s="118"/>
      <c r="GD54" s="118"/>
      <c r="GE54" s="118"/>
      <c r="GF54" s="118"/>
      <c r="GG54" s="118"/>
      <c r="GH54" s="118"/>
      <c r="GI54" s="118"/>
      <c r="GJ54" s="119"/>
    </row>
    <row r="55" spans="1:192" s="14" customFormat="1" ht="30" customHeight="1">
      <c r="A55" s="126" t="s">
        <v>44</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8"/>
      <c r="AE55" s="129">
        <v>244</v>
      </c>
      <c r="AF55" s="130"/>
      <c r="AG55" s="130"/>
      <c r="AH55" s="130"/>
      <c r="AI55" s="130"/>
      <c r="AJ55" s="130"/>
      <c r="AK55" s="130"/>
      <c r="AL55" s="130"/>
      <c r="AM55" s="131"/>
      <c r="AN55" s="132" t="s">
        <v>39</v>
      </c>
      <c r="AO55" s="133"/>
      <c r="AP55" s="133"/>
      <c r="AQ55" s="133"/>
      <c r="AR55" s="133"/>
      <c r="AS55" s="133"/>
      <c r="AT55" s="133"/>
      <c r="AU55" s="133"/>
      <c r="AV55" s="134"/>
      <c r="AW55" s="135" t="s">
        <v>244</v>
      </c>
      <c r="AX55" s="136"/>
      <c r="AY55" s="136"/>
      <c r="AZ55" s="136"/>
      <c r="BA55" s="136"/>
      <c r="BB55" s="136"/>
      <c r="BC55" s="136"/>
      <c r="BD55" s="136"/>
      <c r="BE55" s="136"/>
      <c r="BF55" s="136"/>
      <c r="BG55" s="136"/>
      <c r="BH55" s="136"/>
      <c r="BI55" s="136"/>
      <c r="BJ55" s="137"/>
      <c r="BK55" s="120"/>
      <c r="BL55" s="121"/>
      <c r="BM55" s="121"/>
      <c r="BN55" s="121"/>
      <c r="BO55" s="121"/>
      <c r="BP55" s="121"/>
      <c r="BQ55" s="121"/>
      <c r="BR55" s="121"/>
      <c r="BS55" s="121"/>
      <c r="BT55" s="121"/>
      <c r="BU55" s="121"/>
      <c r="BV55" s="121"/>
      <c r="BW55" s="122"/>
      <c r="BX55" s="123">
        <f t="shared" si="6"/>
        <v>132207.16</v>
      </c>
      <c r="BY55" s="124"/>
      <c r="BZ55" s="124"/>
      <c r="CA55" s="124"/>
      <c r="CB55" s="124"/>
      <c r="CC55" s="124"/>
      <c r="CD55" s="124"/>
      <c r="CE55" s="124"/>
      <c r="CF55" s="124"/>
      <c r="CG55" s="124"/>
      <c r="CH55" s="124"/>
      <c r="CI55" s="124"/>
      <c r="CJ55" s="125"/>
      <c r="CK55" s="123"/>
      <c r="CL55" s="124"/>
      <c r="CM55" s="124"/>
      <c r="CN55" s="124"/>
      <c r="CO55" s="124"/>
      <c r="CP55" s="124"/>
      <c r="CQ55" s="124"/>
      <c r="CR55" s="124"/>
      <c r="CS55" s="124"/>
      <c r="CT55" s="124"/>
      <c r="CU55" s="124"/>
      <c r="CV55" s="124"/>
      <c r="CW55" s="125"/>
      <c r="CX55" s="117">
        <f>95000+37207.16</f>
        <v>132207.16</v>
      </c>
      <c r="CY55" s="118"/>
      <c r="CZ55" s="118"/>
      <c r="DA55" s="118"/>
      <c r="DB55" s="118"/>
      <c r="DC55" s="118"/>
      <c r="DD55" s="118"/>
      <c r="DE55" s="118"/>
      <c r="DF55" s="118"/>
      <c r="DG55" s="118"/>
      <c r="DH55" s="118"/>
      <c r="DI55" s="118"/>
      <c r="DJ55" s="119"/>
      <c r="DK55" s="117">
        <f t="shared" si="7"/>
        <v>0</v>
      </c>
      <c r="DL55" s="118"/>
      <c r="DM55" s="118"/>
      <c r="DN55" s="118"/>
      <c r="DO55" s="118"/>
      <c r="DP55" s="118"/>
      <c r="DQ55" s="118"/>
      <c r="DR55" s="118"/>
      <c r="DS55" s="118"/>
      <c r="DT55" s="118"/>
      <c r="DU55" s="118"/>
      <c r="DV55" s="118"/>
      <c r="DW55" s="119"/>
      <c r="DX55" s="117"/>
      <c r="DY55" s="118"/>
      <c r="DZ55" s="118"/>
      <c r="EA55" s="118"/>
      <c r="EB55" s="118"/>
      <c r="EC55" s="118"/>
      <c r="ED55" s="118"/>
      <c r="EE55" s="118"/>
      <c r="EF55" s="118"/>
      <c r="EG55" s="118"/>
      <c r="EH55" s="118"/>
      <c r="EI55" s="118"/>
      <c r="EJ55" s="119"/>
      <c r="EK55" s="117"/>
      <c r="EL55" s="118"/>
      <c r="EM55" s="118"/>
      <c r="EN55" s="118"/>
      <c r="EO55" s="118"/>
      <c r="EP55" s="118"/>
      <c r="EQ55" s="118"/>
      <c r="ER55" s="118"/>
      <c r="ES55" s="118"/>
      <c r="ET55" s="118"/>
      <c r="EU55" s="118"/>
      <c r="EV55" s="118"/>
      <c r="EW55" s="119"/>
      <c r="EX55" s="117"/>
      <c r="EY55" s="118"/>
      <c r="EZ55" s="118"/>
      <c r="FA55" s="118"/>
      <c r="FB55" s="118"/>
      <c r="FC55" s="118"/>
      <c r="FD55" s="118"/>
      <c r="FE55" s="118"/>
      <c r="FF55" s="118"/>
      <c r="FG55" s="118"/>
      <c r="FH55" s="118"/>
      <c r="FI55" s="118"/>
      <c r="FJ55" s="119"/>
      <c r="FK55" s="117"/>
      <c r="FL55" s="118"/>
      <c r="FM55" s="118"/>
      <c r="FN55" s="118"/>
      <c r="FO55" s="118"/>
      <c r="FP55" s="118"/>
      <c r="FQ55" s="118"/>
      <c r="FR55" s="118"/>
      <c r="FS55" s="118"/>
      <c r="FT55" s="118"/>
      <c r="FU55" s="118"/>
      <c r="FV55" s="118"/>
      <c r="FW55" s="119"/>
      <c r="FX55" s="117"/>
      <c r="FY55" s="118"/>
      <c r="FZ55" s="118"/>
      <c r="GA55" s="118"/>
      <c r="GB55" s="118"/>
      <c r="GC55" s="118"/>
      <c r="GD55" s="118"/>
      <c r="GE55" s="118"/>
      <c r="GF55" s="118"/>
      <c r="GG55" s="118"/>
      <c r="GH55" s="118"/>
      <c r="GI55" s="118"/>
      <c r="GJ55" s="119"/>
    </row>
    <row r="56" spans="1:192" s="14" customFormat="1" ht="30" customHeight="1">
      <c r="A56" s="126" t="s">
        <v>44</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8"/>
      <c r="AE56" s="129">
        <v>244</v>
      </c>
      <c r="AF56" s="130"/>
      <c r="AG56" s="130"/>
      <c r="AH56" s="130"/>
      <c r="AI56" s="130"/>
      <c r="AJ56" s="130"/>
      <c r="AK56" s="130"/>
      <c r="AL56" s="130"/>
      <c r="AM56" s="131"/>
      <c r="AN56" s="132" t="s">
        <v>39</v>
      </c>
      <c r="AO56" s="133"/>
      <c r="AP56" s="133"/>
      <c r="AQ56" s="133"/>
      <c r="AR56" s="133"/>
      <c r="AS56" s="133"/>
      <c r="AT56" s="133"/>
      <c r="AU56" s="133"/>
      <c r="AV56" s="134"/>
      <c r="AW56" s="120"/>
      <c r="AX56" s="121"/>
      <c r="AY56" s="121"/>
      <c r="AZ56" s="121"/>
      <c r="BA56" s="121"/>
      <c r="BB56" s="121"/>
      <c r="BC56" s="121"/>
      <c r="BD56" s="121"/>
      <c r="BE56" s="121"/>
      <c r="BF56" s="121"/>
      <c r="BG56" s="121"/>
      <c r="BH56" s="121"/>
      <c r="BI56" s="121"/>
      <c r="BJ56" s="122"/>
      <c r="BK56" s="120"/>
      <c r="BL56" s="121"/>
      <c r="BM56" s="121"/>
      <c r="BN56" s="121"/>
      <c r="BO56" s="121"/>
      <c r="BP56" s="121"/>
      <c r="BQ56" s="121"/>
      <c r="BR56" s="121"/>
      <c r="BS56" s="121"/>
      <c r="BT56" s="121"/>
      <c r="BU56" s="121"/>
      <c r="BV56" s="121"/>
      <c r="BW56" s="122"/>
      <c r="BX56" s="123">
        <f t="shared" si="6"/>
        <v>0</v>
      </c>
      <c r="BY56" s="124"/>
      <c r="BZ56" s="124"/>
      <c r="CA56" s="124"/>
      <c r="CB56" s="124"/>
      <c r="CC56" s="124"/>
      <c r="CD56" s="124"/>
      <c r="CE56" s="124"/>
      <c r="CF56" s="124"/>
      <c r="CG56" s="124"/>
      <c r="CH56" s="124"/>
      <c r="CI56" s="124"/>
      <c r="CJ56" s="125"/>
      <c r="CK56" s="123"/>
      <c r="CL56" s="124"/>
      <c r="CM56" s="124"/>
      <c r="CN56" s="124"/>
      <c r="CO56" s="124"/>
      <c r="CP56" s="124"/>
      <c r="CQ56" s="124"/>
      <c r="CR56" s="124"/>
      <c r="CS56" s="124"/>
      <c r="CT56" s="124"/>
      <c r="CU56" s="124"/>
      <c r="CV56" s="124"/>
      <c r="CW56" s="125"/>
      <c r="CX56" s="117"/>
      <c r="CY56" s="118"/>
      <c r="CZ56" s="118"/>
      <c r="DA56" s="118"/>
      <c r="DB56" s="118"/>
      <c r="DC56" s="118"/>
      <c r="DD56" s="118"/>
      <c r="DE56" s="118"/>
      <c r="DF56" s="118"/>
      <c r="DG56" s="118"/>
      <c r="DH56" s="118"/>
      <c r="DI56" s="118"/>
      <c r="DJ56" s="119"/>
      <c r="DK56" s="117">
        <f t="shared" si="7"/>
        <v>0</v>
      </c>
      <c r="DL56" s="118"/>
      <c r="DM56" s="118"/>
      <c r="DN56" s="118"/>
      <c r="DO56" s="118"/>
      <c r="DP56" s="118"/>
      <c r="DQ56" s="118"/>
      <c r="DR56" s="118"/>
      <c r="DS56" s="118"/>
      <c r="DT56" s="118"/>
      <c r="DU56" s="118"/>
      <c r="DV56" s="118"/>
      <c r="DW56" s="119"/>
      <c r="DX56" s="117"/>
      <c r="DY56" s="118"/>
      <c r="DZ56" s="118"/>
      <c r="EA56" s="118"/>
      <c r="EB56" s="118"/>
      <c r="EC56" s="118"/>
      <c r="ED56" s="118"/>
      <c r="EE56" s="118"/>
      <c r="EF56" s="118"/>
      <c r="EG56" s="118"/>
      <c r="EH56" s="118"/>
      <c r="EI56" s="118"/>
      <c r="EJ56" s="119"/>
      <c r="EK56" s="117"/>
      <c r="EL56" s="118"/>
      <c r="EM56" s="118"/>
      <c r="EN56" s="118"/>
      <c r="EO56" s="118"/>
      <c r="EP56" s="118"/>
      <c r="EQ56" s="118"/>
      <c r="ER56" s="118"/>
      <c r="ES56" s="118"/>
      <c r="ET56" s="118"/>
      <c r="EU56" s="118"/>
      <c r="EV56" s="118"/>
      <c r="EW56" s="119"/>
      <c r="EX56" s="117">
        <f aca="true" t="shared" si="9" ref="EX56:EX76">FK56+FX56</f>
        <v>0</v>
      </c>
      <c r="EY56" s="118"/>
      <c r="EZ56" s="118"/>
      <c r="FA56" s="118"/>
      <c r="FB56" s="118"/>
      <c r="FC56" s="118"/>
      <c r="FD56" s="118"/>
      <c r="FE56" s="118"/>
      <c r="FF56" s="118"/>
      <c r="FG56" s="118"/>
      <c r="FH56" s="118"/>
      <c r="FI56" s="118"/>
      <c r="FJ56" s="119"/>
      <c r="FK56" s="117"/>
      <c r="FL56" s="118"/>
      <c r="FM56" s="118"/>
      <c r="FN56" s="118"/>
      <c r="FO56" s="118"/>
      <c r="FP56" s="118"/>
      <c r="FQ56" s="118"/>
      <c r="FR56" s="118"/>
      <c r="FS56" s="118"/>
      <c r="FT56" s="118"/>
      <c r="FU56" s="118"/>
      <c r="FV56" s="118"/>
      <c r="FW56" s="119"/>
      <c r="FX56" s="117"/>
      <c r="FY56" s="118"/>
      <c r="FZ56" s="118"/>
      <c r="GA56" s="118"/>
      <c r="GB56" s="118"/>
      <c r="GC56" s="118"/>
      <c r="GD56" s="118"/>
      <c r="GE56" s="118"/>
      <c r="GF56" s="118"/>
      <c r="GG56" s="118"/>
      <c r="GH56" s="118"/>
      <c r="GI56" s="118"/>
      <c r="GJ56" s="119"/>
    </row>
    <row r="57" spans="1:192" s="14" customFormat="1" ht="30" customHeight="1">
      <c r="A57" s="126" t="s">
        <v>52</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8"/>
      <c r="AE57" s="129">
        <v>244</v>
      </c>
      <c r="AF57" s="130"/>
      <c r="AG57" s="130"/>
      <c r="AH57" s="130"/>
      <c r="AI57" s="130"/>
      <c r="AJ57" s="130"/>
      <c r="AK57" s="130"/>
      <c r="AL57" s="130"/>
      <c r="AM57" s="131"/>
      <c r="AN57" s="132" t="s">
        <v>40</v>
      </c>
      <c r="AO57" s="133"/>
      <c r="AP57" s="133"/>
      <c r="AQ57" s="133"/>
      <c r="AR57" s="133"/>
      <c r="AS57" s="133"/>
      <c r="AT57" s="133"/>
      <c r="AU57" s="133"/>
      <c r="AV57" s="134"/>
      <c r="AW57" s="120" t="s">
        <v>236</v>
      </c>
      <c r="AX57" s="121"/>
      <c r="AY57" s="121"/>
      <c r="AZ57" s="121"/>
      <c r="BA57" s="121"/>
      <c r="BB57" s="121"/>
      <c r="BC57" s="121"/>
      <c r="BD57" s="121"/>
      <c r="BE57" s="121"/>
      <c r="BF57" s="121"/>
      <c r="BG57" s="121"/>
      <c r="BH57" s="121"/>
      <c r="BI57" s="121"/>
      <c r="BJ57" s="122"/>
      <c r="BK57" s="120" t="s">
        <v>192</v>
      </c>
      <c r="BL57" s="121"/>
      <c r="BM57" s="121"/>
      <c r="BN57" s="121"/>
      <c r="BO57" s="121"/>
      <c r="BP57" s="121"/>
      <c r="BQ57" s="121"/>
      <c r="BR57" s="121"/>
      <c r="BS57" s="121"/>
      <c r="BT57" s="121"/>
      <c r="BU57" s="121"/>
      <c r="BV57" s="121"/>
      <c r="BW57" s="122"/>
      <c r="BX57" s="123">
        <f t="shared" si="6"/>
        <v>2053300</v>
      </c>
      <c r="BY57" s="124"/>
      <c r="BZ57" s="124"/>
      <c r="CA57" s="124"/>
      <c r="CB57" s="124"/>
      <c r="CC57" s="124"/>
      <c r="CD57" s="124"/>
      <c r="CE57" s="124"/>
      <c r="CF57" s="124"/>
      <c r="CG57" s="124"/>
      <c r="CH57" s="124"/>
      <c r="CI57" s="124"/>
      <c r="CJ57" s="125"/>
      <c r="CK57" s="123"/>
      <c r="CL57" s="124"/>
      <c r="CM57" s="124"/>
      <c r="CN57" s="124"/>
      <c r="CO57" s="124"/>
      <c r="CP57" s="124"/>
      <c r="CQ57" s="124"/>
      <c r="CR57" s="124"/>
      <c r="CS57" s="124"/>
      <c r="CT57" s="124"/>
      <c r="CU57" s="124"/>
      <c r="CV57" s="124"/>
      <c r="CW57" s="125"/>
      <c r="CX57" s="117">
        <v>2053300</v>
      </c>
      <c r="CY57" s="118"/>
      <c r="CZ57" s="118"/>
      <c r="DA57" s="118"/>
      <c r="DB57" s="118"/>
      <c r="DC57" s="118"/>
      <c r="DD57" s="118"/>
      <c r="DE57" s="118"/>
      <c r="DF57" s="118"/>
      <c r="DG57" s="118"/>
      <c r="DH57" s="118"/>
      <c r="DI57" s="118"/>
      <c r="DJ57" s="119"/>
      <c r="DK57" s="117">
        <f t="shared" si="7"/>
        <v>2053300</v>
      </c>
      <c r="DL57" s="118"/>
      <c r="DM57" s="118"/>
      <c r="DN57" s="118"/>
      <c r="DO57" s="118"/>
      <c r="DP57" s="118"/>
      <c r="DQ57" s="118"/>
      <c r="DR57" s="118"/>
      <c r="DS57" s="118"/>
      <c r="DT57" s="118"/>
      <c r="DU57" s="118"/>
      <c r="DV57" s="118"/>
      <c r="DW57" s="119"/>
      <c r="DX57" s="117"/>
      <c r="DY57" s="118"/>
      <c r="DZ57" s="118"/>
      <c r="EA57" s="118"/>
      <c r="EB57" s="118"/>
      <c r="EC57" s="118"/>
      <c r="ED57" s="118"/>
      <c r="EE57" s="118"/>
      <c r="EF57" s="118"/>
      <c r="EG57" s="118"/>
      <c r="EH57" s="118"/>
      <c r="EI57" s="118"/>
      <c r="EJ57" s="119"/>
      <c r="EK57" s="117">
        <v>2053300</v>
      </c>
      <c r="EL57" s="118"/>
      <c r="EM57" s="118"/>
      <c r="EN57" s="118"/>
      <c r="EO57" s="118"/>
      <c r="EP57" s="118"/>
      <c r="EQ57" s="118"/>
      <c r="ER57" s="118"/>
      <c r="ES57" s="118"/>
      <c r="ET57" s="118"/>
      <c r="EU57" s="118"/>
      <c r="EV57" s="118"/>
      <c r="EW57" s="119"/>
      <c r="EX57" s="117">
        <f t="shared" si="9"/>
        <v>2053300</v>
      </c>
      <c r="EY57" s="118"/>
      <c r="EZ57" s="118"/>
      <c r="FA57" s="118"/>
      <c r="FB57" s="118"/>
      <c r="FC57" s="118"/>
      <c r="FD57" s="118"/>
      <c r="FE57" s="118"/>
      <c r="FF57" s="118"/>
      <c r="FG57" s="118"/>
      <c r="FH57" s="118"/>
      <c r="FI57" s="118"/>
      <c r="FJ57" s="119"/>
      <c r="FK57" s="117"/>
      <c r="FL57" s="118"/>
      <c r="FM57" s="118"/>
      <c r="FN57" s="118"/>
      <c r="FO57" s="118"/>
      <c r="FP57" s="118"/>
      <c r="FQ57" s="118"/>
      <c r="FR57" s="118"/>
      <c r="FS57" s="118"/>
      <c r="FT57" s="118"/>
      <c r="FU57" s="118"/>
      <c r="FV57" s="118"/>
      <c r="FW57" s="119"/>
      <c r="FX57" s="117">
        <v>2053300</v>
      </c>
      <c r="FY57" s="118"/>
      <c r="FZ57" s="118"/>
      <c r="GA57" s="118"/>
      <c r="GB57" s="118"/>
      <c r="GC57" s="118"/>
      <c r="GD57" s="118"/>
      <c r="GE57" s="118"/>
      <c r="GF57" s="118"/>
      <c r="GG57" s="118"/>
      <c r="GH57" s="118"/>
      <c r="GI57" s="118"/>
      <c r="GJ57" s="119"/>
    </row>
    <row r="58" spans="1:192" s="14" customFormat="1" ht="30" customHeight="1">
      <c r="A58" s="126" t="s">
        <v>52</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8"/>
      <c r="AE58" s="129">
        <v>244</v>
      </c>
      <c r="AF58" s="130"/>
      <c r="AG58" s="130"/>
      <c r="AH58" s="130"/>
      <c r="AI58" s="130"/>
      <c r="AJ58" s="130"/>
      <c r="AK58" s="130"/>
      <c r="AL58" s="130"/>
      <c r="AM58" s="131"/>
      <c r="AN58" s="132" t="s">
        <v>40</v>
      </c>
      <c r="AO58" s="133"/>
      <c r="AP58" s="133"/>
      <c r="AQ58" s="133"/>
      <c r="AR58" s="133"/>
      <c r="AS58" s="133"/>
      <c r="AT58" s="133"/>
      <c r="AU58" s="133"/>
      <c r="AV58" s="134"/>
      <c r="AW58" s="120" t="s">
        <v>252</v>
      </c>
      <c r="AX58" s="121"/>
      <c r="AY58" s="121"/>
      <c r="AZ58" s="121"/>
      <c r="BA58" s="121"/>
      <c r="BB58" s="121"/>
      <c r="BC58" s="121"/>
      <c r="BD58" s="121"/>
      <c r="BE58" s="121"/>
      <c r="BF58" s="121"/>
      <c r="BG58" s="121"/>
      <c r="BH58" s="121"/>
      <c r="BI58" s="121"/>
      <c r="BJ58" s="122"/>
      <c r="BK58" s="120"/>
      <c r="BL58" s="121"/>
      <c r="BM58" s="121"/>
      <c r="BN58" s="121"/>
      <c r="BO58" s="121"/>
      <c r="BP58" s="121"/>
      <c r="BQ58" s="121"/>
      <c r="BR58" s="121"/>
      <c r="BS58" s="121"/>
      <c r="BT58" s="121"/>
      <c r="BU58" s="121"/>
      <c r="BV58" s="121"/>
      <c r="BW58" s="122"/>
      <c r="BX58" s="123">
        <f>CK58+CX58</f>
        <v>0</v>
      </c>
      <c r="BY58" s="124"/>
      <c r="BZ58" s="124"/>
      <c r="CA58" s="124"/>
      <c r="CB58" s="124"/>
      <c r="CC58" s="124"/>
      <c r="CD58" s="124"/>
      <c r="CE58" s="124"/>
      <c r="CF58" s="124"/>
      <c r="CG58" s="124"/>
      <c r="CH58" s="124"/>
      <c r="CI58" s="124"/>
      <c r="CJ58" s="125"/>
      <c r="CK58" s="123"/>
      <c r="CL58" s="124"/>
      <c r="CM58" s="124"/>
      <c r="CN58" s="124"/>
      <c r="CO58" s="124"/>
      <c r="CP58" s="124"/>
      <c r="CQ58" s="124"/>
      <c r="CR58" s="124"/>
      <c r="CS58" s="124"/>
      <c r="CT58" s="124"/>
      <c r="CU58" s="124"/>
      <c r="CV58" s="124"/>
      <c r="CW58" s="125"/>
      <c r="CX58" s="117">
        <v>0</v>
      </c>
      <c r="CY58" s="118"/>
      <c r="CZ58" s="118"/>
      <c r="DA58" s="118"/>
      <c r="DB58" s="118"/>
      <c r="DC58" s="118"/>
      <c r="DD58" s="118"/>
      <c r="DE58" s="118"/>
      <c r="DF58" s="118"/>
      <c r="DG58" s="118"/>
      <c r="DH58" s="118"/>
      <c r="DI58" s="118"/>
      <c r="DJ58" s="119"/>
      <c r="DK58" s="117">
        <f>DX58+EK58</f>
        <v>0</v>
      </c>
      <c r="DL58" s="118"/>
      <c r="DM58" s="118"/>
      <c r="DN58" s="118"/>
      <c r="DO58" s="118"/>
      <c r="DP58" s="118"/>
      <c r="DQ58" s="118"/>
      <c r="DR58" s="118"/>
      <c r="DS58" s="118"/>
      <c r="DT58" s="118"/>
      <c r="DU58" s="118"/>
      <c r="DV58" s="118"/>
      <c r="DW58" s="119"/>
      <c r="DX58" s="117"/>
      <c r="DY58" s="118"/>
      <c r="DZ58" s="118"/>
      <c r="EA58" s="118"/>
      <c r="EB58" s="118"/>
      <c r="EC58" s="118"/>
      <c r="ED58" s="118"/>
      <c r="EE58" s="118"/>
      <c r="EF58" s="118"/>
      <c r="EG58" s="118"/>
      <c r="EH58" s="118"/>
      <c r="EI58" s="118"/>
      <c r="EJ58" s="119"/>
      <c r="EK58" s="117"/>
      <c r="EL58" s="118"/>
      <c r="EM58" s="118"/>
      <c r="EN58" s="118"/>
      <c r="EO58" s="118"/>
      <c r="EP58" s="118"/>
      <c r="EQ58" s="118"/>
      <c r="ER58" s="118"/>
      <c r="ES58" s="118"/>
      <c r="ET58" s="118"/>
      <c r="EU58" s="118"/>
      <c r="EV58" s="118"/>
      <c r="EW58" s="119"/>
      <c r="EX58" s="117">
        <f>FK58+FX58</f>
        <v>0</v>
      </c>
      <c r="EY58" s="118"/>
      <c r="EZ58" s="118"/>
      <c r="FA58" s="118"/>
      <c r="FB58" s="118"/>
      <c r="FC58" s="118"/>
      <c r="FD58" s="118"/>
      <c r="FE58" s="118"/>
      <c r="FF58" s="118"/>
      <c r="FG58" s="118"/>
      <c r="FH58" s="118"/>
      <c r="FI58" s="118"/>
      <c r="FJ58" s="119"/>
      <c r="FK58" s="117"/>
      <c r="FL58" s="118"/>
      <c r="FM58" s="118"/>
      <c r="FN58" s="118"/>
      <c r="FO58" s="118"/>
      <c r="FP58" s="118"/>
      <c r="FQ58" s="118"/>
      <c r="FR58" s="118"/>
      <c r="FS58" s="118"/>
      <c r="FT58" s="118"/>
      <c r="FU58" s="118"/>
      <c r="FV58" s="118"/>
      <c r="FW58" s="119"/>
      <c r="FX58" s="117"/>
      <c r="FY58" s="118"/>
      <c r="FZ58" s="118"/>
      <c r="GA58" s="118"/>
      <c r="GB58" s="118"/>
      <c r="GC58" s="118"/>
      <c r="GD58" s="118"/>
      <c r="GE58" s="118"/>
      <c r="GF58" s="118"/>
      <c r="GG58" s="118"/>
      <c r="GH58" s="118"/>
      <c r="GI58" s="118"/>
      <c r="GJ58" s="119"/>
    </row>
    <row r="59" spans="1:192" s="14" customFormat="1" ht="30" customHeight="1">
      <c r="A59" s="126" t="s">
        <v>52</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8"/>
      <c r="AE59" s="129">
        <v>244</v>
      </c>
      <c r="AF59" s="130"/>
      <c r="AG59" s="130"/>
      <c r="AH59" s="130"/>
      <c r="AI59" s="130"/>
      <c r="AJ59" s="130"/>
      <c r="AK59" s="130"/>
      <c r="AL59" s="130"/>
      <c r="AM59" s="131"/>
      <c r="AN59" s="132" t="s">
        <v>40</v>
      </c>
      <c r="AO59" s="133"/>
      <c r="AP59" s="133"/>
      <c r="AQ59" s="133"/>
      <c r="AR59" s="133"/>
      <c r="AS59" s="133"/>
      <c r="AT59" s="133"/>
      <c r="AU59" s="133"/>
      <c r="AV59" s="134"/>
      <c r="AW59" s="135" t="s">
        <v>264</v>
      </c>
      <c r="AX59" s="136"/>
      <c r="AY59" s="136"/>
      <c r="AZ59" s="136"/>
      <c r="BA59" s="136"/>
      <c r="BB59" s="136"/>
      <c r="BC59" s="136"/>
      <c r="BD59" s="136"/>
      <c r="BE59" s="136"/>
      <c r="BF59" s="136"/>
      <c r="BG59" s="136"/>
      <c r="BH59" s="136"/>
      <c r="BI59" s="136"/>
      <c r="BJ59" s="137"/>
      <c r="BK59" s="120"/>
      <c r="BL59" s="121"/>
      <c r="BM59" s="121"/>
      <c r="BN59" s="121"/>
      <c r="BO59" s="121"/>
      <c r="BP59" s="121"/>
      <c r="BQ59" s="121"/>
      <c r="BR59" s="121"/>
      <c r="BS59" s="121"/>
      <c r="BT59" s="121"/>
      <c r="BU59" s="121"/>
      <c r="BV59" s="121"/>
      <c r="BW59" s="122"/>
      <c r="BX59" s="123">
        <f>CK59+CX59</f>
        <v>100000</v>
      </c>
      <c r="BY59" s="124"/>
      <c r="BZ59" s="124"/>
      <c r="CA59" s="124"/>
      <c r="CB59" s="124"/>
      <c r="CC59" s="124"/>
      <c r="CD59" s="124"/>
      <c r="CE59" s="124"/>
      <c r="CF59" s="124"/>
      <c r="CG59" s="124"/>
      <c r="CH59" s="124"/>
      <c r="CI59" s="124"/>
      <c r="CJ59" s="125"/>
      <c r="CK59" s="123"/>
      <c r="CL59" s="124"/>
      <c r="CM59" s="124"/>
      <c r="CN59" s="124"/>
      <c r="CO59" s="124"/>
      <c r="CP59" s="124"/>
      <c r="CQ59" s="124"/>
      <c r="CR59" s="124"/>
      <c r="CS59" s="124"/>
      <c r="CT59" s="124"/>
      <c r="CU59" s="124"/>
      <c r="CV59" s="124"/>
      <c r="CW59" s="125"/>
      <c r="CX59" s="117">
        <v>100000</v>
      </c>
      <c r="CY59" s="118"/>
      <c r="CZ59" s="118"/>
      <c r="DA59" s="118"/>
      <c r="DB59" s="118"/>
      <c r="DC59" s="118"/>
      <c r="DD59" s="118"/>
      <c r="DE59" s="118"/>
      <c r="DF59" s="118"/>
      <c r="DG59" s="118"/>
      <c r="DH59" s="118"/>
      <c r="DI59" s="118"/>
      <c r="DJ59" s="119"/>
      <c r="DK59" s="117">
        <f>DX59+EK59</f>
        <v>0</v>
      </c>
      <c r="DL59" s="118"/>
      <c r="DM59" s="118"/>
      <c r="DN59" s="118"/>
      <c r="DO59" s="118"/>
      <c r="DP59" s="118"/>
      <c r="DQ59" s="118"/>
      <c r="DR59" s="118"/>
      <c r="DS59" s="118"/>
      <c r="DT59" s="118"/>
      <c r="DU59" s="118"/>
      <c r="DV59" s="118"/>
      <c r="DW59" s="119"/>
      <c r="DX59" s="117"/>
      <c r="DY59" s="118"/>
      <c r="DZ59" s="118"/>
      <c r="EA59" s="118"/>
      <c r="EB59" s="118"/>
      <c r="EC59" s="118"/>
      <c r="ED59" s="118"/>
      <c r="EE59" s="118"/>
      <c r="EF59" s="118"/>
      <c r="EG59" s="118"/>
      <c r="EH59" s="118"/>
      <c r="EI59" s="118"/>
      <c r="EJ59" s="119"/>
      <c r="EK59" s="117"/>
      <c r="EL59" s="118"/>
      <c r="EM59" s="118"/>
      <c r="EN59" s="118"/>
      <c r="EO59" s="118"/>
      <c r="EP59" s="118"/>
      <c r="EQ59" s="118"/>
      <c r="ER59" s="118"/>
      <c r="ES59" s="118"/>
      <c r="ET59" s="118"/>
      <c r="EU59" s="118"/>
      <c r="EV59" s="118"/>
      <c r="EW59" s="119"/>
      <c r="EX59" s="117">
        <f>FK59+FX59</f>
        <v>0</v>
      </c>
      <c r="EY59" s="118"/>
      <c r="EZ59" s="118"/>
      <c r="FA59" s="118"/>
      <c r="FB59" s="118"/>
      <c r="FC59" s="118"/>
      <c r="FD59" s="118"/>
      <c r="FE59" s="118"/>
      <c r="FF59" s="118"/>
      <c r="FG59" s="118"/>
      <c r="FH59" s="118"/>
      <c r="FI59" s="118"/>
      <c r="FJ59" s="119"/>
      <c r="FK59" s="117"/>
      <c r="FL59" s="118"/>
      <c r="FM59" s="118"/>
      <c r="FN59" s="118"/>
      <c r="FO59" s="118"/>
      <c r="FP59" s="118"/>
      <c r="FQ59" s="118"/>
      <c r="FR59" s="118"/>
      <c r="FS59" s="118"/>
      <c r="FT59" s="118"/>
      <c r="FU59" s="118"/>
      <c r="FV59" s="118"/>
      <c r="FW59" s="119"/>
      <c r="FX59" s="117"/>
      <c r="FY59" s="118"/>
      <c r="FZ59" s="118"/>
      <c r="GA59" s="118"/>
      <c r="GB59" s="118"/>
      <c r="GC59" s="118"/>
      <c r="GD59" s="118"/>
      <c r="GE59" s="118"/>
      <c r="GF59" s="118"/>
      <c r="GG59" s="118"/>
      <c r="GH59" s="118"/>
      <c r="GI59" s="118"/>
      <c r="GJ59" s="119"/>
    </row>
    <row r="60" spans="1:192" s="14" customFormat="1" ht="30" customHeight="1">
      <c r="A60" s="126" t="s">
        <v>52</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8"/>
      <c r="AE60" s="129">
        <v>244</v>
      </c>
      <c r="AF60" s="130"/>
      <c r="AG60" s="130"/>
      <c r="AH60" s="130"/>
      <c r="AI60" s="130"/>
      <c r="AJ60" s="130"/>
      <c r="AK60" s="130"/>
      <c r="AL60" s="130"/>
      <c r="AM60" s="131"/>
      <c r="AN60" s="132" t="s">
        <v>40</v>
      </c>
      <c r="AO60" s="133"/>
      <c r="AP60" s="133"/>
      <c r="AQ60" s="133"/>
      <c r="AR60" s="133"/>
      <c r="AS60" s="133"/>
      <c r="AT60" s="133"/>
      <c r="AU60" s="133"/>
      <c r="AV60" s="134"/>
      <c r="AW60" s="120"/>
      <c r="AX60" s="121"/>
      <c r="AY60" s="121"/>
      <c r="AZ60" s="121"/>
      <c r="BA60" s="121"/>
      <c r="BB60" s="121"/>
      <c r="BC60" s="121"/>
      <c r="BD60" s="121"/>
      <c r="BE60" s="121"/>
      <c r="BF60" s="121"/>
      <c r="BG60" s="121"/>
      <c r="BH60" s="121"/>
      <c r="BI60" s="121"/>
      <c r="BJ60" s="122"/>
      <c r="BK60" s="120" t="s">
        <v>261</v>
      </c>
      <c r="BL60" s="121"/>
      <c r="BM60" s="121"/>
      <c r="BN60" s="121"/>
      <c r="BO60" s="121"/>
      <c r="BP60" s="121"/>
      <c r="BQ60" s="121"/>
      <c r="BR60" s="121"/>
      <c r="BS60" s="121"/>
      <c r="BT60" s="121"/>
      <c r="BU60" s="121"/>
      <c r="BV60" s="121"/>
      <c r="BW60" s="122"/>
      <c r="BX60" s="123">
        <f t="shared" si="6"/>
        <v>33000</v>
      </c>
      <c r="BY60" s="124"/>
      <c r="BZ60" s="124"/>
      <c r="CA60" s="124"/>
      <c r="CB60" s="124"/>
      <c r="CC60" s="124"/>
      <c r="CD60" s="124"/>
      <c r="CE60" s="124"/>
      <c r="CF60" s="124"/>
      <c r="CG60" s="124"/>
      <c r="CH60" s="124"/>
      <c r="CI60" s="124"/>
      <c r="CJ60" s="125"/>
      <c r="CK60" s="123">
        <v>33000</v>
      </c>
      <c r="CL60" s="124"/>
      <c r="CM60" s="124"/>
      <c r="CN60" s="124"/>
      <c r="CO60" s="124"/>
      <c r="CP60" s="124"/>
      <c r="CQ60" s="124"/>
      <c r="CR60" s="124"/>
      <c r="CS60" s="124"/>
      <c r="CT60" s="124"/>
      <c r="CU60" s="124"/>
      <c r="CV60" s="124"/>
      <c r="CW60" s="125"/>
      <c r="CX60" s="117"/>
      <c r="CY60" s="118"/>
      <c r="CZ60" s="118"/>
      <c r="DA60" s="118"/>
      <c r="DB60" s="118"/>
      <c r="DC60" s="118"/>
      <c r="DD60" s="118"/>
      <c r="DE60" s="118"/>
      <c r="DF60" s="118"/>
      <c r="DG60" s="118"/>
      <c r="DH60" s="118"/>
      <c r="DI60" s="118"/>
      <c r="DJ60" s="119"/>
      <c r="DK60" s="117">
        <f t="shared" si="7"/>
        <v>33000</v>
      </c>
      <c r="DL60" s="118"/>
      <c r="DM60" s="118"/>
      <c r="DN60" s="118"/>
      <c r="DO60" s="118"/>
      <c r="DP60" s="118"/>
      <c r="DQ60" s="118"/>
      <c r="DR60" s="118"/>
      <c r="DS60" s="118"/>
      <c r="DT60" s="118"/>
      <c r="DU60" s="118"/>
      <c r="DV60" s="118"/>
      <c r="DW60" s="119"/>
      <c r="DX60" s="117">
        <v>33000</v>
      </c>
      <c r="DY60" s="118"/>
      <c r="DZ60" s="118"/>
      <c r="EA60" s="118"/>
      <c r="EB60" s="118"/>
      <c r="EC60" s="118"/>
      <c r="ED60" s="118"/>
      <c r="EE60" s="118"/>
      <c r="EF60" s="118"/>
      <c r="EG60" s="118"/>
      <c r="EH60" s="118"/>
      <c r="EI60" s="118"/>
      <c r="EJ60" s="119"/>
      <c r="EK60" s="117"/>
      <c r="EL60" s="118"/>
      <c r="EM60" s="118"/>
      <c r="EN60" s="118"/>
      <c r="EO60" s="118"/>
      <c r="EP60" s="118"/>
      <c r="EQ60" s="118"/>
      <c r="ER60" s="118"/>
      <c r="ES60" s="118"/>
      <c r="ET60" s="118"/>
      <c r="EU60" s="118"/>
      <c r="EV60" s="118"/>
      <c r="EW60" s="119"/>
      <c r="EX60" s="117">
        <f t="shared" si="9"/>
        <v>33000</v>
      </c>
      <c r="EY60" s="118"/>
      <c r="EZ60" s="118"/>
      <c r="FA60" s="118"/>
      <c r="FB60" s="118"/>
      <c r="FC60" s="118"/>
      <c r="FD60" s="118"/>
      <c r="FE60" s="118"/>
      <c r="FF60" s="118"/>
      <c r="FG60" s="118"/>
      <c r="FH60" s="118"/>
      <c r="FI60" s="118"/>
      <c r="FJ60" s="119"/>
      <c r="FK60" s="117">
        <v>33000</v>
      </c>
      <c r="FL60" s="118"/>
      <c r="FM60" s="118"/>
      <c r="FN60" s="118"/>
      <c r="FO60" s="118"/>
      <c r="FP60" s="118"/>
      <c r="FQ60" s="118"/>
      <c r="FR60" s="118"/>
      <c r="FS60" s="118"/>
      <c r="FT60" s="118"/>
      <c r="FU60" s="118"/>
      <c r="FV60" s="118"/>
      <c r="FW60" s="119"/>
      <c r="FX60" s="117"/>
      <c r="FY60" s="118"/>
      <c r="FZ60" s="118"/>
      <c r="GA60" s="118"/>
      <c r="GB60" s="118"/>
      <c r="GC60" s="118"/>
      <c r="GD60" s="118"/>
      <c r="GE60" s="118"/>
      <c r="GF60" s="118"/>
      <c r="GG60" s="118"/>
      <c r="GH60" s="118"/>
      <c r="GI60" s="118"/>
      <c r="GJ60" s="119"/>
    </row>
    <row r="61" spans="1:192" s="14" customFormat="1" ht="30" customHeight="1">
      <c r="A61" s="126" t="s">
        <v>52</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8"/>
      <c r="AE61" s="129">
        <v>244</v>
      </c>
      <c r="AF61" s="130"/>
      <c r="AG61" s="130"/>
      <c r="AH61" s="130"/>
      <c r="AI61" s="130"/>
      <c r="AJ61" s="130"/>
      <c r="AK61" s="130"/>
      <c r="AL61" s="130"/>
      <c r="AM61" s="131"/>
      <c r="AN61" s="132" t="s">
        <v>40</v>
      </c>
      <c r="AO61" s="133"/>
      <c r="AP61" s="133"/>
      <c r="AQ61" s="133"/>
      <c r="AR61" s="133"/>
      <c r="AS61" s="133"/>
      <c r="AT61" s="133"/>
      <c r="AU61" s="133"/>
      <c r="AV61" s="134"/>
      <c r="AW61" s="120"/>
      <c r="AX61" s="121"/>
      <c r="AY61" s="121"/>
      <c r="AZ61" s="121"/>
      <c r="BA61" s="121"/>
      <c r="BB61" s="121"/>
      <c r="BC61" s="121"/>
      <c r="BD61" s="121"/>
      <c r="BE61" s="121"/>
      <c r="BF61" s="121"/>
      <c r="BG61" s="121"/>
      <c r="BH61" s="121"/>
      <c r="BI61" s="121"/>
      <c r="BJ61" s="122"/>
      <c r="BK61" s="120" t="s">
        <v>262</v>
      </c>
      <c r="BL61" s="121"/>
      <c r="BM61" s="121"/>
      <c r="BN61" s="121"/>
      <c r="BO61" s="121"/>
      <c r="BP61" s="121"/>
      <c r="BQ61" s="121"/>
      <c r="BR61" s="121"/>
      <c r="BS61" s="121"/>
      <c r="BT61" s="121"/>
      <c r="BU61" s="121"/>
      <c r="BV61" s="121"/>
      <c r="BW61" s="122"/>
      <c r="BX61" s="123">
        <f>CK61+CX61</f>
        <v>21000</v>
      </c>
      <c r="BY61" s="124"/>
      <c r="BZ61" s="124"/>
      <c r="CA61" s="124"/>
      <c r="CB61" s="124"/>
      <c r="CC61" s="124"/>
      <c r="CD61" s="124"/>
      <c r="CE61" s="124"/>
      <c r="CF61" s="124"/>
      <c r="CG61" s="124"/>
      <c r="CH61" s="124"/>
      <c r="CI61" s="124"/>
      <c r="CJ61" s="125"/>
      <c r="CK61" s="123">
        <v>21000</v>
      </c>
      <c r="CL61" s="124"/>
      <c r="CM61" s="124"/>
      <c r="CN61" s="124"/>
      <c r="CO61" s="124"/>
      <c r="CP61" s="124"/>
      <c r="CQ61" s="124"/>
      <c r="CR61" s="124"/>
      <c r="CS61" s="124"/>
      <c r="CT61" s="124"/>
      <c r="CU61" s="124"/>
      <c r="CV61" s="124"/>
      <c r="CW61" s="125"/>
      <c r="CX61" s="117"/>
      <c r="CY61" s="118"/>
      <c r="CZ61" s="118"/>
      <c r="DA61" s="118"/>
      <c r="DB61" s="118"/>
      <c r="DC61" s="118"/>
      <c r="DD61" s="118"/>
      <c r="DE61" s="118"/>
      <c r="DF61" s="118"/>
      <c r="DG61" s="118"/>
      <c r="DH61" s="118"/>
      <c r="DI61" s="118"/>
      <c r="DJ61" s="119"/>
      <c r="DK61" s="117">
        <f>DX61+EK61</f>
        <v>21000</v>
      </c>
      <c r="DL61" s="118"/>
      <c r="DM61" s="118"/>
      <c r="DN61" s="118"/>
      <c r="DO61" s="118"/>
      <c r="DP61" s="118"/>
      <c r="DQ61" s="118"/>
      <c r="DR61" s="118"/>
      <c r="DS61" s="118"/>
      <c r="DT61" s="118"/>
      <c r="DU61" s="118"/>
      <c r="DV61" s="118"/>
      <c r="DW61" s="119"/>
      <c r="DX61" s="117">
        <v>21000</v>
      </c>
      <c r="DY61" s="118"/>
      <c r="DZ61" s="118"/>
      <c r="EA61" s="118"/>
      <c r="EB61" s="118"/>
      <c r="EC61" s="118"/>
      <c r="ED61" s="118"/>
      <c r="EE61" s="118"/>
      <c r="EF61" s="118"/>
      <c r="EG61" s="118"/>
      <c r="EH61" s="118"/>
      <c r="EI61" s="118"/>
      <c r="EJ61" s="119"/>
      <c r="EK61" s="117"/>
      <c r="EL61" s="118"/>
      <c r="EM61" s="118"/>
      <c r="EN61" s="118"/>
      <c r="EO61" s="118"/>
      <c r="EP61" s="118"/>
      <c r="EQ61" s="118"/>
      <c r="ER61" s="118"/>
      <c r="ES61" s="118"/>
      <c r="ET61" s="118"/>
      <c r="EU61" s="118"/>
      <c r="EV61" s="118"/>
      <c r="EW61" s="119"/>
      <c r="EX61" s="117">
        <f>FK61+FX61</f>
        <v>21000</v>
      </c>
      <c r="EY61" s="118"/>
      <c r="EZ61" s="118"/>
      <c r="FA61" s="118"/>
      <c r="FB61" s="118"/>
      <c r="FC61" s="118"/>
      <c r="FD61" s="118"/>
      <c r="FE61" s="118"/>
      <c r="FF61" s="118"/>
      <c r="FG61" s="118"/>
      <c r="FH61" s="118"/>
      <c r="FI61" s="118"/>
      <c r="FJ61" s="119"/>
      <c r="FK61" s="117">
        <v>21000</v>
      </c>
      <c r="FL61" s="118"/>
      <c r="FM61" s="118"/>
      <c r="FN61" s="118"/>
      <c r="FO61" s="118"/>
      <c r="FP61" s="118"/>
      <c r="FQ61" s="118"/>
      <c r="FR61" s="118"/>
      <c r="FS61" s="118"/>
      <c r="FT61" s="118"/>
      <c r="FU61" s="118"/>
      <c r="FV61" s="118"/>
      <c r="FW61" s="119"/>
      <c r="FX61" s="117"/>
      <c r="FY61" s="118"/>
      <c r="FZ61" s="118"/>
      <c r="GA61" s="118"/>
      <c r="GB61" s="118"/>
      <c r="GC61" s="118"/>
      <c r="GD61" s="118"/>
      <c r="GE61" s="118"/>
      <c r="GF61" s="118"/>
      <c r="GG61" s="118"/>
      <c r="GH61" s="118"/>
      <c r="GI61" s="118"/>
      <c r="GJ61" s="119"/>
    </row>
    <row r="62" spans="1:192" s="14" customFormat="1" ht="30" customHeight="1">
      <c r="A62" s="126" t="s">
        <v>45</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8"/>
      <c r="AE62" s="129">
        <v>244</v>
      </c>
      <c r="AF62" s="130"/>
      <c r="AG62" s="130"/>
      <c r="AH62" s="130"/>
      <c r="AI62" s="130"/>
      <c r="AJ62" s="130"/>
      <c r="AK62" s="130"/>
      <c r="AL62" s="130"/>
      <c r="AM62" s="131"/>
      <c r="AN62" s="132"/>
      <c r="AO62" s="133"/>
      <c r="AP62" s="133"/>
      <c r="AQ62" s="133"/>
      <c r="AR62" s="133"/>
      <c r="AS62" s="133"/>
      <c r="AT62" s="133"/>
      <c r="AU62" s="133"/>
      <c r="AV62" s="134"/>
      <c r="AW62" s="120"/>
      <c r="AX62" s="121"/>
      <c r="AY62" s="121"/>
      <c r="AZ62" s="121"/>
      <c r="BA62" s="121"/>
      <c r="BB62" s="121"/>
      <c r="BC62" s="121"/>
      <c r="BD62" s="121"/>
      <c r="BE62" s="121"/>
      <c r="BF62" s="121"/>
      <c r="BG62" s="121"/>
      <c r="BH62" s="121"/>
      <c r="BI62" s="121"/>
      <c r="BJ62" s="122"/>
      <c r="BK62" s="120"/>
      <c r="BL62" s="121"/>
      <c r="BM62" s="121"/>
      <c r="BN62" s="121"/>
      <c r="BO62" s="121"/>
      <c r="BP62" s="121"/>
      <c r="BQ62" s="121"/>
      <c r="BR62" s="121"/>
      <c r="BS62" s="121"/>
      <c r="BT62" s="121"/>
      <c r="BU62" s="121"/>
      <c r="BV62" s="121"/>
      <c r="BW62" s="122"/>
      <c r="BX62" s="123">
        <f t="shared" si="6"/>
        <v>0</v>
      </c>
      <c r="BY62" s="124"/>
      <c r="BZ62" s="124"/>
      <c r="CA62" s="124"/>
      <c r="CB62" s="124"/>
      <c r="CC62" s="124"/>
      <c r="CD62" s="124"/>
      <c r="CE62" s="124"/>
      <c r="CF62" s="124"/>
      <c r="CG62" s="124"/>
      <c r="CH62" s="124"/>
      <c r="CI62" s="124"/>
      <c r="CJ62" s="125"/>
      <c r="CK62" s="123"/>
      <c r="CL62" s="124"/>
      <c r="CM62" s="124"/>
      <c r="CN62" s="124"/>
      <c r="CO62" s="124"/>
      <c r="CP62" s="124"/>
      <c r="CQ62" s="124"/>
      <c r="CR62" s="124"/>
      <c r="CS62" s="124"/>
      <c r="CT62" s="124"/>
      <c r="CU62" s="124"/>
      <c r="CV62" s="124"/>
      <c r="CW62" s="125"/>
      <c r="CX62" s="117"/>
      <c r="CY62" s="118"/>
      <c r="CZ62" s="118"/>
      <c r="DA62" s="118"/>
      <c r="DB62" s="118"/>
      <c r="DC62" s="118"/>
      <c r="DD62" s="118"/>
      <c r="DE62" s="118"/>
      <c r="DF62" s="118"/>
      <c r="DG62" s="118"/>
      <c r="DH62" s="118"/>
      <c r="DI62" s="118"/>
      <c r="DJ62" s="119"/>
      <c r="DK62" s="117">
        <f t="shared" si="7"/>
        <v>0</v>
      </c>
      <c r="DL62" s="118"/>
      <c r="DM62" s="118"/>
      <c r="DN62" s="118"/>
      <c r="DO62" s="118"/>
      <c r="DP62" s="118"/>
      <c r="DQ62" s="118"/>
      <c r="DR62" s="118"/>
      <c r="DS62" s="118"/>
      <c r="DT62" s="118"/>
      <c r="DU62" s="118"/>
      <c r="DV62" s="118"/>
      <c r="DW62" s="119"/>
      <c r="DX62" s="117"/>
      <c r="DY62" s="118"/>
      <c r="DZ62" s="118"/>
      <c r="EA62" s="118"/>
      <c r="EB62" s="118"/>
      <c r="EC62" s="118"/>
      <c r="ED62" s="118"/>
      <c r="EE62" s="118"/>
      <c r="EF62" s="118"/>
      <c r="EG62" s="118"/>
      <c r="EH62" s="118"/>
      <c r="EI62" s="118"/>
      <c r="EJ62" s="119"/>
      <c r="EK62" s="117"/>
      <c r="EL62" s="118"/>
      <c r="EM62" s="118"/>
      <c r="EN62" s="118"/>
      <c r="EO62" s="118"/>
      <c r="EP62" s="118"/>
      <c r="EQ62" s="118"/>
      <c r="ER62" s="118"/>
      <c r="ES62" s="118"/>
      <c r="ET62" s="118"/>
      <c r="EU62" s="118"/>
      <c r="EV62" s="118"/>
      <c r="EW62" s="119"/>
      <c r="EX62" s="117">
        <f t="shared" si="9"/>
        <v>0</v>
      </c>
      <c r="EY62" s="118"/>
      <c r="EZ62" s="118"/>
      <c r="FA62" s="118"/>
      <c r="FB62" s="118"/>
      <c r="FC62" s="118"/>
      <c r="FD62" s="118"/>
      <c r="FE62" s="118"/>
      <c r="FF62" s="118"/>
      <c r="FG62" s="118"/>
      <c r="FH62" s="118"/>
      <c r="FI62" s="118"/>
      <c r="FJ62" s="119"/>
      <c r="FK62" s="117"/>
      <c r="FL62" s="118"/>
      <c r="FM62" s="118"/>
      <c r="FN62" s="118"/>
      <c r="FO62" s="118"/>
      <c r="FP62" s="118"/>
      <c r="FQ62" s="118"/>
      <c r="FR62" s="118"/>
      <c r="FS62" s="118"/>
      <c r="FT62" s="118"/>
      <c r="FU62" s="118"/>
      <c r="FV62" s="118"/>
      <c r="FW62" s="119"/>
      <c r="FX62" s="117"/>
      <c r="FY62" s="118"/>
      <c r="FZ62" s="118"/>
      <c r="GA62" s="118"/>
      <c r="GB62" s="118"/>
      <c r="GC62" s="118"/>
      <c r="GD62" s="118"/>
      <c r="GE62" s="118"/>
      <c r="GF62" s="118"/>
      <c r="GG62" s="118"/>
      <c r="GH62" s="118"/>
      <c r="GI62" s="118"/>
      <c r="GJ62" s="119"/>
    </row>
    <row r="63" spans="1:192" s="14" customFormat="1" ht="30" customHeight="1">
      <c r="A63" s="126" t="s">
        <v>53</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8"/>
      <c r="AE63" s="129">
        <v>851</v>
      </c>
      <c r="AF63" s="130"/>
      <c r="AG63" s="130"/>
      <c r="AH63" s="130"/>
      <c r="AI63" s="130"/>
      <c r="AJ63" s="130"/>
      <c r="AK63" s="130"/>
      <c r="AL63" s="130"/>
      <c r="AM63" s="131"/>
      <c r="AN63" s="132" t="s">
        <v>41</v>
      </c>
      <c r="AO63" s="133"/>
      <c r="AP63" s="133"/>
      <c r="AQ63" s="133"/>
      <c r="AR63" s="133"/>
      <c r="AS63" s="133"/>
      <c r="AT63" s="133"/>
      <c r="AU63" s="133"/>
      <c r="AV63" s="134"/>
      <c r="AW63" s="120" t="s">
        <v>238</v>
      </c>
      <c r="AX63" s="121"/>
      <c r="AY63" s="121"/>
      <c r="AZ63" s="121"/>
      <c r="BA63" s="121"/>
      <c r="BB63" s="121"/>
      <c r="BC63" s="121"/>
      <c r="BD63" s="121"/>
      <c r="BE63" s="121"/>
      <c r="BF63" s="121"/>
      <c r="BG63" s="121"/>
      <c r="BH63" s="121"/>
      <c r="BI63" s="121"/>
      <c r="BJ63" s="122"/>
      <c r="BK63" s="120" t="s">
        <v>193</v>
      </c>
      <c r="BL63" s="121"/>
      <c r="BM63" s="121"/>
      <c r="BN63" s="121"/>
      <c r="BO63" s="121"/>
      <c r="BP63" s="121"/>
      <c r="BQ63" s="121"/>
      <c r="BR63" s="121"/>
      <c r="BS63" s="121"/>
      <c r="BT63" s="121"/>
      <c r="BU63" s="121"/>
      <c r="BV63" s="121"/>
      <c r="BW63" s="122"/>
      <c r="BX63" s="123">
        <f t="shared" si="6"/>
        <v>23000</v>
      </c>
      <c r="BY63" s="124"/>
      <c r="BZ63" s="124"/>
      <c r="CA63" s="124"/>
      <c r="CB63" s="124"/>
      <c r="CC63" s="124"/>
      <c r="CD63" s="124"/>
      <c r="CE63" s="124"/>
      <c r="CF63" s="124"/>
      <c r="CG63" s="124"/>
      <c r="CH63" s="124"/>
      <c r="CI63" s="124"/>
      <c r="CJ63" s="125"/>
      <c r="CK63" s="123"/>
      <c r="CL63" s="124"/>
      <c r="CM63" s="124"/>
      <c r="CN63" s="124"/>
      <c r="CO63" s="124"/>
      <c r="CP63" s="124"/>
      <c r="CQ63" s="124"/>
      <c r="CR63" s="124"/>
      <c r="CS63" s="124"/>
      <c r="CT63" s="124"/>
      <c r="CU63" s="124"/>
      <c r="CV63" s="124"/>
      <c r="CW63" s="125"/>
      <c r="CX63" s="117">
        <v>23000</v>
      </c>
      <c r="CY63" s="118"/>
      <c r="CZ63" s="118"/>
      <c r="DA63" s="118"/>
      <c r="DB63" s="118"/>
      <c r="DC63" s="118"/>
      <c r="DD63" s="118"/>
      <c r="DE63" s="118"/>
      <c r="DF63" s="118"/>
      <c r="DG63" s="118"/>
      <c r="DH63" s="118"/>
      <c r="DI63" s="118"/>
      <c r="DJ63" s="119"/>
      <c r="DK63" s="117">
        <f t="shared" si="7"/>
        <v>23000</v>
      </c>
      <c r="DL63" s="118"/>
      <c r="DM63" s="118"/>
      <c r="DN63" s="118"/>
      <c r="DO63" s="118"/>
      <c r="DP63" s="118"/>
      <c r="DQ63" s="118"/>
      <c r="DR63" s="118"/>
      <c r="DS63" s="118"/>
      <c r="DT63" s="118"/>
      <c r="DU63" s="118"/>
      <c r="DV63" s="118"/>
      <c r="DW63" s="119"/>
      <c r="DX63" s="117"/>
      <c r="DY63" s="118"/>
      <c r="DZ63" s="118"/>
      <c r="EA63" s="118"/>
      <c r="EB63" s="118"/>
      <c r="EC63" s="118"/>
      <c r="ED63" s="118"/>
      <c r="EE63" s="118"/>
      <c r="EF63" s="118"/>
      <c r="EG63" s="118"/>
      <c r="EH63" s="118"/>
      <c r="EI63" s="118"/>
      <c r="EJ63" s="119"/>
      <c r="EK63" s="117">
        <v>23000</v>
      </c>
      <c r="EL63" s="118"/>
      <c r="EM63" s="118"/>
      <c r="EN63" s="118"/>
      <c r="EO63" s="118"/>
      <c r="EP63" s="118"/>
      <c r="EQ63" s="118"/>
      <c r="ER63" s="118"/>
      <c r="ES63" s="118"/>
      <c r="ET63" s="118"/>
      <c r="EU63" s="118"/>
      <c r="EV63" s="118"/>
      <c r="EW63" s="119"/>
      <c r="EX63" s="117">
        <f t="shared" si="9"/>
        <v>23000</v>
      </c>
      <c r="EY63" s="118"/>
      <c r="EZ63" s="118"/>
      <c r="FA63" s="118"/>
      <c r="FB63" s="118"/>
      <c r="FC63" s="118"/>
      <c r="FD63" s="118"/>
      <c r="FE63" s="118"/>
      <c r="FF63" s="118"/>
      <c r="FG63" s="118"/>
      <c r="FH63" s="118"/>
      <c r="FI63" s="118"/>
      <c r="FJ63" s="119"/>
      <c r="FK63" s="117"/>
      <c r="FL63" s="118"/>
      <c r="FM63" s="118"/>
      <c r="FN63" s="118"/>
      <c r="FO63" s="118"/>
      <c r="FP63" s="118"/>
      <c r="FQ63" s="118"/>
      <c r="FR63" s="118"/>
      <c r="FS63" s="118"/>
      <c r="FT63" s="118"/>
      <c r="FU63" s="118"/>
      <c r="FV63" s="118"/>
      <c r="FW63" s="119"/>
      <c r="FX63" s="117">
        <v>23000</v>
      </c>
      <c r="FY63" s="118"/>
      <c r="FZ63" s="118"/>
      <c r="GA63" s="118"/>
      <c r="GB63" s="118"/>
      <c r="GC63" s="118"/>
      <c r="GD63" s="118"/>
      <c r="GE63" s="118"/>
      <c r="GF63" s="118"/>
      <c r="GG63" s="118"/>
      <c r="GH63" s="118"/>
      <c r="GI63" s="118"/>
      <c r="GJ63" s="119"/>
    </row>
    <row r="64" spans="1:192" s="14" customFormat="1" ht="30" customHeight="1">
      <c r="A64" s="126" t="s">
        <v>53</v>
      </c>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8"/>
      <c r="AE64" s="129">
        <v>852</v>
      </c>
      <c r="AF64" s="130"/>
      <c r="AG64" s="130"/>
      <c r="AH64" s="130"/>
      <c r="AI64" s="130"/>
      <c r="AJ64" s="130"/>
      <c r="AK64" s="130"/>
      <c r="AL64" s="130"/>
      <c r="AM64" s="131"/>
      <c r="AN64" s="132" t="s">
        <v>41</v>
      </c>
      <c r="AO64" s="133"/>
      <c r="AP64" s="133"/>
      <c r="AQ64" s="133"/>
      <c r="AR64" s="133"/>
      <c r="AS64" s="133"/>
      <c r="AT64" s="133"/>
      <c r="AU64" s="133"/>
      <c r="AV64" s="134"/>
      <c r="AW64" s="120" t="s">
        <v>238</v>
      </c>
      <c r="AX64" s="121"/>
      <c r="AY64" s="121"/>
      <c r="AZ64" s="121"/>
      <c r="BA64" s="121"/>
      <c r="BB64" s="121"/>
      <c r="BC64" s="121"/>
      <c r="BD64" s="121"/>
      <c r="BE64" s="121"/>
      <c r="BF64" s="121"/>
      <c r="BG64" s="121"/>
      <c r="BH64" s="121"/>
      <c r="BI64" s="121"/>
      <c r="BJ64" s="122"/>
      <c r="BK64" s="120" t="s">
        <v>193</v>
      </c>
      <c r="BL64" s="121"/>
      <c r="BM64" s="121"/>
      <c r="BN64" s="121"/>
      <c r="BO64" s="121"/>
      <c r="BP64" s="121"/>
      <c r="BQ64" s="121"/>
      <c r="BR64" s="121"/>
      <c r="BS64" s="121"/>
      <c r="BT64" s="121"/>
      <c r="BU64" s="121"/>
      <c r="BV64" s="121"/>
      <c r="BW64" s="122"/>
      <c r="BX64" s="123">
        <f>CK64+CX64</f>
        <v>500</v>
      </c>
      <c r="BY64" s="124"/>
      <c r="BZ64" s="124"/>
      <c r="CA64" s="124"/>
      <c r="CB64" s="124"/>
      <c r="CC64" s="124"/>
      <c r="CD64" s="124"/>
      <c r="CE64" s="124"/>
      <c r="CF64" s="124"/>
      <c r="CG64" s="124"/>
      <c r="CH64" s="124"/>
      <c r="CI64" s="124"/>
      <c r="CJ64" s="125"/>
      <c r="CK64" s="123"/>
      <c r="CL64" s="124"/>
      <c r="CM64" s="124"/>
      <c r="CN64" s="124"/>
      <c r="CO64" s="124"/>
      <c r="CP64" s="124"/>
      <c r="CQ64" s="124"/>
      <c r="CR64" s="124"/>
      <c r="CS64" s="124"/>
      <c r="CT64" s="124"/>
      <c r="CU64" s="124"/>
      <c r="CV64" s="124"/>
      <c r="CW64" s="125"/>
      <c r="CX64" s="117">
        <f>500</f>
        <v>500</v>
      </c>
      <c r="CY64" s="118"/>
      <c r="CZ64" s="118"/>
      <c r="DA64" s="118"/>
      <c r="DB64" s="118"/>
      <c r="DC64" s="118"/>
      <c r="DD64" s="118"/>
      <c r="DE64" s="118"/>
      <c r="DF64" s="118"/>
      <c r="DG64" s="118"/>
      <c r="DH64" s="118"/>
      <c r="DI64" s="118"/>
      <c r="DJ64" s="119"/>
      <c r="DK64" s="117">
        <f>DX64+EK64</f>
        <v>500</v>
      </c>
      <c r="DL64" s="118"/>
      <c r="DM64" s="118"/>
      <c r="DN64" s="118"/>
      <c r="DO64" s="118"/>
      <c r="DP64" s="118"/>
      <c r="DQ64" s="118"/>
      <c r="DR64" s="118"/>
      <c r="DS64" s="118"/>
      <c r="DT64" s="118"/>
      <c r="DU64" s="118"/>
      <c r="DV64" s="118"/>
      <c r="DW64" s="119"/>
      <c r="DX64" s="117"/>
      <c r="DY64" s="118"/>
      <c r="DZ64" s="118"/>
      <c r="EA64" s="118"/>
      <c r="EB64" s="118"/>
      <c r="EC64" s="118"/>
      <c r="ED64" s="118"/>
      <c r="EE64" s="118"/>
      <c r="EF64" s="118"/>
      <c r="EG64" s="118"/>
      <c r="EH64" s="118"/>
      <c r="EI64" s="118"/>
      <c r="EJ64" s="119"/>
      <c r="EK64" s="117">
        <v>500</v>
      </c>
      <c r="EL64" s="118"/>
      <c r="EM64" s="118"/>
      <c r="EN64" s="118"/>
      <c r="EO64" s="118"/>
      <c r="EP64" s="118"/>
      <c r="EQ64" s="118"/>
      <c r="ER64" s="118"/>
      <c r="ES64" s="118"/>
      <c r="ET64" s="118"/>
      <c r="EU64" s="118"/>
      <c r="EV64" s="118"/>
      <c r="EW64" s="119"/>
      <c r="EX64" s="117">
        <f>FK64+FX64</f>
        <v>500</v>
      </c>
      <c r="EY64" s="118"/>
      <c r="EZ64" s="118"/>
      <c r="FA64" s="118"/>
      <c r="FB64" s="118"/>
      <c r="FC64" s="118"/>
      <c r="FD64" s="118"/>
      <c r="FE64" s="118"/>
      <c r="FF64" s="118"/>
      <c r="FG64" s="118"/>
      <c r="FH64" s="118"/>
      <c r="FI64" s="118"/>
      <c r="FJ64" s="119"/>
      <c r="FK64" s="117"/>
      <c r="FL64" s="118"/>
      <c r="FM64" s="118"/>
      <c r="FN64" s="118"/>
      <c r="FO64" s="118"/>
      <c r="FP64" s="118"/>
      <c r="FQ64" s="118"/>
      <c r="FR64" s="118"/>
      <c r="FS64" s="118"/>
      <c r="FT64" s="118"/>
      <c r="FU64" s="118"/>
      <c r="FV64" s="118"/>
      <c r="FW64" s="119"/>
      <c r="FX64" s="117">
        <v>500</v>
      </c>
      <c r="FY64" s="118"/>
      <c r="FZ64" s="118"/>
      <c r="GA64" s="118"/>
      <c r="GB64" s="118"/>
      <c r="GC64" s="118"/>
      <c r="GD64" s="118"/>
      <c r="GE64" s="118"/>
      <c r="GF64" s="118"/>
      <c r="GG64" s="118"/>
      <c r="GH64" s="118"/>
      <c r="GI64" s="118"/>
      <c r="GJ64" s="119"/>
    </row>
    <row r="65" spans="1:192" s="14" customFormat="1" ht="30" customHeight="1">
      <c r="A65" s="126" t="s">
        <v>53</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8"/>
      <c r="AE65" s="129">
        <v>853</v>
      </c>
      <c r="AF65" s="130"/>
      <c r="AG65" s="130"/>
      <c r="AH65" s="130"/>
      <c r="AI65" s="130"/>
      <c r="AJ65" s="130"/>
      <c r="AK65" s="130"/>
      <c r="AL65" s="130"/>
      <c r="AM65" s="131"/>
      <c r="AN65" s="132" t="s">
        <v>41</v>
      </c>
      <c r="AO65" s="133"/>
      <c r="AP65" s="133"/>
      <c r="AQ65" s="133"/>
      <c r="AR65" s="133"/>
      <c r="AS65" s="133"/>
      <c r="AT65" s="133"/>
      <c r="AU65" s="133"/>
      <c r="AV65" s="134"/>
      <c r="AW65" s="120" t="s">
        <v>238</v>
      </c>
      <c r="AX65" s="121"/>
      <c r="AY65" s="121"/>
      <c r="AZ65" s="121"/>
      <c r="BA65" s="121"/>
      <c r="BB65" s="121"/>
      <c r="BC65" s="121"/>
      <c r="BD65" s="121"/>
      <c r="BE65" s="121"/>
      <c r="BF65" s="121"/>
      <c r="BG65" s="121"/>
      <c r="BH65" s="121"/>
      <c r="BI65" s="121"/>
      <c r="BJ65" s="122"/>
      <c r="BK65" s="120" t="s">
        <v>193</v>
      </c>
      <c r="BL65" s="121"/>
      <c r="BM65" s="121"/>
      <c r="BN65" s="121"/>
      <c r="BO65" s="121"/>
      <c r="BP65" s="121"/>
      <c r="BQ65" s="121"/>
      <c r="BR65" s="121"/>
      <c r="BS65" s="121"/>
      <c r="BT65" s="121"/>
      <c r="BU65" s="121"/>
      <c r="BV65" s="121"/>
      <c r="BW65" s="122"/>
      <c r="BX65" s="123">
        <f>CK65+CX65</f>
        <v>100</v>
      </c>
      <c r="BY65" s="124"/>
      <c r="BZ65" s="124"/>
      <c r="CA65" s="124"/>
      <c r="CB65" s="124"/>
      <c r="CC65" s="124"/>
      <c r="CD65" s="124"/>
      <c r="CE65" s="124"/>
      <c r="CF65" s="124"/>
      <c r="CG65" s="124"/>
      <c r="CH65" s="124"/>
      <c r="CI65" s="124"/>
      <c r="CJ65" s="125"/>
      <c r="CK65" s="123"/>
      <c r="CL65" s="124"/>
      <c r="CM65" s="124"/>
      <c r="CN65" s="124"/>
      <c r="CO65" s="124"/>
      <c r="CP65" s="124"/>
      <c r="CQ65" s="124"/>
      <c r="CR65" s="124"/>
      <c r="CS65" s="124"/>
      <c r="CT65" s="124"/>
      <c r="CU65" s="124"/>
      <c r="CV65" s="124"/>
      <c r="CW65" s="125"/>
      <c r="CX65" s="117">
        <f>100</f>
        <v>100</v>
      </c>
      <c r="CY65" s="118"/>
      <c r="CZ65" s="118"/>
      <c r="DA65" s="118"/>
      <c r="DB65" s="118"/>
      <c r="DC65" s="118"/>
      <c r="DD65" s="118"/>
      <c r="DE65" s="118"/>
      <c r="DF65" s="118"/>
      <c r="DG65" s="118"/>
      <c r="DH65" s="118"/>
      <c r="DI65" s="118"/>
      <c r="DJ65" s="119"/>
      <c r="DK65" s="117">
        <f>DX65+EK65</f>
        <v>100</v>
      </c>
      <c r="DL65" s="118"/>
      <c r="DM65" s="118"/>
      <c r="DN65" s="118"/>
      <c r="DO65" s="118"/>
      <c r="DP65" s="118"/>
      <c r="DQ65" s="118"/>
      <c r="DR65" s="118"/>
      <c r="DS65" s="118"/>
      <c r="DT65" s="118"/>
      <c r="DU65" s="118"/>
      <c r="DV65" s="118"/>
      <c r="DW65" s="119"/>
      <c r="DX65" s="117"/>
      <c r="DY65" s="118"/>
      <c r="DZ65" s="118"/>
      <c r="EA65" s="118"/>
      <c r="EB65" s="118"/>
      <c r="EC65" s="118"/>
      <c r="ED65" s="118"/>
      <c r="EE65" s="118"/>
      <c r="EF65" s="118"/>
      <c r="EG65" s="118"/>
      <c r="EH65" s="118"/>
      <c r="EI65" s="118"/>
      <c r="EJ65" s="119"/>
      <c r="EK65" s="117">
        <v>100</v>
      </c>
      <c r="EL65" s="118"/>
      <c r="EM65" s="118"/>
      <c r="EN65" s="118"/>
      <c r="EO65" s="118"/>
      <c r="EP65" s="118"/>
      <c r="EQ65" s="118"/>
      <c r="ER65" s="118"/>
      <c r="ES65" s="118"/>
      <c r="ET65" s="118"/>
      <c r="EU65" s="118"/>
      <c r="EV65" s="118"/>
      <c r="EW65" s="119"/>
      <c r="EX65" s="117">
        <f>FK65+FX65</f>
        <v>100</v>
      </c>
      <c r="EY65" s="118"/>
      <c r="EZ65" s="118"/>
      <c r="FA65" s="118"/>
      <c r="FB65" s="118"/>
      <c r="FC65" s="118"/>
      <c r="FD65" s="118"/>
      <c r="FE65" s="118"/>
      <c r="FF65" s="118"/>
      <c r="FG65" s="118"/>
      <c r="FH65" s="118"/>
      <c r="FI65" s="118"/>
      <c r="FJ65" s="119"/>
      <c r="FK65" s="117"/>
      <c r="FL65" s="118"/>
      <c r="FM65" s="118"/>
      <c r="FN65" s="118"/>
      <c r="FO65" s="118"/>
      <c r="FP65" s="118"/>
      <c r="FQ65" s="118"/>
      <c r="FR65" s="118"/>
      <c r="FS65" s="118"/>
      <c r="FT65" s="118"/>
      <c r="FU65" s="118"/>
      <c r="FV65" s="118"/>
      <c r="FW65" s="119"/>
      <c r="FX65" s="117">
        <v>100</v>
      </c>
      <c r="FY65" s="118"/>
      <c r="FZ65" s="118"/>
      <c r="GA65" s="118"/>
      <c r="GB65" s="118"/>
      <c r="GC65" s="118"/>
      <c r="GD65" s="118"/>
      <c r="GE65" s="118"/>
      <c r="GF65" s="118"/>
      <c r="GG65" s="118"/>
      <c r="GH65" s="118"/>
      <c r="GI65" s="118"/>
      <c r="GJ65" s="119"/>
    </row>
    <row r="66" spans="1:192" s="14" customFormat="1" ht="30" customHeight="1">
      <c r="A66" s="126" t="s">
        <v>53</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8"/>
      <c r="AE66" s="129">
        <v>853</v>
      </c>
      <c r="AF66" s="130"/>
      <c r="AG66" s="130"/>
      <c r="AH66" s="130"/>
      <c r="AI66" s="130"/>
      <c r="AJ66" s="130"/>
      <c r="AK66" s="130"/>
      <c r="AL66" s="130"/>
      <c r="AM66" s="131"/>
      <c r="AN66" s="132" t="s">
        <v>41</v>
      </c>
      <c r="AO66" s="133"/>
      <c r="AP66" s="133"/>
      <c r="AQ66" s="133"/>
      <c r="AR66" s="133"/>
      <c r="AS66" s="133"/>
      <c r="AT66" s="133"/>
      <c r="AU66" s="133"/>
      <c r="AV66" s="134"/>
      <c r="AW66" s="120" t="s">
        <v>434</v>
      </c>
      <c r="AX66" s="121"/>
      <c r="AY66" s="121"/>
      <c r="AZ66" s="121"/>
      <c r="BA66" s="121"/>
      <c r="BB66" s="121"/>
      <c r="BC66" s="121"/>
      <c r="BD66" s="121"/>
      <c r="BE66" s="121"/>
      <c r="BF66" s="121"/>
      <c r="BG66" s="121"/>
      <c r="BH66" s="121"/>
      <c r="BI66" s="121"/>
      <c r="BJ66" s="122"/>
      <c r="BK66" s="120"/>
      <c r="BL66" s="121"/>
      <c r="BM66" s="121"/>
      <c r="BN66" s="121"/>
      <c r="BO66" s="121"/>
      <c r="BP66" s="121"/>
      <c r="BQ66" s="121"/>
      <c r="BR66" s="121"/>
      <c r="BS66" s="121"/>
      <c r="BT66" s="121"/>
      <c r="BU66" s="121"/>
      <c r="BV66" s="121"/>
      <c r="BW66" s="122"/>
      <c r="BX66" s="123">
        <f>CK66+CX66</f>
        <v>2000</v>
      </c>
      <c r="BY66" s="124"/>
      <c r="BZ66" s="124"/>
      <c r="CA66" s="124"/>
      <c r="CB66" s="124"/>
      <c r="CC66" s="124"/>
      <c r="CD66" s="124"/>
      <c r="CE66" s="124"/>
      <c r="CF66" s="124"/>
      <c r="CG66" s="124"/>
      <c r="CH66" s="124"/>
      <c r="CI66" s="124"/>
      <c r="CJ66" s="125"/>
      <c r="CK66" s="123"/>
      <c r="CL66" s="124"/>
      <c r="CM66" s="124"/>
      <c r="CN66" s="124"/>
      <c r="CO66" s="124"/>
      <c r="CP66" s="124"/>
      <c r="CQ66" s="124"/>
      <c r="CR66" s="124"/>
      <c r="CS66" s="124"/>
      <c r="CT66" s="124"/>
      <c r="CU66" s="124"/>
      <c r="CV66" s="124"/>
      <c r="CW66" s="125"/>
      <c r="CX66" s="117">
        <v>2000</v>
      </c>
      <c r="CY66" s="118"/>
      <c r="CZ66" s="118"/>
      <c r="DA66" s="118"/>
      <c r="DB66" s="118"/>
      <c r="DC66" s="118"/>
      <c r="DD66" s="118"/>
      <c r="DE66" s="118"/>
      <c r="DF66" s="118"/>
      <c r="DG66" s="118"/>
      <c r="DH66" s="118"/>
      <c r="DI66" s="118"/>
      <c r="DJ66" s="119"/>
      <c r="DK66" s="117">
        <f>DX66+EK66</f>
        <v>0</v>
      </c>
      <c r="DL66" s="118"/>
      <c r="DM66" s="118"/>
      <c r="DN66" s="118"/>
      <c r="DO66" s="118"/>
      <c r="DP66" s="118"/>
      <c r="DQ66" s="118"/>
      <c r="DR66" s="118"/>
      <c r="DS66" s="118"/>
      <c r="DT66" s="118"/>
      <c r="DU66" s="118"/>
      <c r="DV66" s="118"/>
      <c r="DW66" s="119"/>
      <c r="DX66" s="117"/>
      <c r="DY66" s="118"/>
      <c r="DZ66" s="118"/>
      <c r="EA66" s="118"/>
      <c r="EB66" s="118"/>
      <c r="EC66" s="118"/>
      <c r="ED66" s="118"/>
      <c r="EE66" s="118"/>
      <c r="EF66" s="118"/>
      <c r="EG66" s="118"/>
      <c r="EH66" s="118"/>
      <c r="EI66" s="118"/>
      <c r="EJ66" s="119"/>
      <c r="EK66" s="117"/>
      <c r="EL66" s="118"/>
      <c r="EM66" s="118"/>
      <c r="EN66" s="118"/>
      <c r="EO66" s="118"/>
      <c r="EP66" s="118"/>
      <c r="EQ66" s="118"/>
      <c r="ER66" s="118"/>
      <c r="ES66" s="118"/>
      <c r="ET66" s="118"/>
      <c r="EU66" s="118"/>
      <c r="EV66" s="118"/>
      <c r="EW66" s="119"/>
      <c r="EX66" s="117"/>
      <c r="EY66" s="118"/>
      <c r="EZ66" s="118"/>
      <c r="FA66" s="118"/>
      <c r="FB66" s="118"/>
      <c r="FC66" s="118"/>
      <c r="FD66" s="118"/>
      <c r="FE66" s="118"/>
      <c r="FF66" s="118"/>
      <c r="FG66" s="118"/>
      <c r="FH66" s="118"/>
      <c r="FI66" s="118"/>
      <c r="FJ66" s="119"/>
      <c r="FK66" s="117"/>
      <c r="FL66" s="118"/>
      <c r="FM66" s="118"/>
      <c r="FN66" s="118"/>
      <c r="FO66" s="118"/>
      <c r="FP66" s="118"/>
      <c r="FQ66" s="118"/>
      <c r="FR66" s="118"/>
      <c r="FS66" s="118"/>
      <c r="FT66" s="118"/>
      <c r="FU66" s="118"/>
      <c r="FV66" s="118"/>
      <c r="FW66" s="119"/>
      <c r="FX66" s="117"/>
      <c r="FY66" s="118"/>
      <c r="FZ66" s="118"/>
      <c r="GA66" s="118"/>
      <c r="GB66" s="118"/>
      <c r="GC66" s="118"/>
      <c r="GD66" s="118"/>
      <c r="GE66" s="118"/>
      <c r="GF66" s="118"/>
      <c r="GG66" s="118"/>
      <c r="GH66" s="118"/>
      <c r="GI66" s="118"/>
      <c r="GJ66" s="119"/>
    </row>
    <row r="67" spans="1:192" s="14" customFormat="1" ht="30" customHeight="1">
      <c r="A67" s="126" t="s">
        <v>53</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8"/>
      <c r="AE67" s="129">
        <v>340</v>
      </c>
      <c r="AF67" s="130"/>
      <c r="AG67" s="130"/>
      <c r="AH67" s="130"/>
      <c r="AI67" s="130"/>
      <c r="AJ67" s="130"/>
      <c r="AK67" s="130"/>
      <c r="AL67" s="130"/>
      <c r="AM67" s="131"/>
      <c r="AN67" s="132" t="s">
        <v>41</v>
      </c>
      <c r="AO67" s="133"/>
      <c r="AP67" s="133"/>
      <c r="AQ67" s="133"/>
      <c r="AR67" s="133"/>
      <c r="AS67" s="133"/>
      <c r="AT67" s="133"/>
      <c r="AU67" s="133"/>
      <c r="AV67" s="134"/>
      <c r="AW67" s="120"/>
      <c r="AX67" s="121"/>
      <c r="AY67" s="121"/>
      <c r="AZ67" s="121"/>
      <c r="BA67" s="121"/>
      <c r="BB67" s="121"/>
      <c r="BC67" s="121"/>
      <c r="BD67" s="121"/>
      <c r="BE67" s="121"/>
      <c r="BF67" s="121"/>
      <c r="BG67" s="121"/>
      <c r="BH67" s="121"/>
      <c r="BI67" s="121"/>
      <c r="BJ67" s="122"/>
      <c r="BK67" s="120" t="s">
        <v>261</v>
      </c>
      <c r="BL67" s="121"/>
      <c r="BM67" s="121"/>
      <c r="BN67" s="121"/>
      <c r="BO67" s="121"/>
      <c r="BP67" s="121"/>
      <c r="BQ67" s="121"/>
      <c r="BR67" s="121"/>
      <c r="BS67" s="121"/>
      <c r="BT67" s="121"/>
      <c r="BU67" s="121"/>
      <c r="BV67" s="121"/>
      <c r="BW67" s="122"/>
      <c r="BX67" s="123">
        <f>CK67+CX67</f>
        <v>10000</v>
      </c>
      <c r="BY67" s="124"/>
      <c r="BZ67" s="124"/>
      <c r="CA67" s="124"/>
      <c r="CB67" s="124"/>
      <c r="CC67" s="124"/>
      <c r="CD67" s="124"/>
      <c r="CE67" s="124"/>
      <c r="CF67" s="124"/>
      <c r="CG67" s="124"/>
      <c r="CH67" s="124"/>
      <c r="CI67" s="124"/>
      <c r="CJ67" s="125"/>
      <c r="CK67" s="123">
        <v>10000</v>
      </c>
      <c r="CL67" s="124"/>
      <c r="CM67" s="124"/>
      <c r="CN67" s="124"/>
      <c r="CO67" s="124"/>
      <c r="CP67" s="124"/>
      <c r="CQ67" s="124"/>
      <c r="CR67" s="124"/>
      <c r="CS67" s="124"/>
      <c r="CT67" s="124"/>
      <c r="CU67" s="124"/>
      <c r="CV67" s="124"/>
      <c r="CW67" s="125"/>
      <c r="CX67" s="117"/>
      <c r="CY67" s="118"/>
      <c r="CZ67" s="118"/>
      <c r="DA67" s="118"/>
      <c r="DB67" s="118"/>
      <c r="DC67" s="118"/>
      <c r="DD67" s="118"/>
      <c r="DE67" s="118"/>
      <c r="DF67" s="118"/>
      <c r="DG67" s="118"/>
      <c r="DH67" s="118"/>
      <c r="DI67" s="118"/>
      <c r="DJ67" s="119"/>
      <c r="DK67" s="117">
        <f>DX67+EK67</f>
        <v>10000</v>
      </c>
      <c r="DL67" s="118"/>
      <c r="DM67" s="118"/>
      <c r="DN67" s="118"/>
      <c r="DO67" s="118"/>
      <c r="DP67" s="118"/>
      <c r="DQ67" s="118"/>
      <c r="DR67" s="118"/>
      <c r="DS67" s="118"/>
      <c r="DT67" s="118"/>
      <c r="DU67" s="118"/>
      <c r="DV67" s="118"/>
      <c r="DW67" s="119"/>
      <c r="DX67" s="117">
        <v>10000</v>
      </c>
      <c r="DY67" s="118"/>
      <c r="DZ67" s="118"/>
      <c r="EA67" s="118"/>
      <c r="EB67" s="118"/>
      <c r="EC67" s="118"/>
      <c r="ED67" s="118"/>
      <c r="EE67" s="118"/>
      <c r="EF67" s="118"/>
      <c r="EG67" s="118"/>
      <c r="EH67" s="118"/>
      <c r="EI67" s="118"/>
      <c r="EJ67" s="119"/>
      <c r="EK67" s="117"/>
      <c r="EL67" s="118"/>
      <c r="EM67" s="118"/>
      <c r="EN67" s="118"/>
      <c r="EO67" s="118"/>
      <c r="EP67" s="118"/>
      <c r="EQ67" s="118"/>
      <c r="ER67" s="118"/>
      <c r="ES67" s="118"/>
      <c r="ET67" s="118"/>
      <c r="EU67" s="118"/>
      <c r="EV67" s="118"/>
      <c r="EW67" s="119"/>
      <c r="EX67" s="117">
        <v>10000</v>
      </c>
      <c r="EY67" s="118"/>
      <c r="EZ67" s="118"/>
      <c r="FA67" s="118"/>
      <c r="FB67" s="118"/>
      <c r="FC67" s="118"/>
      <c r="FD67" s="118"/>
      <c r="FE67" s="118"/>
      <c r="FF67" s="118"/>
      <c r="FG67" s="118"/>
      <c r="FH67" s="118"/>
      <c r="FI67" s="118"/>
      <c r="FJ67" s="119"/>
      <c r="FK67" s="117">
        <v>10000</v>
      </c>
      <c r="FL67" s="118"/>
      <c r="FM67" s="118"/>
      <c r="FN67" s="118"/>
      <c r="FO67" s="118"/>
      <c r="FP67" s="118"/>
      <c r="FQ67" s="118"/>
      <c r="FR67" s="118"/>
      <c r="FS67" s="118"/>
      <c r="FT67" s="118"/>
      <c r="FU67" s="118"/>
      <c r="FV67" s="118"/>
      <c r="FW67" s="119"/>
      <c r="FX67" s="117"/>
      <c r="FY67" s="118"/>
      <c r="FZ67" s="118"/>
      <c r="GA67" s="118"/>
      <c r="GB67" s="118"/>
      <c r="GC67" s="118"/>
      <c r="GD67" s="118"/>
      <c r="GE67" s="118"/>
      <c r="GF67" s="118"/>
      <c r="GG67" s="118"/>
      <c r="GH67" s="118"/>
      <c r="GI67" s="118"/>
      <c r="GJ67" s="119"/>
    </row>
    <row r="68" spans="1:192" s="14" customFormat="1" ht="30" customHeight="1">
      <c r="A68" s="126" t="s">
        <v>53</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8"/>
      <c r="AE68" s="129">
        <v>350</v>
      </c>
      <c r="AF68" s="130"/>
      <c r="AG68" s="130"/>
      <c r="AH68" s="130"/>
      <c r="AI68" s="130"/>
      <c r="AJ68" s="130"/>
      <c r="AK68" s="130"/>
      <c r="AL68" s="130"/>
      <c r="AM68" s="131"/>
      <c r="AN68" s="132" t="s">
        <v>41</v>
      </c>
      <c r="AO68" s="133"/>
      <c r="AP68" s="133"/>
      <c r="AQ68" s="133"/>
      <c r="AR68" s="133"/>
      <c r="AS68" s="133"/>
      <c r="AT68" s="133"/>
      <c r="AU68" s="133"/>
      <c r="AV68" s="134"/>
      <c r="AW68" s="120"/>
      <c r="AX68" s="121"/>
      <c r="AY68" s="121"/>
      <c r="AZ68" s="121"/>
      <c r="BA68" s="121"/>
      <c r="BB68" s="121"/>
      <c r="BC68" s="121"/>
      <c r="BD68" s="121"/>
      <c r="BE68" s="121"/>
      <c r="BF68" s="121"/>
      <c r="BG68" s="121"/>
      <c r="BH68" s="121"/>
      <c r="BI68" s="121"/>
      <c r="BJ68" s="122"/>
      <c r="BK68" s="120"/>
      <c r="BL68" s="121"/>
      <c r="BM68" s="121"/>
      <c r="BN68" s="121"/>
      <c r="BO68" s="121"/>
      <c r="BP68" s="121"/>
      <c r="BQ68" s="121"/>
      <c r="BR68" s="121"/>
      <c r="BS68" s="121"/>
      <c r="BT68" s="121"/>
      <c r="BU68" s="121"/>
      <c r="BV68" s="121"/>
      <c r="BW68" s="122"/>
      <c r="BX68" s="123">
        <f>CK68+CX68</f>
        <v>0</v>
      </c>
      <c r="BY68" s="124"/>
      <c r="BZ68" s="124"/>
      <c r="CA68" s="124"/>
      <c r="CB68" s="124"/>
      <c r="CC68" s="124"/>
      <c r="CD68" s="124"/>
      <c r="CE68" s="124"/>
      <c r="CF68" s="124"/>
      <c r="CG68" s="124"/>
      <c r="CH68" s="124"/>
      <c r="CI68" s="124"/>
      <c r="CJ68" s="125"/>
      <c r="CK68" s="123"/>
      <c r="CL68" s="124"/>
      <c r="CM68" s="124"/>
      <c r="CN68" s="124"/>
      <c r="CO68" s="124"/>
      <c r="CP68" s="124"/>
      <c r="CQ68" s="124"/>
      <c r="CR68" s="124"/>
      <c r="CS68" s="124"/>
      <c r="CT68" s="124"/>
      <c r="CU68" s="124"/>
      <c r="CV68" s="124"/>
      <c r="CW68" s="125"/>
      <c r="CX68" s="117"/>
      <c r="CY68" s="118"/>
      <c r="CZ68" s="118"/>
      <c r="DA68" s="118"/>
      <c r="DB68" s="118"/>
      <c r="DC68" s="118"/>
      <c r="DD68" s="118"/>
      <c r="DE68" s="118"/>
      <c r="DF68" s="118"/>
      <c r="DG68" s="118"/>
      <c r="DH68" s="118"/>
      <c r="DI68" s="118"/>
      <c r="DJ68" s="119"/>
      <c r="DK68" s="117">
        <f>DX68+EK68</f>
        <v>0</v>
      </c>
      <c r="DL68" s="118"/>
      <c r="DM68" s="118"/>
      <c r="DN68" s="118"/>
      <c r="DO68" s="118"/>
      <c r="DP68" s="118"/>
      <c r="DQ68" s="118"/>
      <c r="DR68" s="118"/>
      <c r="DS68" s="118"/>
      <c r="DT68" s="118"/>
      <c r="DU68" s="118"/>
      <c r="DV68" s="118"/>
      <c r="DW68" s="119"/>
      <c r="DX68" s="117"/>
      <c r="DY68" s="118"/>
      <c r="DZ68" s="118"/>
      <c r="EA68" s="118"/>
      <c r="EB68" s="118"/>
      <c r="EC68" s="118"/>
      <c r="ED68" s="118"/>
      <c r="EE68" s="118"/>
      <c r="EF68" s="118"/>
      <c r="EG68" s="118"/>
      <c r="EH68" s="118"/>
      <c r="EI68" s="118"/>
      <c r="EJ68" s="119"/>
      <c r="EK68" s="117"/>
      <c r="EL68" s="118"/>
      <c r="EM68" s="118"/>
      <c r="EN68" s="118"/>
      <c r="EO68" s="118"/>
      <c r="EP68" s="118"/>
      <c r="EQ68" s="118"/>
      <c r="ER68" s="118"/>
      <c r="ES68" s="118"/>
      <c r="ET68" s="118"/>
      <c r="EU68" s="118"/>
      <c r="EV68" s="118"/>
      <c r="EW68" s="119"/>
      <c r="EX68" s="117"/>
      <c r="EY68" s="118"/>
      <c r="EZ68" s="118"/>
      <c r="FA68" s="118"/>
      <c r="FB68" s="118"/>
      <c r="FC68" s="118"/>
      <c r="FD68" s="118"/>
      <c r="FE68" s="118"/>
      <c r="FF68" s="118"/>
      <c r="FG68" s="118"/>
      <c r="FH68" s="118"/>
      <c r="FI68" s="118"/>
      <c r="FJ68" s="119"/>
      <c r="FK68" s="117"/>
      <c r="FL68" s="118"/>
      <c r="FM68" s="118"/>
      <c r="FN68" s="118"/>
      <c r="FO68" s="118"/>
      <c r="FP68" s="118"/>
      <c r="FQ68" s="118"/>
      <c r="FR68" s="118"/>
      <c r="FS68" s="118"/>
      <c r="FT68" s="118"/>
      <c r="FU68" s="118"/>
      <c r="FV68" s="118"/>
      <c r="FW68" s="119"/>
      <c r="FX68" s="117"/>
      <c r="FY68" s="118"/>
      <c r="FZ68" s="118"/>
      <c r="GA68" s="118"/>
      <c r="GB68" s="118"/>
      <c r="GC68" s="118"/>
      <c r="GD68" s="118"/>
      <c r="GE68" s="118"/>
      <c r="GF68" s="118"/>
      <c r="GG68" s="118"/>
      <c r="GH68" s="118"/>
      <c r="GI68" s="118"/>
      <c r="GJ68" s="119"/>
    </row>
    <row r="69" spans="1:192" s="14" customFormat="1" ht="30" customHeight="1">
      <c r="A69" s="126" t="s">
        <v>46</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c r="AE69" s="129">
        <v>244</v>
      </c>
      <c r="AF69" s="130"/>
      <c r="AG69" s="130"/>
      <c r="AH69" s="130"/>
      <c r="AI69" s="130"/>
      <c r="AJ69" s="130"/>
      <c r="AK69" s="130"/>
      <c r="AL69" s="130"/>
      <c r="AM69" s="131"/>
      <c r="AN69" s="132" t="s">
        <v>42</v>
      </c>
      <c r="AO69" s="133"/>
      <c r="AP69" s="133"/>
      <c r="AQ69" s="133"/>
      <c r="AR69" s="133"/>
      <c r="AS69" s="133"/>
      <c r="AT69" s="133"/>
      <c r="AU69" s="133"/>
      <c r="AV69" s="134"/>
      <c r="AW69" s="120" t="s">
        <v>237</v>
      </c>
      <c r="AX69" s="121"/>
      <c r="AY69" s="121"/>
      <c r="AZ69" s="121"/>
      <c r="BA69" s="121"/>
      <c r="BB69" s="121"/>
      <c r="BC69" s="121"/>
      <c r="BD69" s="121"/>
      <c r="BE69" s="121"/>
      <c r="BF69" s="121"/>
      <c r="BG69" s="121"/>
      <c r="BH69" s="121"/>
      <c r="BI69" s="121"/>
      <c r="BJ69" s="122"/>
      <c r="BK69" s="120" t="s">
        <v>191</v>
      </c>
      <c r="BL69" s="121"/>
      <c r="BM69" s="121"/>
      <c r="BN69" s="121"/>
      <c r="BO69" s="121"/>
      <c r="BP69" s="121"/>
      <c r="BQ69" s="121"/>
      <c r="BR69" s="121"/>
      <c r="BS69" s="121"/>
      <c r="BT69" s="121"/>
      <c r="BU69" s="121"/>
      <c r="BV69" s="121"/>
      <c r="BW69" s="122"/>
      <c r="BX69" s="123">
        <f t="shared" si="6"/>
        <v>62000</v>
      </c>
      <c r="BY69" s="124"/>
      <c r="BZ69" s="124"/>
      <c r="CA69" s="124"/>
      <c r="CB69" s="124"/>
      <c r="CC69" s="124"/>
      <c r="CD69" s="124"/>
      <c r="CE69" s="124"/>
      <c r="CF69" s="124"/>
      <c r="CG69" s="124"/>
      <c r="CH69" s="124"/>
      <c r="CI69" s="124"/>
      <c r="CJ69" s="125"/>
      <c r="CK69" s="123"/>
      <c r="CL69" s="124"/>
      <c r="CM69" s="124"/>
      <c r="CN69" s="124"/>
      <c r="CO69" s="124"/>
      <c r="CP69" s="124"/>
      <c r="CQ69" s="124"/>
      <c r="CR69" s="124"/>
      <c r="CS69" s="124"/>
      <c r="CT69" s="124"/>
      <c r="CU69" s="124"/>
      <c r="CV69" s="124"/>
      <c r="CW69" s="125"/>
      <c r="CX69" s="117">
        <v>62000</v>
      </c>
      <c r="CY69" s="118"/>
      <c r="CZ69" s="118"/>
      <c r="DA69" s="118"/>
      <c r="DB69" s="118"/>
      <c r="DC69" s="118"/>
      <c r="DD69" s="118"/>
      <c r="DE69" s="118"/>
      <c r="DF69" s="118"/>
      <c r="DG69" s="118"/>
      <c r="DH69" s="118"/>
      <c r="DI69" s="118"/>
      <c r="DJ69" s="119"/>
      <c r="DK69" s="117">
        <f t="shared" si="7"/>
        <v>62000</v>
      </c>
      <c r="DL69" s="118"/>
      <c r="DM69" s="118"/>
      <c r="DN69" s="118"/>
      <c r="DO69" s="118"/>
      <c r="DP69" s="118"/>
      <c r="DQ69" s="118"/>
      <c r="DR69" s="118"/>
      <c r="DS69" s="118"/>
      <c r="DT69" s="118"/>
      <c r="DU69" s="118"/>
      <c r="DV69" s="118"/>
      <c r="DW69" s="119"/>
      <c r="DX69" s="117"/>
      <c r="DY69" s="118"/>
      <c r="DZ69" s="118"/>
      <c r="EA69" s="118"/>
      <c r="EB69" s="118"/>
      <c r="EC69" s="118"/>
      <c r="ED69" s="118"/>
      <c r="EE69" s="118"/>
      <c r="EF69" s="118"/>
      <c r="EG69" s="118"/>
      <c r="EH69" s="118"/>
      <c r="EI69" s="118"/>
      <c r="EJ69" s="119"/>
      <c r="EK69" s="117">
        <v>62000</v>
      </c>
      <c r="EL69" s="118"/>
      <c r="EM69" s="118"/>
      <c r="EN69" s="118"/>
      <c r="EO69" s="118"/>
      <c r="EP69" s="118"/>
      <c r="EQ69" s="118"/>
      <c r="ER69" s="118"/>
      <c r="ES69" s="118"/>
      <c r="ET69" s="118"/>
      <c r="EU69" s="118"/>
      <c r="EV69" s="118"/>
      <c r="EW69" s="119"/>
      <c r="EX69" s="117">
        <f t="shared" si="9"/>
        <v>62000</v>
      </c>
      <c r="EY69" s="118"/>
      <c r="EZ69" s="118"/>
      <c r="FA69" s="118"/>
      <c r="FB69" s="118"/>
      <c r="FC69" s="118"/>
      <c r="FD69" s="118"/>
      <c r="FE69" s="118"/>
      <c r="FF69" s="118"/>
      <c r="FG69" s="118"/>
      <c r="FH69" s="118"/>
      <c r="FI69" s="118"/>
      <c r="FJ69" s="119"/>
      <c r="FK69" s="117"/>
      <c r="FL69" s="118"/>
      <c r="FM69" s="118"/>
      <c r="FN69" s="118"/>
      <c r="FO69" s="118"/>
      <c r="FP69" s="118"/>
      <c r="FQ69" s="118"/>
      <c r="FR69" s="118"/>
      <c r="FS69" s="118"/>
      <c r="FT69" s="118"/>
      <c r="FU69" s="118"/>
      <c r="FV69" s="118"/>
      <c r="FW69" s="119"/>
      <c r="FX69" s="117">
        <v>62000</v>
      </c>
      <c r="FY69" s="118"/>
      <c r="FZ69" s="118"/>
      <c r="GA69" s="118"/>
      <c r="GB69" s="118"/>
      <c r="GC69" s="118"/>
      <c r="GD69" s="118"/>
      <c r="GE69" s="118"/>
      <c r="GF69" s="118"/>
      <c r="GG69" s="118"/>
      <c r="GH69" s="118"/>
      <c r="GI69" s="118"/>
      <c r="GJ69" s="119"/>
    </row>
    <row r="70" spans="1:192" s="14" customFormat="1" ht="30" customHeight="1">
      <c r="A70" s="126" t="s">
        <v>46</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129">
        <v>244</v>
      </c>
      <c r="AF70" s="130"/>
      <c r="AG70" s="130"/>
      <c r="AH70" s="130"/>
      <c r="AI70" s="130"/>
      <c r="AJ70" s="130"/>
      <c r="AK70" s="130"/>
      <c r="AL70" s="130"/>
      <c r="AM70" s="131"/>
      <c r="AN70" s="132" t="s">
        <v>42</v>
      </c>
      <c r="AO70" s="133"/>
      <c r="AP70" s="133"/>
      <c r="AQ70" s="133"/>
      <c r="AR70" s="133"/>
      <c r="AS70" s="133"/>
      <c r="AT70" s="133"/>
      <c r="AU70" s="133"/>
      <c r="AV70" s="134"/>
      <c r="AW70" s="120"/>
      <c r="AX70" s="121"/>
      <c r="AY70" s="121"/>
      <c r="AZ70" s="121"/>
      <c r="BA70" s="121"/>
      <c r="BB70" s="121"/>
      <c r="BC70" s="121"/>
      <c r="BD70" s="121"/>
      <c r="BE70" s="121"/>
      <c r="BF70" s="121"/>
      <c r="BG70" s="121"/>
      <c r="BH70" s="121"/>
      <c r="BI70" s="121"/>
      <c r="BJ70" s="122"/>
      <c r="BK70" s="120" t="s">
        <v>263</v>
      </c>
      <c r="BL70" s="121"/>
      <c r="BM70" s="121"/>
      <c r="BN70" s="121"/>
      <c r="BO70" s="121"/>
      <c r="BP70" s="121"/>
      <c r="BQ70" s="121"/>
      <c r="BR70" s="121"/>
      <c r="BS70" s="121"/>
      <c r="BT70" s="121"/>
      <c r="BU70" s="121"/>
      <c r="BV70" s="121"/>
      <c r="BW70" s="122"/>
      <c r="BX70" s="123">
        <f>CK70+CX70</f>
        <v>179000</v>
      </c>
      <c r="BY70" s="124"/>
      <c r="BZ70" s="124"/>
      <c r="CA70" s="124"/>
      <c r="CB70" s="124"/>
      <c r="CC70" s="124"/>
      <c r="CD70" s="124"/>
      <c r="CE70" s="124"/>
      <c r="CF70" s="124"/>
      <c r="CG70" s="124"/>
      <c r="CH70" s="124"/>
      <c r="CI70" s="124"/>
      <c r="CJ70" s="125"/>
      <c r="CK70" s="123">
        <v>179000</v>
      </c>
      <c r="CL70" s="124"/>
      <c r="CM70" s="124"/>
      <c r="CN70" s="124"/>
      <c r="CO70" s="124"/>
      <c r="CP70" s="124"/>
      <c r="CQ70" s="124"/>
      <c r="CR70" s="124"/>
      <c r="CS70" s="124"/>
      <c r="CT70" s="124"/>
      <c r="CU70" s="124"/>
      <c r="CV70" s="124"/>
      <c r="CW70" s="125"/>
      <c r="CX70" s="117"/>
      <c r="CY70" s="118"/>
      <c r="CZ70" s="118"/>
      <c r="DA70" s="118"/>
      <c r="DB70" s="118"/>
      <c r="DC70" s="118"/>
      <c r="DD70" s="118"/>
      <c r="DE70" s="118"/>
      <c r="DF70" s="118"/>
      <c r="DG70" s="118"/>
      <c r="DH70" s="118"/>
      <c r="DI70" s="118"/>
      <c r="DJ70" s="119"/>
      <c r="DK70" s="117">
        <f>DX70+EK70</f>
        <v>179000</v>
      </c>
      <c r="DL70" s="118"/>
      <c r="DM70" s="118"/>
      <c r="DN70" s="118"/>
      <c r="DO70" s="118"/>
      <c r="DP70" s="118"/>
      <c r="DQ70" s="118"/>
      <c r="DR70" s="118"/>
      <c r="DS70" s="118"/>
      <c r="DT70" s="118"/>
      <c r="DU70" s="118"/>
      <c r="DV70" s="118"/>
      <c r="DW70" s="119"/>
      <c r="DX70" s="117">
        <v>179000</v>
      </c>
      <c r="DY70" s="118"/>
      <c r="DZ70" s="118"/>
      <c r="EA70" s="118"/>
      <c r="EB70" s="118"/>
      <c r="EC70" s="118"/>
      <c r="ED70" s="118"/>
      <c r="EE70" s="118"/>
      <c r="EF70" s="118"/>
      <c r="EG70" s="118"/>
      <c r="EH70" s="118"/>
      <c r="EI70" s="118"/>
      <c r="EJ70" s="119"/>
      <c r="EK70" s="117"/>
      <c r="EL70" s="118"/>
      <c r="EM70" s="118"/>
      <c r="EN70" s="118"/>
      <c r="EO70" s="118"/>
      <c r="EP70" s="118"/>
      <c r="EQ70" s="118"/>
      <c r="ER70" s="118"/>
      <c r="ES70" s="118"/>
      <c r="ET70" s="118"/>
      <c r="EU70" s="118"/>
      <c r="EV70" s="118"/>
      <c r="EW70" s="119"/>
      <c r="EX70" s="117">
        <f>FK70+FX70</f>
        <v>179000</v>
      </c>
      <c r="EY70" s="118"/>
      <c r="EZ70" s="118"/>
      <c r="FA70" s="118"/>
      <c r="FB70" s="118"/>
      <c r="FC70" s="118"/>
      <c r="FD70" s="118"/>
      <c r="FE70" s="118"/>
      <c r="FF70" s="118"/>
      <c r="FG70" s="118"/>
      <c r="FH70" s="118"/>
      <c r="FI70" s="118"/>
      <c r="FJ70" s="119"/>
      <c r="FK70" s="117">
        <v>179000</v>
      </c>
      <c r="FL70" s="118"/>
      <c r="FM70" s="118"/>
      <c r="FN70" s="118"/>
      <c r="FO70" s="118"/>
      <c r="FP70" s="118"/>
      <c r="FQ70" s="118"/>
      <c r="FR70" s="118"/>
      <c r="FS70" s="118"/>
      <c r="FT70" s="118"/>
      <c r="FU70" s="118"/>
      <c r="FV70" s="118"/>
      <c r="FW70" s="119"/>
      <c r="FX70" s="117"/>
      <c r="FY70" s="118"/>
      <c r="FZ70" s="118"/>
      <c r="GA70" s="118"/>
      <c r="GB70" s="118"/>
      <c r="GC70" s="118"/>
      <c r="GD70" s="118"/>
      <c r="GE70" s="118"/>
      <c r="GF70" s="118"/>
      <c r="GG70" s="118"/>
      <c r="GH70" s="118"/>
      <c r="GI70" s="118"/>
      <c r="GJ70" s="119"/>
    </row>
    <row r="71" spans="1:192" s="14" customFormat="1" ht="30" customHeight="1">
      <c r="A71" s="126" t="s">
        <v>46</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129">
        <v>244</v>
      </c>
      <c r="AF71" s="130"/>
      <c r="AG71" s="130"/>
      <c r="AH71" s="130"/>
      <c r="AI71" s="130"/>
      <c r="AJ71" s="130"/>
      <c r="AK71" s="130"/>
      <c r="AL71" s="130"/>
      <c r="AM71" s="131"/>
      <c r="AN71" s="132" t="s">
        <v>42</v>
      </c>
      <c r="AO71" s="133"/>
      <c r="AP71" s="133"/>
      <c r="AQ71" s="133"/>
      <c r="AR71" s="133"/>
      <c r="AS71" s="133"/>
      <c r="AT71" s="133"/>
      <c r="AU71" s="133"/>
      <c r="AV71" s="134"/>
      <c r="AW71" s="135" t="s">
        <v>243</v>
      </c>
      <c r="AX71" s="136"/>
      <c r="AY71" s="136"/>
      <c r="AZ71" s="136"/>
      <c r="BA71" s="136"/>
      <c r="BB71" s="136"/>
      <c r="BC71" s="136"/>
      <c r="BD71" s="136"/>
      <c r="BE71" s="136"/>
      <c r="BF71" s="136"/>
      <c r="BG71" s="136"/>
      <c r="BH71" s="136"/>
      <c r="BI71" s="136"/>
      <c r="BJ71" s="137"/>
      <c r="BK71" s="120"/>
      <c r="BL71" s="121"/>
      <c r="BM71" s="121"/>
      <c r="BN71" s="121"/>
      <c r="BO71" s="121"/>
      <c r="BP71" s="121"/>
      <c r="BQ71" s="121"/>
      <c r="BR71" s="121"/>
      <c r="BS71" s="121"/>
      <c r="BT71" s="121"/>
      <c r="BU71" s="121"/>
      <c r="BV71" s="121"/>
      <c r="BW71" s="122"/>
      <c r="BX71" s="123">
        <f t="shared" si="6"/>
        <v>450000</v>
      </c>
      <c r="BY71" s="124"/>
      <c r="BZ71" s="124"/>
      <c r="CA71" s="124"/>
      <c r="CB71" s="124"/>
      <c r="CC71" s="124"/>
      <c r="CD71" s="124"/>
      <c r="CE71" s="124"/>
      <c r="CF71" s="124"/>
      <c r="CG71" s="124"/>
      <c r="CH71" s="124"/>
      <c r="CI71" s="124"/>
      <c r="CJ71" s="125"/>
      <c r="CK71" s="123"/>
      <c r="CL71" s="124"/>
      <c r="CM71" s="124"/>
      <c r="CN71" s="124"/>
      <c r="CO71" s="124"/>
      <c r="CP71" s="124"/>
      <c r="CQ71" s="124"/>
      <c r="CR71" s="124"/>
      <c r="CS71" s="124"/>
      <c r="CT71" s="124"/>
      <c r="CU71" s="124"/>
      <c r="CV71" s="124"/>
      <c r="CW71" s="125"/>
      <c r="CX71" s="117">
        <f>300000+150000</f>
        <v>450000</v>
      </c>
      <c r="CY71" s="118"/>
      <c r="CZ71" s="118"/>
      <c r="DA71" s="118"/>
      <c r="DB71" s="118"/>
      <c r="DC71" s="118"/>
      <c r="DD71" s="118"/>
      <c r="DE71" s="118"/>
      <c r="DF71" s="118"/>
      <c r="DG71" s="118"/>
      <c r="DH71" s="118"/>
      <c r="DI71" s="118"/>
      <c r="DJ71" s="119"/>
      <c r="DK71" s="117">
        <f t="shared" si="7"/>
        <v>0</v>
      </c>
      <c r="DL71" s="118"/>
      <c r="DM71" s="118"/>
      <c r="DN71" s="118"/>
      <c r="DO71" s="118"/>
      <c r="DP71" s="118"/>
      <c r="DQ71" s="118"/>
      <c r="DR71" s="118"/>
      <c r="DS71" s="118"/>
      <c r="DT71" s="118"/>
      <c r="DU71" s="118"/>
      <c r="DV71" s="118"/>
      <c r="DW71" s="119"/>
      <c r="DX71" s="117"/>
      <c r="DY71" s="118"/>
      <c r="DZ71" s="118"/>
      <c r="EA71" s="118"/>
      <c r="EB71" s="118"/>
      <c r="EC71" s="118"/>
      <c r="ED71" s="118"/>
      <c r="EE71" s="118"/>
      <c r="EF71" s="118"/>
      <c r="EG71" s="118"/>
      <c r="EH71" s="118"/>
      <c r="EI71" s="118"/>
      <c r="EJ71" s="119"/>
      <c r="EK71" s="117"/>
      <c r="EL71" s="118"/>
      <c r="EM71" s="118"/>
      <c r="EN71" s="118"/>
      <c r="EO71" s="118"/>
      <c r="EP71" s="118"/>
      <c r="EQ71" s="118"/>
      <c r="ER71" s="118"/>
      <c r="ES71" s="118"/>
      <c r="ET71" s="118"/>
      <c r="EU71" s="118"/>
      <c r="EV71" s="118"/>
      <c r="EW71" s="119"/>
      <c r="EX71" s="117">
        <f t="shared" si="9"/>
        <v>0</v>
      </c>
      <c r="EY71" s="118"/>
      <c r="EZ71" s="118"/>
      <c r="FA71" s="118"/>
      <c r="FB71" s="118"/>
      <c r="FC71" s="118"/>
      <c r="FD71" s="118"/>
      <c r="FE71" s="118"/>
      <c r="FF71" s="118"/>
      <c r="FG71" s="118"/>
      <c r="FH71" s="118"/>
      <c r="FI71" s="118"/>
      <c r="FJ71" s="119"/>
      <c r="FK71" s="117"/>
      <c r="FL71" s="118"/>
      <c r="FM71" s="118"/>
      <c r="FN71" s="118"/>
      <c r="FO71" s="118"/>
      <c r="FP71" s="118"/>
      <c r="FQ71" s="118"/>
      <c r="FR71" s="118"/>
      <c r="FS71" s="118"/>
      <c r="FT71" s="118"/>
      <c r="FU71" s="118"/>
      <c r="FV71" s="118"/>
      <c r="FW71" s="119"/>
      <c r="FX71" s="117"/>
      <c r="FY71" s="118"/>
      <c r="FZ71" s="118"/>
      <c r="GA71" s="118"/>
      <c r="GB71" s="118"/>
      <c r="GC71" s="118"/>
      <c r="GD71" s="118"/>
      <c r="GE71" s="118"/>
      <c r="GF71" s="118"/>
      <c r="GG71" s="118"/>
      <c r="GH71" s="118"/>
      <c r="GI71" s="118"/>
      <c r="GJ71" s="119"/>
    </row>
    <row r="72" spans="1:192" s="14" customFormat="1" ht="30" customHeight="1">
      <c r="A72" s="126" t="s">
        <v>46</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8"/>
      <c r="AE72" s="129">
        <v>244</v>
      </c>
      <c r="AF72" s="130"/>
      <c r="AG72" s="130"/>
      <c r="AH72" s="130"/>
      <c r="AI72" s="130"/>
      <c r="AJ72" s="130"/>
      <c r="AK72" s="130"/>
      <c r="AL72" s="130"/>
      <c r="AM72" s="131"/>
      <c r="AN72" s="132" t="s">
        <v>42</v>
      </c>
      <c r="AO72" s="133"/>
      <c r="AP72" s="133"/>
      <c r="AQ72" s="133"/>
      <c r="AR72" s="133"/>
      <c r="AS72" s="133"/>
      <c r="AT72" s="133"/>
      <c r="AU72" s="133"/>
      <c r="AV72" s="134"/>
      <c r="AW72" s="120"/>
      <c r="AX72" s="121"/>
      <c r="AY72" s="121"/>
      <c r="AZ72" s="121"/>
      <c r="BA72" s="121"/>
      <c r="BB72" s="121"/>
      <c r="BC72" s="121"/>
      <c r="BD72" s="121"/>
      <c r="BE72" s="121"/>
      <c r="BF72" s="121"/>
      <c r="BG72" s="121"/>
      <c r="BH72" s="121"/>
      <c r="BI72" s="121"/>
      <c r="BJ72" s="122"/>
      <c r="BK72" s="120" t="s">
        <v>267</v>
      </c>
      <c r="BL72" s="121"/>
      <c r="BM72" s="121"/>
      <c r="BN72" s="121"/>
      <c r="BO72" s="121"/>
      <c r="BP72" s="121"/>
      <c r="BQ72" s="121"/>
      <c r="BR72" s="121"/>
      <c r="BS72" s="121"/>
      <c r="BT72" s="121"/>
      <c r="BU72" s="121"/>
      <c r="BV72" s="121"/>
      <c r="BW72" s="122"/>
      <c r="BX72" s="123">
        <f>CK72+CX72</f>
        <v>0</v>
      </c>
      <c r="BY72" s="124"/>
      <c r="BZ72" s="124"/>
      <c r="CA72" s="124"/>
      <c r="CB72" s="124"/>
      <c r="CC72" s="124"/>
      <c r="CD72" s="124"/>
      <c r="CE72" s="124"/>
      <c r="CF72" s="124"/>
      <c r="CG72" s="124"/>
      <c r="CH72" s="124"/>
      <c r="CI72" s="124"/>
      <c r="CJ72" s="125"/>
      <c r="CK72" s="123"/>
      <c r="CL72" s="124"/>
      <c r="CM72" s="124"/>
      <c r="CN72" s="124"/>
      <c r="CO72" s="124"/>
      <c r="CP72" s="124"/>
      <c r="CQ72" s="124"/>
      <c r="CR72" s="124"/>
      <c r="CS72" s="124"/>
      <c r="CT72" s="124"/>
      <c r="CU72" s="124"/>
      <c r="CV72" s="124"/>
      <c r="CW72" s="125"/>
      <c r="CX72" s="117"/>
      <c r="CY72" s="118"/>
      <c r="CZ72" s="118"/>
      <c r="DA72" s="118"/>
      <c r="DB72" s="118"/>
      <c r="DC72" s="118"/>
      <c r="DD72" s="118"/>
      <c r="DE72" s="118"/>
      <c r="DF72" s="118"/>
      <c r="DG72" s="118"/>
      <c r="DH72" s="118"/>
      <c r="DI72" s="118"/>
      <c r="DJ72" s="119"/>
      <c r="DK72" s="117">
        <f>DX72+EK72</f>
        <v>0</v>
      </c>
      <c r="DL72" s="118"/>
      <c r="DM72" s="118"/>
      <c r="DN72" s="118"/>
      <c r="DO72" s="118"/>
      <c r="DP72" s="118"/>
      <c r="DQ72" s="118"/>
      <c r="DR72" s="118"/>
      <c r="DS72" s="118"/>
      <c r="DT72" s="118"/>
      <c r="DU72" s="118"/>
      <c r="DV72" s="118"/>
      <c r="DW72" s="119"/>
      <c r="DX72" s="117"/>
      <c r="DY72" s="118"/>
      <c r="DZ72" s="118"/>
      <c r="EA72" s="118"/>
      <c r="EB72" s="118"/>
      <c r="EC72" s="118"/>
      <c r="ED72" s="118"/>
      <c r="EE72" s="118"/>
      <c r="EF72" s="118"/>
      <c r="EG72" s="118"/>
      <c r="EH72" s="118"/>
      <c r="EI72" s="118"/>
      <c r="EJ72" s="119"/>
      <c r="EK72" s="117"/>
      <c r="EL72" s="118"/>
      <c r="EM72" s="118"/>
      <c r="EN72" s="118"/>
      <c r="EO72" s="118"/>
      <c r="EP72" s="118"/>
      <c r="EQ72" s="118"/>
      <c r="ER72" s="118"/>
      <c r="ES72" s="118"/>
      <c r="ET72" s="118"/>
      <c r="EU72" s="118"/>
      <c r="EV72" s="118"/>
      <c r="EW72" s="119"/>
      <c r="EX72" s="117">
        <f>FK72+FX72</f>
        <v>0</v>
      </c>
      <c r="EY72" s="118"/>
      <c r="EZ72" s="118"/>
      <c r="FA72" s="118"/>
      <c r="FB72" s="118"/>
      <c r="FC72" s="118"/>
      <c r="FD72" s="118"/>
      <c r="FE72" s="118"/>
      <c r="FF72" s="118"/>
      <c r="FG72" s="118"/>
      <c r="FH72" s="118"/>
      <c r="FI72" s="118"/>
      <c r="FJ72" s="119"/>
      <c r="FK72" s="117"/>
      <c r="FL72" s="118"/>
      <c r="FM72" s="118"/>
      <c r="FN72" s="118"/>
      <c r="FO72" s="118"/>
      <c r="FP72" s="118"/>
      <c r="FQ72" s="118"/>
      <c r="FR72" s="118"/>
      <c r="FS72" s="118"/>
      <c r="FT72" s="118"/>
      <c r="FU72" s="118"/>
      <c r="FV72" s="118"/>
      <c r="FW72" s="119"/>
      <c r="FX72" s="117"/>
      <c r="FY72" s="118"/>
      <c r="FZ72" s="118"/>
      <c r="GA72" s="118"/>
      <c r="GB72" s="118"/>
      <c r="GC72" s="118"/>
      <c r="GD72" s="118"/>
      <c r="GE72" s="118"/>
      <c r="GF72" s="118"/>
      <c r="GG72" s="118"/>
      <c r="GH72" s="118"/>
      <c r="GI72" s="118"/>
      <c r="GJ72" s="119"/>
    </row>
    <row r="73" spans="1:192" s="14" customFormat="1" ht="30" customHeight="1">
      <c r="A73" s="126" t="s">
        <v>46</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8"/>
      <c r="AE73" s="129">
        <v>244</v>
      </c>
      <c r="AF73" s="130"/>
      <c r="AG73" s="130"/>
      <c r="AH73" s="130"/>
      <c r="AI73" s="130"/>
      <c r="AJ73" s="130"/>
      <c r="AK73" s="130"/>
      <c r="AL73" s="130"/>
      <c r="AM73" s="131"/>
      <c r="AN73" s="132" t="s">
        <v>42</v>
      </c>
      <c r="AO73" s="133"/>
      <c r="AP73" s="133"/>
      <c r="AQ73" s="133"/>
      <c r="AR73" s="133"/>
      <c r="AS73" s="133"/>
      <c r="AT73" s="133"/>
      <c r="AU73" s="133"/>
      <c r="AV73" s="134"/>
      <c r="AW73" s="120"/>
      <c r="AX73" s="121"/>
      <c r="AY73" s="121"/>
      <c r="AZ73" s="121"/>
      <c r="BA73" s="121"/>
      <c r="BB73" s="121"/>
      <c r="BC73" s="121"/>
      <c r="BD73" s="121"/>
      <c r="BE73" s="121"/>
      <c r="BF73" s="121"/>
      <c r="BG73" s="121"/>
      <c r="BH73" s="121"/>
      <c r="BI73" s="121"/>
      <c r="BJ73" s="122"/>
      <c r="BK73" s="120"/>
      <c r="BL73" s="121"/>
      <c r="BM73" s="121"/>
      <c r="BN73" s="121"/>
      <c r="BO73" s="121"/>
      <c r="BP73" s="121"/>
      <c r="BQ73" s="121"/>
      <c r="BR73" s="121"/>
      <c r="BS73" s="121"/>
      <c r="BT73" s="121"/>
      <c r="BU73" s="121"/>
      <c r="BV73" s="121"/>
      <c r="BW73" s="122"/>
      <c r="BX73" s="123">
        <f>CK73+CX73</f>
        <v>0</v>
      </c>
      <c r="BY73" s="124"/>
      <c r="BZ73" s="124"/>
      <c r="CA73" s="124"/>
      <c r="CB73" s="124"/>
      <c r="CC73" s="124"/>
      <c r="CD73" s="124"/>
      <c r="CE73" s="124"/>
      <c r="CF73" s="124"/>
      <c r="CG73" s="124"/>
      <c r="CH73" s="124"/>
      <c r="CI73" s="124"/>
      <c r="CJ73" s="125"/>
      <c r="CK73" s="123"/>
      <c r="CL73" s="124"/>
      <c r="CM73" s="124"/>
      <c r="CN73" s="124"/>
      <c r="CO73" s="124"/>
      <c r="CP73" s="124"/>
      <c r="CQ73" s="124"/>
      <c r="CR73" s="124"/>
      <c r="CS73" s="124"/>
      <c r="CT73" s="124"/>
      <c r="CU73" s="124"/>
      <c r="CV73" s="124"/>
      <c r="CW73" s="125"/>
      <c r="CX73" s="117"/>
      <c r="CY73" s="118"/>
      <c r="CZ73" s="118"/>
      <c r="DA73" s="118"/>
      <c r="DB73" s="118"/>
      <c r="DC73" s="118"/>
      <c r="DD73" s="118"/>
      <c r="DE73" s="118"/>
      <c r="DF73" s="118"/>
      <c r="DG73" s="118"/>
      <c r="DH73" s="118"/>
      <c r="DI73" s="118"/>
      <c r="DJ73" s="119"/>
      <c r="DK73" s="117">
        <f>DX73+EK73</f>
        <v>0</v>
      </c>
      <c r="DL73" s="118"/>
      <c r="DM73" s="118"/>
      <c r="DN73" s="118"/>
      <c r="DO73" s="118"/>
      <c r="DP73" s="118"/>
      <c r="DQ73" s="118"/>
      <c r="DR73" s="118"/>
      <c r="DS73" s="118"/>
      <c r="DT73" s="118"/>
      <c r="DU73" s="118"/>
      <c r="DV73" s="118"/>
      <c r="DW73" s="119"/>
      <c r="DX73" s="117"/>
      <c r="DY73" s="118"/>
      <c r="DZ73" s="118"/>
      <c r="EA73" s="118"/>
      <c r="EB73" s="118"/>
      <c r="EC73" s="118"/>
      <c r="ED73" s="118"/>
      <c r="EE73" s="118"/>
      <c r="EF73" s="118"/>
      <c r="EG73" s="118"/>
      <c r="EH73" s="118"/>
      <c r="EI73" s="118"/>
      <c r="EJ73" s="119"/>
      <c r="EK73" s="117"/>
      <c r="EL73" s="118"/>
      <c r="EM73" s="118"/>
      <c r="EN73" s="118"/>
      <c r="EO73" s="118"/>
      <c r="EP73" s="118"/>
      <c r="EQ73" s="118"/>
      <c r="ER73" s="118"/>
      <c r="ES73" s="118"/>
      <c r="ET73" s="118"/>
      <c r="EU73" s="118"/>
      <c r="EV73" s="118"/>
      <c r="EW73" s="119"/>
      <c r="EX73" s="117">
        <f>FK73+FX73</f>
        <v>0</v>
      </c>
      <c r="EY73" s="118"/>
      <c r="EZ73" s="118"/>
      <c r="FA73" s="118"/>
      <c r="FB73" s="118"/>
      <c r="FC73" s="118"/>
      <c r="FD73" s="118"/>
      <c r="FE73" s="118"/>
      <c r="FF73" s="118"/>
      <c r="FG73" s="118"/>
      <c r="FH73" s="118"/>
      <c r="FI73" s="118"/>
      <c r="FJ73" s="119"/>
      <c r="FK73" s="117"/>
      <c r="FL73" s="118"/>
      <c r="FM73" s="118"/>
      <c r="FN73" s="118"/>
      <c r="FO73" s="118"/>
      <c r="FP73" s="118"/>
      <c r="FQ73" s="118"/>
      <c r="FR73" s="118"/>
      <c r="FS73" s="118"/>
      <c r="FT73" s="118"/>
      <c r="FU73" s="118"/>
      <c r="FV73" s="118"/>
      <c r="FW73" s="119"/>
      <c r="FX73" s="117"/>
      <c r="FY73" s="118"/>
      <c r="FZ73" s="118"/>
      <c r="GA73" s="118"/>
      <c r="GB73" s="118"/>
      <c r="GC73" s="118"/>
      <c r="GD73" s="118"/>
      <c r="GE73" s="118"/>
      <c r="GF73" s="118"/>
      <c r="GG73" s="118"/>
      <c r="GH73" s="118"/>
      <c r="GI73" s="118"/>
      <c r="GJ73" s="119"/>
    </row>
    <row r="74" spans="1:192" s="14" customFormat="1" ht="30" customHeight="1">
      <c r="A74" s="126" t="s">
        <v>47</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8"/>
      <c r="AE74" s="129">
        <v>244</v>
      </c>
      <c r="AF74" s="130"/>
      <c r="AG74" s="130"/>
      <c r="AH74" s="130"/>
      <c r="AI74" s="130"/>
      <c r="AJ74" s="130"/>
      <c r="AK74" s="130"/>
      <c r="AL74" s="130"/>
      <c r="AM74" s="131"/>
      <c r="AN74" s="132" t="s">
        <v>43</v>
      </c>
      <c r="AO74" s="133"/>
      <c r="AP74" s="133"/>
      <c r="AQ74" s="133"/>
      <c r="AR74" s="133"/>
      <c r="AS74" s="133"/>
      <c r="AT74" s="133"/>
      <c r="AU74" s="133"/>
      <c r="AV74" s="134"/>
      <c r="AW74" s="120" t="s">
        <v>239</v>
      </c>
      <c r="AX74" s="121"/>
      <c r="AY74" s="121"/>
      <c r="AZ74" s="121"/>
      <c r="BA74" s="121"/>
      <c r="BB74" s="121"/>
      <c r="BC74" s="121"/>
      <c r="BD74" s="121"/>
      <c r="BE74" s="121"/>
      <c r="BF74" s="121"/>
      <c r="BG74" s="121"/>
      <c r="BH74" s="121"/>
      <c r="BI74" s="121"/>
      <c r="BJ74" s="122"/>
      <c r="BK74" s="120" t="s">
        <v>191</v>
      </c>
      <c r="BL74" s="121"/>
      <c r="BM74" s="121"/>
      <c r="BN74" s="121"/>
      <c r="BO74" s="121"/>
      <c r="BP74" s="121"/>
      <c r="BQ74" s="121"/>
      <c r="BR74" s="121"/>
      <c r="BS74" s="121"/>
      <c r="BT74" s="121"/>
      <c r="BU74" s="121"/>
      <c r="BV74" s="121"/>
      <c r="BW74" s="122"/>
      <c r="BX74" s="123">
        <f t="shared" si="6"/>
        <v>83600</v>
      </c>
      <c r="BY74" s="124"/>
      <c r="BZ74" s="124"/>
      <c r="CA74" s="124"/>
      <c r="CB74" s="124"/>
      <c r="CC74" s="124"/>
      <c r="CD74" s="124"/>
      <c r="CE74" s="124"/>
      <c r="CF74" s="124"/>
      <c r="CG74" s="124"/>
      <c r="CH74" s="124"/>
      <c r="CI74" s="124"/>
      <c r="CJ74" s="125"/>
      <c r="CK74" s="123"/>
      <c r="CL74" s="124"/>
      <c r="CM74" s="124"/>
      <c r="CN74" s="124"/>
      <c r="CO74" s="124"/>
      <c r="CP74" s="124"/>
      <c r="CQ74" s="124"/>
      <c r="CR74" s="124"/>
      <c r="CS74" s="124"/>
      <c r="CT74" s="124"/>
      <c r="CU74" s="124"/>
      <c r="CV74" s="124"/>
      <c r="CW74" s="125"/>
      <c r="CX74" s="117">
        <v>83600</v>
      </c>
      <c r="CY74" s="118"/>
      <c r="CZ74" s="118"/>
      <c r="DA74" s="118"/>
      <c r="DB74" s="118"/>
      <c r="DC74" s="118"/>
      <c r="DD74" s="118"/>
      <c r="DE74" s="118"/>
      <c r="DF74" s="118"/>
      <c r="DG74" s="118"/>
      <c r="DH74" s="118"/>
      <c r="DI74" s="118"/>
      <c r="DJ74" s="119"/>
      <c r="DK74" s="117">
        <f t="shared" si="7"/>
        <v>83600</v>
      </c>
      <c r="DL74" s="118"/>
      <c r="DM74" s="118"/>
      <c r="DN74" s="118"/>
      <c r="DO74" s="118"/>
      <c r="DP74" s="118"/>
      <c r="DQ74" s="118"/>
      <c r="DR74" s="118"/>
      <c r="DS74" s="118"/>
      <c r="DT74" s="118"/>
      <c r="DU74" s="118"/>
      <c r="DV74" s="118"/>
      <c r="DW74" s="119"/>
      <c r="DX74" s="117"/>
      <c r="DY74" s="118"/>
      <c r="DZ74" s="118"/>
      <c r="EA74" s="118"/>
      <c r="EB74" s="118"/>
      <c r="EC74" s="118"/>
      <c r="ED74" s="118"/>
      <c r="EE74" s="118"/>
      <c r="EF74" s="118"/>
      <c r="EG74" s="118"/>
      <c r="EH74" s="118"/>
      <c r="EI74" s="118"/>
      <c r="EJ74" s="119"/>
      <c r="EK74" s="117">
        <v>83600</v>
      </c>
      <c r="EL74" s="118"/>
      <c r="EM74" s="118"/>
      <c r="EN74" s="118"/>
      <c r="EO74" s="118"/>
      <c r="EP74" s="118"/>
      <c r="EQ74" s="118"/>
      <c r="ER74" s="118"/>
      <c r="ES74" s="118"/>
      <c r="ET74" s="118"/>
      <c r="EU74" s="118"/>
      <c r="EV74" s="118"/>
      <c r="EW74" s="119"/>
      <c r="EX74" s="117">
        <f t="shared" si="9"/>
        <v>83600</v>
      </c>
      <c r="EY74" s="118"/>
      <c r="EZ74" s="118"/>
      <c r="FA74" s="118"/>
      <c r="FB74" s="118"/>
      <c r="FC74" s="118"/>
      <c r="FD74" s="118"/>
      <c r="FE74" s="118"/>
      <c r="FF74" s="118"/>
      <c r="FG74" s="118"/>
      <c r="FH74" s="118"/>
      <c r="FI74" s="118"/>
      <c r="FJ74" s="119"/>
      <c r="FK74" s="117"/>
      <c r="FL74" s="118"/>
      <c r="FM74" s="118"/>
      <c r="FN74" s="118"/>
      <c r="FO74" s="118"/>
      <c r="FP74" s="118"/>
      <c r="FQ74" s="118"/>
      <c r="FR74" s="118"/>
      <c r="FS74" s="118"/>
      <c r="FT74" s="118"/>
      <c r="FU74" s="118"/>
      <c r="FV74" s="118"/>
      <c r="FW74" s="119"/>
      <c r="FX74" s="117">
        <v>83600</v>
      </c>
      <c r="FY74" s="118"/>
      <c r="FZ74" s="118"/>
      <c r="GA74" s="118"/>
      <c r="GB74" s="118"/>
      <c r="GC74" s="118"/>
      <c r="GD74" s="118"/>
      <c r="GE74" s="118"/>
      <c r="GF74" s="118"/>
      <c r="GG74" s="118"/>
      <c r="GH74" s="118"/>
      <c r="GI74" s="118"/>
      <c r="GJ74" s="119"/>
    </row>
    <row r="75" spans="1:192" s="14" customFormat="1" ht="30" customHeight="1">
      <c r="A75" s="126" t="s">
        <v>47</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8"/>
      <c r="AE75" s="129">
        <v>244</v>
      </c>
      <c r="AF75" s="130"/>
      <c r="AG75" s="130"/>
      <c r="AH75" s="130"/>
      <c r="AI75" s="130"/>
      <c r="AJ75" s="130"/>
      <c r="AK75" s="130"/>
      <c r="AL75" s="130"/>
      <c r="AM75" s="131"/>
      <c r="AN75" s="132" t="s">
        <v>43</v>
      </c>
      <c r="AO75" s="133"/>
      <c r="AP75" s="133"/>
      <c r="AQ75" s="133"/>
      <c r="AR75" s="133"/>
      <c r="AS75" s="133"/>
      <c r="AT75" s="133"/>
      <c r="AU75" s="133"/>
      <c r="AV75" s="134"/>
      <c r="AW75" s="120" t="s">
        <v>240</v>
      </c>
      <c r="AX75" s="121"/>
      <c r="AY75" s="121"/>
      <c r="AZ75" s="121"/>
      <c r="BA75" s="121"/>
      <c r="BB75" s="121"/>
      <c r="BC75" s="121"/>
      <c r="BD75" s="121"/>
      <c r="BE75" s="121"/>
      <c r="BF75" s="121"/>
      <c r="BG75" s="121"/>
      <c r="BH75" s="121"/>
      <c r="BI75" s="121"/>
      <c r="BJ75" s="122"/>
      <c r="BK75" s="120"/>
      <c r="BL75" s="121"/>
      <c r="BM75" s="121"/>
      <c r="BN75" s="121"/>
      <c r="BO75" s="121"/>
      <c r="BP75" s="121"/>
      <c r="BQ75" s="121"/>
      <c r="BR75" s="121"/>
      <c r="BS75" s="121"/>
      <c r="BT75" s="121"/>
      <c r="BU75" s="121"/>
      <c r="BV75" s="121"/>
      <c r="BW75" s="122"/>
      <c r="BX75" s="123">
        <f t="shared" si="6"/>
        <v>0</v>
      </c>
      <c r="BY75" s="124"/>
      <c r="BZ75" s="124"/>
      <c r="CA75" s="124"/>
      <c r="CB75" s="124"/>
      <c r="CC75" s="124"/>
      <c r="CD75" s="124"/>
      <c r="CE75" s="124"/>
      <c r="CF75" s="124"/>
      <c r="CG75" s="124"/>
      <c r="CH75" s="124"/>
      <c r="CI75" s="124"/>
      <c r="CJ75" s="125"/>
      <c r="CK75" s="123"/>
      <c r="CL75" s="124"/>
      <c r="CM75" s="124"/>
      <c r="CN75" s="124"/>
      <c r="CO75" s="124"/>
      <c r="CP75" s="124"/>
      <c r="CQ75" s="124"/>
      <c r="CR75" s="124"/>
      <c r="CS75" s="124"/>
      <c r="CT75" s="124"/>
      <c r="CU75" s="124"/>
      <c r="CV75" s="124"/>
      <c r="CW75" s="125"/>
      <c r="CX75" s="117"/>
      <c r="CY75" s="118"/>
      <c r="CZ75" s="118"/>
      <c r="DA75" s="118"/>
      <c r="DB75" s="118"/>
      <c r="DC75" s="118"/>
      <c r="DD75" s="118"/>
      <c r="DE75" s="118"/>
      <c r="DF75" s="118"/>
      <c r="DG75" s="118"/>
      <c r="DH75" s="118"/>
      <c r="DI75" s="118"/>
      <c r="DJ75" s="119"/>
      <c r="DK75" s="117">
        <f t="shared" si="7"/>
        <v>0</v>
      </c>
      <c r="DL75" s="118"/>
      <c r="DM75" s="118"/>
      <c r="DN75" s="118"/>
      <c r="DO75" s="118"/>
      <c r="DP75" s="118"/>
      <c r="DQ75" s="118"/>
      <c r="DR75" s="118"/>
      <c r="DS75" s="118"/>
      <c r="DT75" s="118"/>
      <c r="DU75" s="118"/>
      <c r="DV75" s="118"/>
      <c r="DW75" s="119"/>
      <c r="DX75" s="117"/>
      <c r="DY75" s="118"/>
      <c r="DZ75" s="118"/>
      <c r="EA75" s="118"/>
      <c r="EB75" s="118"/>
      <c r="EC75" s="118"/>
      <c r="ED75" s="118"/>
      <c r="EE75" s="118"/>
      <c r="EF75" s="118"/>
      <c r="EG75" s="118"/>
      <c r="EH75" s="118"/>
      <c r="EI75" s="118"/>
      <c r="EJ75" s="119"/>
      <c r="EK75" s="117"/>
      <c r="EL75" s="118"/>
      <c r="EM75" s="118"/>
      <c r="EN75" s="118"/>
      <c r="EO75" s="118"/>
      <c r="EP75" s="118"/>
      <c r="EQ75" s="118"/>
      <c r="ER75" s="118"/>
      <c r="ES75" s="118"/>
      <c r="ET75" s="118"/>
      <c r="EU75" s="118"/>
      <c r="EV75" s="118"/>
      <c r="EW75" s="119"/>
      <c r="EX75" s="117">
        <f t="shared" si="9"/>
        <v>0</v>
      </c>
      <c r="EY75" s="118"/>
      <c r="EZ75" s="118"/>
      <c r="FA75" s="118"/>
      <c r="FB75" s="118"/>
      <c r="FC75" s="118"/>
      <c r="FD75" s="118"/>
      <c r="FE75" s="118"/>
      <c r="FF75" s="118"/>
      <c r="FG75" s="118"/>
      <c r="FH75" s="118"/>
      <c r="FI75" s="118"/>
      <c r="FJ75" s="119"/>
      <c r="FK75" s="117"/>
      <c r="FL75" s="118"/>
      <c r="FM75" s="118"/>
      <c r="FN75" s="118"/>
      <c r="FO75" s="118"/>
      <c r="FP75" s="118"/>
      <c r="FQ75" s="118"/>
      <c r="FR75" s="118"/>
      <c r="FS75" s="118"/>
      <c r="FT75" s="118"/>
      <c r="FU75" s="118"/>
      <c r="FV75" s="118"/>
      <c r="FW75" s="119"/>
      <c r="FX75" s="117"/>
      <c r="FY75" s="118"/>
      <c r="FZ75" s="118"/>
      <c r="GA75" s="118"/>
      <c r="GB75" s="118"/>
      <c r="GC75" s="118"/>
      <c r="GD75" s="118"/>
      <c r="GE75" s="118"/>
      <c r="GF75" s="118"/>
      <c r="GG75" s="118"/>
      <c r="GH75" s="118"/>
      <c r="GI75" s="118"/>
      <c r="GJ75" s="119"/>
    </row>
    <row r="76" spans="1:192" s="14" customFormat="1" ht="30" customHeight="1">
      <c r="A76" s="126" t="s">
        <v>47</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8"/>
      <c r="AE76" s="129">
        <v>244</v>
      </c>
      <c r="AF76" s="130"/>
      <c r="AG76" s="130"/>
      <c r="AH76" s="130"/>
      <c r="AI76" s="130"/>
      <c r="AJ76" s="130"/>
      <c r="AK76" s="130"/>
      <c r="AL76" s="130"/>
      <c r="AM76" s="131"/>
      <c r="AN76" s="132" t="s">
        <v>43</v>
      </c>
      <c r="AO76" s="133"/>
      <c r="AP76" s="133"/>
      <c r="AQ76" s="133"/>
      <c r="AR76" s="133"/>
      <c r="AS76" s="133"/>
      <c r="AT76" s="133"/>
      <c r="AU76" s="133"/>
      <c r="AV76" s="134"/>
      <c r="AW76" s="135" t="s">
        <v>242</v>
      </c>
      <c r="AX76" s="136"/>
      <c r="AY76" s="136"/>
      <c r="AZ76" s="136"/>
      <c r="BA76" s="136"/>
      <c r="BB76" s="136"/>
      <c r="BC76" s="136"/>
      <c r="BD76" s="136"/>
      <c r="BE76" s="136"/>
      <c r="BF76" s="136"/>
      <c r="BG76" s="136"/>
      <c r="BH76" s="136"/>
      <c r="BI76" s="136"/>
      <c r="BJ76" s="137"/>
      <c r="BK76" s="120"/>
      <c r="BL76" s="121"/>
      <c r="BM76" s="121"/>
      <c r="BN76" s="121"/>
      <c r="BO76" s="121"/>
      <c r="BP76" s="121"/>
      <c r="BQ76" s="121"/>
      <c r="BR76" s="121"/>
      <c r="BS76" s="121"/>
      <c r="BT76" s="121"/>
      <c r="BU76" s="121"/>
      <c r="BV76" s="121"/>
      <c r="BW76" s="122"/>
      <c r="BX76" s="123">
        <f t="shared" si="6"/>
        <v>200000</v>
      </c>
      <c r="BY76" s="124"/>
      <c r="BZ76" s="124"/>
      <c r="CA76" s="124"/>
      <c r="CB76" s="124"/>
      <c r="CC76" s="124"/>
      <c r="CD76" s="124"/>
      <c r="CE76" s="124"/>
      <c r="CF76" s="124"/>
      <c r="CG76" s="124"/>
      <c r="CH76" s="124"/>
      <c r="CI76" s="124"/>
      <c r="CJ76" s="125"/>
      <c r="CK76" s="123"/>
      <c r="CL76" s="124"/>
      <c r="CM76" s="124"/>
      <c r="CN76" s="124"/>
      <c r="CO76" s="124"/>
      <c r="CP76" s="124"/>
      <c r="CQ76" s="124"/>
      <c r="CR76" s="124"/>
      <c r="CS76" s="124"/>
      <c r="CT76" s="124"/>
      <c r="CU76" s="124"/>
      <c r="CV76" s="124"/>
      <c r="CW76" s="125"/>
      <c r="CX76" s="117">
        <v>200000</v>
      </c>
      <c r="CY76" s="118"/>
      <c r="CZ76" s="118"/>
      <c r="DA76" s="118"/>
      <c r="DB76" s="118"/>
      <c r="DC76" s="118"/>
      <c r="DD76" s="118"/>
      <c r="DE76" s="118"/>
      <c r="DF76" s="118"/>
      <c r="DG76" s="118"/>
      <c r="DH76" s="118"/>
      <c r="DI76" s="118"/>
      <c r="DJ76" s="119"/>
      <c r="DK76" s="117">
        <f t="shared" si="7"/>
        <v>0</v>
      </c>
      <c r="DL76" s="118"/>
      <c r="DM76" s="118"/>
      <c r="DN76" s="118"/>
      <c r="DO76" s="118"/>
      <c r="DP76" s="118"/>
      <c r="DQ76" s="118"/>
      <c r="DR76" s="118"/>
      <c r="DS76" s="118"/>
      <c r="DT76" s="118"/>
      <c r="DU76" s="118"/>
      <c r="DV76" s="118"/>
      <c r="DW76" s="119"/>
      <c r="DX76" s="117"/>
      <c r="DY76" s="118"/>
      <c r="DZ76" s="118"/>
      <c r="EA76" s="118"/>
      <c r="EB76" s="118"/>
      <c r="EC76" s="118"/>
      <c r="ED76" s="118"/>
      <c r="EE76" s="118"/>
      <c r="EF76" s="118"/>
      <c r="EG76" s="118"/>
      <c r="EH76" s="118"/>
      <c r="EI76" s="118"/>
      <c r="EJ76" s="119"/>
      <c r="EK76" s="117"/>
      <c r="EL76" s="118"/>
      <c r="EM76" s="118"/>
      <c r="EN76" s="118"/>
      <c r="EO76" s="118"/>
      <c r="EP76" s="118"/>
      <c r="EQ76" s="118"/>
      <c r="ER76" s="118"/>
      <c r="ES76" s="118"/>
      <c r="ET76" s="118"/>
      <c r="EU76" s="118"/>
      <c r="EV76" s="118"/>
      <c r="EW76" s="119"/>
      <c r="EX76" s="117">
        <f t="shared" si="9"/>
        <v>0</v>
      </c>
      <c r="EY76" s="118"/>
      <c r="EZ76" s="118"/>
      <c r="FA76" s="118"/>
      <c r="FB76" s="118"/>
      <c r="FC76" s="118"/>
      <c r="FD76" s="118"/>
      <c r="FE76" s="118"/>
      <c r="FF76" s="118"/>
      <c r="FG76" s="118"/>
      <c r="FH76" s="118"/>
      <c r="FI76" s="118"/>
      <c r="FJ76" s="119"/>
      <c r="FK76" s="117"/>
      <c r="FL76" s="118"/>
      <c r="FM76" s="118"/>
      <c r="FN76" s="118"/>
      <c r="FO76" s="118"/>
      <c r="FP76" s="118"/>
      <c r="FQ76" s="118"/>
      <c r="FR76" s="118"/>
      <c r="FS76" s="118"/>
      <c r="FT76" s="118"/>
      <c r="FU76" s="118"/>
      <c r="FV76" s="118"/>
      <c r="FW76" s="119"/>
      <c r="FX76" s="117"/>
      <c r="FY76" s="118"/>
      <c r="FZ76" s="118"/>
      <c r="GA76" s="118"/>
      <c r="GB76" s="118"/>
      <c r="GC76" s="118"/>
      <c r="GD76" s="118"/>
      <c r="GE76" s="118"/>
      <c r="GF76" s="118"/>
      <c r="GG76" s="118"/>
      <c r="GH76" s="118"/>
      <c r="GI76" s="118"/>
      <c r="GJ76" s="119"/>
    </row>
    <row r="77" spans="1:192" s="15" customFormat="1" ht="36" customHeight="1">
      <c r="A77" s="145" t="s">
        <v>54</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7"/>
      <c r="AE77" s="129"/>
      <c r="AF77" s="130"/>
      <c r="AG77" s="130"/>
      <c r="AH77" s="130"/>
      <c r="AI77" s="130"/>
      <c r="AJ77" s="130"/>
      <c r="AK77" s="130"/>
      <c r="AL77" s="130"/>
      <c r="AM77" s="131"/>
      <c r="AN77" s="161" t="s">
        <v>9</v>
      </c>
      <c r="AO77" s="162"/>
      <c r="AP77" s="162"/>
      <c r="AQ77" s="162"/>
      <c r="AR77" s="162"/>
      <c r="AS77" s="162"/>
      <c r="AT77" s="162"/>
      <c r="AU77" s="162"/>
      <c r="AV77" s="163"/>
      <c r="AW77" s="161"/>
      <c r="AX77" s="162"/>
      <c r="AY77" s="162"/>
      <c r="AZ77" s="162"/>
      <c r="BA77" s="162"/>
      <c r="BB77" s="162"/>
      <c r="BC77" s="162"/>
      <c r="BD77" s="162"/>
      <c r="BE77" s="162"/>
      <c r="BF77" s="162"/>
      <c r="BG77" s="162"/>
      <c r="BH77" s="162"/>
      <c r="BI77" s="162"/>
      <c r="BJ77" s="163"/>
      <c r="BK77" s="161"/>
      <c r="BL77" s="162"/>
      <c r="BM77" s="162"/>
      <c r="BN77" s="162"/>
      <c r="BO77" s="162"/>
      <c r="BP77" s="162"/>
      <c r="BQ77" s="162"/>
      <c r="BR77" s="162"/>
      <c r="BS77" s="162"/>
      <c r="BT77" s="162"/>
      <c r="BU77" s="162"/>
      <c r="BV77" s="162"/>
      <c r="BW77" s="163"/>
      <c r="BX77" s="142"/>
      <c r="BY77" s="143"/>
      <c r="BZ77" s="143"/>
      <c r="CA77" s="143"/>
      <c r="CB77" s="143"/>
      <c r="CC77" s="143"/>
      <c r="CD77" s="143"/>
      <c r="CE77" s="143"/>
      <c r="CF77" s="143"/>
      <c r="CG77" s="143"/>
      <c r="CH77" s="143"/>
      <c r="CI77" s="143"/>
      <c r="CJ77" s="144"/>
      <c r="CK77" s="142"/>
      <c r="CL77" s="143"/>
      <c r="CM77" s="143"/>
      <c r="CN77" s="143"/>
      <c r="CO77" s="143"/>
      <c r="CP77" s="143"/>
      <c r="CQ77" s="143"/>
      <c r="CR77" s="143"/>
      <c r="CS77" s="143"/>
      <c r="CT77" s="143"/>
      <c r="CU77" s="143"/>
      <c r="CV77" s="143"/>
      <c r="CW77" s="144"/>
      <c r="CX77" s="167"/>
      <c r="CY77" s="168"/>
      <c r="CZ77" s="168"/>
      <c r="DA77" s="168"/>
      <c r="DB77" s="168"/>
      <c r="DC77" s="168"/>
      <c r="DD77" s="168"/>
      <c r="DE77" s="168"/>
      <c r="DF77" s="168"/>
      <c r="DG77" s="168"/>
      <c r="DH77" s="168"/>
      <c r="DI77" s="168"/>
      <c r="DJ77" s="169"/>
      <c r="DK77" s="167"/>
      <c r="DL77" s="168"/>
      <c r="DM77" s="168"/>
      <c r="DN77" s="168"/>
      <c r="DO77" s="168"/>
      <c r="DP77" s="168"/>
      <c r="DQ77" s="168"/>
      <c r="DR77" s="168"/>
      <c r="DS77" s="168"/>
      <c r="DT77" s="168"/>
      <c r="DU77" s="168"/>
      <c r="DV77" s="168"/>
      <c r="DW77" s="169"/>
      <c r="DX77" s="167"/>
      <c r="DY77" s="168"/>
      <c r="DZ77" s="168"/>
      <c r="EA77" s="168"/>
      <c r="EB77" s="168"/>
      <c r="EC77" s="168"/>
      <c r="ED77" s="168"/>
      <c r="EE77" s="168"/>
      <c r="EF77" s="168"/>
      <c r="EG77" s="168"/>
      <c r="EH77" s="168"/>
      <c r="EI77" s="168"/>
      <c r="EJ77" s="169"/>
      <c r="EK77" s="167"/>
      <c r="EL77" s="168"/>
      <c r="EM77" s="168"/>
      <c r="EN77" s="168"/>
      <c r="EO77" s="168"/>
      <c r="EP77" s="168"/>
      <c r="EQ77" s="168"/>
      <c r="ER77" s="168"/>
      <c r="ES77" s="168"/>
      <c r="ET77" s="168"/>
      <c r="EU77" s="168"/>
      <c r="EV77" s="168"/>
      <c r="EW77" s="169"/>
      <c r="EX77" s="167"/>
      <c r="EY77" s="168"/>
      <c r="EZ77" s="168"/>
      <c r="FA77" s="168"/>
      <c r="FB77" s="168"/>
      <c r="FC77" s="168"/>
      <c r="FD77" s="168"/>
      <c r="FE77" s="168"/>
      <c r="FF77" s="168"/>
      <c r="FG77" s="168"/>
      <c r="FH77" s="168"/>
      <c r="FI77" s="168"/>
      <c r="FJ77" s="169"/>
      <c r="FK77" s="167"/>
      <c r="FL77" s="168"/>
      <c r="FM77" s="168"/>
      <c r="FN77" s="168"/>
      <c r="FO77" s="168"/>
      <c r="FP77" s="168"/>
      <c r="FQ77" s="168"/>
      <c r="FR77" s="168"/>
      <c r="FS77" s="168"/>
      <c r="FT77" s="168"/>
      <c r="FU77" s="168"/>
      <c r="FV77" s="168"/>
      <c r="FW77" s="169"/>
      <c r="FX77" s="167"/>
      <c r="FY77" s="168"/>
      <c r="FZ77" s="168"/>
      <c r="GA77" s="168"/>
      <c r="GB77" s="168"/>
      <c r="GC77" s="168"/>
      <c r="GD77" s="168"/>
      <c r="GE77" s="168"/>
      <c r="GF77" s="168"/>
      <c r="GG77" s="168"/>
      <c r="GH77" s="168"/>
      <c r="GI77" s="168"/>
      <c r="GJ77" s="169"/>
    </row>
    <row r="78" spans="1:192" s="15" customFormat="1" ht="30" customHeight="1">
      <c r="A78" s="145" t="s">
        <v>10</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7"/>
      <c r="AE78" s="129"/>
      <c r="AF78" s="130"/>
      <c r="AG78" s="130"/>
      <c r="AH78" s="130"/>
      <c r="AI78" s="130"/>
      <c r="AJ78" s="130"/>
      <c r="AK78" s="130"/>
      <c r="AL78" s="130"/>
      <c r="AM78" s="131"/>
      <c r="AN78" s="161" t="s">
        <v>9</v>
      </c>
      <c r="AO78" s="162"/>
      <c r="AP78" s="162"/>
      <c r="AQ78" s="162"/>
      <c r="AR78" s="162"/>
      <c r="AS78" s="162"/>
      <c r="AT78" s="162"/>
      <c r="AU78" s="162"/>
      <c r="AV78" s="163"/>
      <c r="AW78" s="161"/>
      <c r="AX78" s="162"/>
      <c r="AY78" s="162"/>
      <c r="AZ78" s="162"/>
      <c r="BA78" s="162"/>
      <c r="BB78" s="162"/>
      <c r="BC78" s="162"/>
      <c r="BD78" s="162"/>
      <c r="BE78" s="162"/>
      <c r="BF78" s="162"/>
      <c r="BG78" s="162"/>
      <c r="BH78" s="162"/>
      <c r="BI78" s="162"/>
      <c r="BJ78" s="163"/>
      <c r="BK78" s="161"/>
      <c r="BL78" s="162"/>
      <c r="BM78" s="162"/>
      <c r="BN78" s="162"/>
      <c r="BO78" s="162"/>
      <c r="BP78" s="162"/>
      <c r="BQ78" s="162"/>
      <c r="BR78" s="162"/>
      <c r="BS78" s="162"/>
      <c r="BT78" s="162"/>
      <c r="BU78" s="162"/>
      <c r="BV78" s="162"/>
      <c r="BW78" s="163"/>
      <c r="BX78" s="142"/>
      <c r="BY78" s="143"/>
      <c r="BZ78" s="143"/>
      <c r="CA78" s="143"/>
      <c r="CB78" s="143"/>
      <c r="CC78" s="143"/>
      <c r="CD78" s="143"/>
      <c r="CE78" s="143"/>
      <c r="CF78" s="143"/>
      <c r="CG78" s="143"/>
      <c r="CH78" s="143"/>
      <c r="CI78" s="143"/>
      <c r="CJ78" s="144"/>
      <c r="CK78" s="142"/>
      <c r="CL78" s="143"/>
      <c r="CM78" s="143"/>
      <c r="CN78" s="143"/>
      <c r="CO78" s="143"/>
      <c r="CP78" s="143"/>
      <c r="CQ78" s="143"/>
      <c r="CR78" s="143"/>
      <c r="CS78" s="143"/>
      <c r="CT78" s="143"/>
      <c r="CU78" s="143"/>
      <c r="CV78" s="143"/>
      <c r="CW78" s="144"/>
      <c r="CX78" s="167"/>
      <c r="CY78" s="168"/>
      <c r="CZ78" s="168"/>
      <c r="DA78" s="168"/>
      <c r="DB78" s="168"/>
      <c r="DC78" s="168"/>
      <c r="DD78" s="168"/>
      <c r="DE78" s="168"/>
      <c r="DF78" s="168"/>
      <c r="DG78" s="168"/>
      <c r="DH78" s="168"/>
      <c r="DI78" s="168"/>
      <c r="DJ78" s="169"/>
      <c r="DK78" s="167"/>
      <c r="DL78" s="168"/>
      <c r="DM78" s="168"/>
      <c r="DN78" s="168"/>
      <c r="DO78" s="168"/>
      <c r="DP78" s="168"/>
      <c r="DQ78" s="168"/>
      <c r="DR78" s="168"/>
      <c r="DS78" s="168"/>
      <c r="DT78" s="168"/>
      <c r="DU78" s="168"/>
      <c r="DV78" s="168"/>
      <c r="DW78" s="169"/>
      <c r="DX78" s="167"/>
      <c r="DY78" s="168"/>
      <c r="DZ78" s="168"/>
      <c r="EA78" s="168"/>
      <c r="EB78" s="168"/>
      <c r="EC78" s="168"/>
      <c r="ED78" s="168"/>
      <c r="EE78" s="168"/>
      <c r="EF78" s="168"/>
      <c r="EG78" s="168"/>
      <c r="EH78" s="168"/>
      <c r="EI78" s="168"/>
      <c r="EJ78" s="169"/>
      <c r="EK78" s="167"/>
      <c r="EL78" s="168"/>
      <c r="EM78" s="168"/>
      <c r="EN78" s="168"/>
      <c r="EO78" s="168"/>
      <c r="EP78" s="168"/>
      <c r="EQ78" s="168"/>
      <c r="ER78" s="168"/>
      <c r="ES78" s="168"/>
      <c r="ET78" s="168"/>
      <c r="EU78" s="168"/>
      <c r="EV78" s="168"/>
      <c r="EW78" s="169"/>
      <c r="EX78" s="167"/>
      <c r="EY78" s="168"/>
      <c r="EZ78" s="168"/>
      <c r="FA78" s="168"/>
      <c r="FB78" s="168"/>
      <c r="FC78" s="168"/>
      <c r="FD78" s="168"/>
      <c r="FE78" s="168"/>
      <c r="FF78" s="168"/>
      <c r="FG78" s="168"/>
      <c r="FH78" s="168"/>
      <c r="FI78" s="168"/>
      <c r="FJ78" s="169"/>
      <c r="FK78" s="167"/>
      <c r="FL78" s="168"/>
      <c r="FM78" s="168"/>
      <c r="FN78" s="168"/>
      <c r="FO78" s="168"/>
      <c r="FP78" s="168"/>
      <c r="FQ78" s="168"/>
      <c r="FR78" s="168"/>
      <c r="FS78" s="168"/>
      <c r="FT78" s="168"/>
      <c r="FU78" s="168"/>
      <c r="FV78" s="168"/>
      <c r="FW78" s="169"/>
      <c r="FX78" s="167"/>
      <c r="FY78" s="168"/>
      <c r="FZ78" s="168"/>
      <c r="GA78" s="168"/>
      <c r="GB78" s="168"/>
      <c r="GC78" s="168"/>
      <c r="GD78" s="168"/>
      <c r="GE78" s="168"/>
      <c r="GF78" s="168"/>
      <c r="GG78" s="168"/>
      <c r="GH78" s="168"/>
      <c r="GI78" s="168"/>
      <c r="GJ78" s="169"/>
    </row>
    <row r="79" spans="1:192" s="14" customFormat="1" ht="30" customHeight="1">
      <c r="A79" s="164" t="s">
        <v>55</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6"/>
      <c r="AE79" s="129"/>
      <c r="AF79" s="130"/>
      <c r="AG79" s="130"/>
      <c r="AH79" s="130"/>
      <c r="AI79" s="130"/>
      <c r="AJ79" s="130"/>
      <c r="AK79" s="130"/>
      <c r="AL79" s="130"/>
      <c r="AM79" s="131"/>
      <c r="AN79" s="120" t="s">
        <v>9</v>
      </c>
      <c r="AO79" s="121"/>
      <c r="AP79" s="121"/>
      <c r="AQ79" s="121"/>
      <c r="AR79" s="121"/>
      <c r="AS79" s="121"/>
      <c r="AT79" s="121"/>
      <c r="AU79" s="121"/>
      <c r="AV79" s="122"/>
      <c r="AW79" s="120"/>
      <c r="AX79" s="121"/>
      <c r="AY79" s="121"/>
      <c r="AZ79" s="121"/>
      <c r="BA79" s="121"/>
      <c r="BB79" s="121"/>
      <c r="BC79" s="121"/>
      <c r="BD79" s="121"/>
      <c r="BE79" s="121"/>
      <c r="BF79" s="121"/>
      <c r="BG79" s="121"/>
      <c r="BH79" s="121"/>
      <c r="BI79" s="121"/>
      <c r="BJ79" s="122"/>
      <c r="BK79" s="120" t="s">
        <v>9</v>
      </c>
      <c r="BL79" s="121"/>
      <c r="BM79" s="121"/>
      <c r="BN79" s="121"/>
      <c r="BO79" s="121"/>
      <c r="BP79" s="121"/>
      <c r="BQ79" s="121"/>
      <c r="BR79" s="121"/>
      <c r="BS79" s="121"/>
      <c r="BT79" s="121"/>
      <c r="BU79" s="121"/>
      <c r="BV79" s="121"/>
      <c r="BW79" s="122"/>
      <c r="BX79" s="123" t="s">
        <v>9</v>
      </c>
      <c r="BY79" s="124"/>
      <c r="BZ79" s="124"/>
      <c r="CA79" s="124"/>
      <c r="CB79" s="124"/>
      <c r="CC79" s="124"/>
      <c r="CD79" s="124"/>
      <c r="CE79" s="124"/>
      <c r="CF79" s="124"/>
      <c r="CG79" s="124"/>
      <c r="CH79" s="124"/>
      <c r="CI79" s="124"/>
      <c r="CJ79" s="125"/>
      <c r="CK79" s="123" t="s">
        <v>9</v>
      </c>
      <c r="CL79" s="124"/>
      <c r="CM79" s="124"/>
      <c r="CN79" s="124"/>
      <c r="CO79" s="124"/>
      <c r="CP79" s="124"/>
      <c r="CQ79" s="124"/>
      <c r="CR79" s="124"/>
      <c r="CS79" s="124"/>
      <c r="CT79" s="124"/>
      <c r="CU79" s="124"/>
      <c r="CV79" s="124"/>
      <c r="CW79" s="125"/>
      <c r="CX79" s="117" t="s">
        <v>9</v>
      </c>
      <c r="CY79" s="118"/>
      <c r="CZ79" s="118"/>
      <c r="DA79" s="118"/>
      <c r="DB79" s="118"/>
      <c r="DC79" s="118"/>
      <c r="DD79" s="118"/>
      <c r="DE79" s="118"/>
      <c r="DF79" s="118"/>
      <c r="DG79" s="118"/>
      <c r="DH79" s="118"/>
      <c r="DI79" s="118"/>
      <c r="DJ79" s="119"/>
      <c r="DK79" s="117" t="s">
        <v>9</v>
      </c>
      <c r="DL79" s="118"/>
      <c r="DM79" s="118"/>
      <c r="DN79" s="118"/>
      <c r="DO79" s="118"/>
      <c r="DP79" s="118"/>
      <c r="DQ79" s="118"/>
      <c r="DR79" s="118"/>
      <c r="DS79" s="118"/>
      <c r="DT79" s="118"/>
      <c r="DU79" s="118"/>
      <c r="DV79" s="118"/>
      <c r="DW79" s="119"/>
      <c r="DX79" s="117" t="s">
        <v>9</v>
      </c>
      <c r="DY79" s="118"/>
      <c r="DZ79" s="118"/>
      <c r="EA79" s="118"/>
      <c r="EB79" s="118"/>
      <c r="EC79" s="118"/>
      <c r="ED79" s="118"/>
      <c r="EE79" s="118"/>
      <c r="EF79" s="118"/>
      <c r="EG79" s="118"/>
      <c r="EH79" s="118"/>
      <c r="EI79" s="118"/>
      <c r="EJ79" s="119"/>
      <c r="EK79" s="117" t="s">
        <v>9</v>
      </c>
      <c r="EL79" s="118"/>
      <c r="EM79" s="118"/>
      <c r="EN79" s="118"/>
      <c r="EO79" s="118"/>
      <c r="EP79" s="118"/>
      <c r="EQ79" s="118"/>
      <c r="ER79" s="118"/>
      <c r="ES79" s="118"/>
      <c r="ET79" s="118"/>
      <c r="EU79" s="118"/>
      <c r="EV79" s="118"/>
      <c r="EW79" s="119"/>
      <c r="EX79" s="117" t="s">
        <v>9</v>
      </c>
      <c r="EY79" s="118"/>
      <c r="EZ79" s="118"/>
      <c r="FA79" s="118"/>
      <c r="FB79" s="118"/>
      <c r="FC79" s="118"/>
      <c r="FD79" s="118"/>
      <c r="FE79" s="118"/>
      <c r="FF79" s="118"/>
      <c r="FG79" s="118"/>
      <c r="FH79" s="118"/>
      <c r="FI79" s="118"/>
      <c r="FJ79" s="119"/>
      <c r="FK79" s="117" t="s">
        <v>9</v>
      </c>
      <c r="FL79" s="118"/>
      <c r="FM79" s="118"/>
      <c r="FN79" s="118"/>
      <c r="FO79" s="118"/>
      <c r="FP79" s="118"/>
      <c r="FQ79" s="118"/>
      <c r="FR79" s="118"/>
      <c r="FS79" s="118"/>
      <c r="FT79" s="118"/>
      <c r="FU79" s="118"/>
      <c r="FV79" s="118"/>
      <c r="FW79" s="119"/>
      <c r="FX79" s="117" t="s">
        <v>9</v>
      </c>
      <c r="FY79" s="118"/>
      <c r="FZ79" s="118"/>
      <c r="GA79" s="118"/>
      <c r="GB79" s="118"/>
      <c r="GC79" s="118"/>
      <c r="GD79" s="118"/>
      <c r="GE79" s="118"/>
      <c r="GF79" s="118"/>
      <c r="GG79" s="118"/>
      <c r="GH79" s="118"/>
      <c r="GI79" s="118"/>
      <c r="GJ79" s="119"/>
    </row>
    <row r="80" spans="1:192" s="14" customFormat="1" ht="42" customHeight="1">
      <c r="A80" s="126" t="s">
        <v>132</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8"/>
      <c r="AE80" s="129"/>
      <c r="AF80" s="130"/>
      <c r="AG80" s="130"/>
      <c r="AH80" s="130"/>
      <c r="AI80" s="130"/>
      <c r="AJ80" s="130"/>
      <c r="AK80" s="130"/>
      <c r="AL80" s="130"/>
      <c r="AM80" s="131"/>
      <c r="AN80" s="120" t="s">
        <v>9</v>
      </c>
      <c r="AO80" s="121"/>
      <c r="AP80" s="121"/>
      <c r="AQ80" s="121"/>
      <c r="AR80" s="121"/>
      <c r="AS80" s="121"/>
      <c r="AT80" s="121"/>
      <c r="AU80" s="121"/>
      <c r="AV80" s="122"/>
      <c r="AW80" s="120" t="s">
        <v>9</v>
      </c>
      <c r="AX80" s="121"/>
      <c r="AY80" s="121"/>
      <c r="AZ80" s="121"/>
      <c r="BA80" s="121"/>
      <c r="BB80" s="121"/>
      <c r="BC80" s="121"/>
      <c r="BD80" s="121"/>
      <c r="BE80" s="121"/>
      <c r="BF80" s="121"/>
      <c r="BG80" s="121"/>
      <c r="BH80" s="121"/>
      <c r="BI80" s="121"/>
      <c r="BJ80" s="122"/>
      <c r="BK80" s="120" t="s">
        <v>9</v>
      </c>
      <c r="BL80" s="121"/>
      <c r="BM80" s="121"/>
      <c r="BN80" s="121"/>
      <c r="BO80" s="121"/>
      <c r="BP80" s="121"/>
      <c r="BQ80" s="121"/>
      <c r="BR80" s="121"/>
      <c r="BS80" s="121"/>
      <c r="BT80" s="121"/>
      <c r="BU80" s="121"/>
      <c r="BV80" s="121"/>
      <c r="BW80" s="122"/>
      <c r="BX80" s="142">
        <f>CK80+CX80</f>
        <v>0</v>
      </c>
      <c r="BY80" s="143"/>
      <c r="BZ80" s="143"/>
      <c r="CA80" s="143"/>
      <c r="CB80" s="143"/>
      <c r="CC80" s="143"/>
      <c r="CD80" s="143"/>
      <c r="CE80" s="143"/>
      <c r="CF80" s="143"/>
      <c r="CG80" s="143"/>
      <c r="CH80" s="143"/>
      <c r="CI80" s="143"/>
      <c r="CJ80" s="144"/>
      <c r="CK80" s="123">
        <f>CK81</f>
        <v>0</v>
      </c>
      <c r="CL80" s="124"/>
      <c r="CM80" s="124"/>
      <c r="CN80" s="124"/>
      <c r="CO80" s="124"/>
      <c r="CP80" s="124"/>
      <c r="CQ80" s="124"/>
      <c r="CR80" s="124"/>
      <c r="CS80" s="124"/>
      <c r="CT80" s="124"/>
      <c r="CU80" s="124"/>
      <c r="CV80" s="124"/>
      <c r="CW80" s="125"/>
      <c r="CX80" s="117">
        <f>CX81</f>
        <v>0</v>
      </c>
      <c r="CY80" s="118"/>
      <c r="CZ80" s="118"/>
      <c r="DA80" s="118"/>
      <c r="DB80" s="118"/>
      <c r="DC80" s="118"/>
      <c r="DD80" s="118"/>
      <c r="DE80" s="118"/>
      <c r="DF80" s="118"/>
      <c r="DG80" s="118"/>
      <c r="DH80" s="118"/>
      <c r="DI80" s="118"/>
      <c r="DJ80" s="119"/>
      <c r="DK80" s="167">
        <f>DX80+EK80</f>
        <v>0</v>
      </c>
      <c r="DL80" s="168"/>
      <c r="DM80" s="168"/>
      <c r="DN80" s="168"/>
      <c r="DO80" s="168"/>
      <c r="DP80" s="168"/>
      <c r="DQ80" s="168"/>
      <c r="DR80" s="168"/>
      <c r="DS80" s="168"/>
      <c r="DT80" s="168"/>
      <c r="DU80" s="168"/>
      <c r="DV80" s="168"/>
      <c r="DW80" s="169"/>
      <c r="DX80" s="117">
        <f>DX81</f>
        <v>0</v>
      </c>
      <c r="DY80" s="118"/>
      <c r="DZ80" s="118"/>
      <c r="EA80" s="118"/>
      <c r="EB80" s="118"/>
      <c r="EC80" s="118"/>
      <c r="ED80" s="118"/>
      <c r="EE80" s="118"/>
      <c r="EF80" s="118"/>
      <c r="EG80" s="118"/>
      <c r="EH80" s="118"/>
      <c r="EI80" s="118"/>
      <c r="EJ80" s="119"/>
      <c r="EK80" s="117">
        <f>EK81</f>
        <v>0</v>
      </c>
      <c r="EL80" s="118"/>
      <c r="EM80" s="118"/>
      <c r="EN80" s="118"/>
      <c r="EO80" s="118"/>
      <c r="EP80" s="118"/>
      <c r="EQ80" s="118"/>
      <c r="ER80" s="118"/>
      <c r="ES80" s="118"/>
      <c r="ET80" s="118"/>
      <c r="EU80" s="118"/>
      <c r="EV80" s="118"/>
      <c r="EW80" s="119"/>
      <c r="EX80" s="167">
        <f>FK80+FX80</f>
        <v>0</v>
      </c>
      <c r="EY80" s="168"/>
      <c r="EZ80" s="168"/>
      <c r="FA80" s="168"/>
      <c r="FB80" s="168"/>
      <c r="FC80" s="168"/>
      <c r="FD80" s="168"/>
      <c r="FE80" s="168"/>
      <c r="FF80" s="168"/>
      <c r="FG80" s="168"/>
      <c r="FH80" s="168"/>
      <c r="FI80" s="168"/>
      <c r="FJ80" s="169"/>
      <c r="FK80" s="117">
        <f>FK81</f>
        <v>0</v>
      </c>
      <c r="FL80" s="118"/>
      <c r="FM80" s="118"/>
      <c r="FN80" s="118"/>
      <c r="FO80" s="118"/>
      <c r="FP80" s="118"/>
      <c r="FQ80" s="118"/>
      <c r="FR80" s="118"/>
      <c r="FS80" s="118"/>
      <c r="FT80" s="118"/>
      <c r="FU80" s="118"/>
      <c r="FV80" s="118"/>
      <c r="FW80" s="119"/>
      <c r="FX80" s="117">
        <f>FX81</f>
        <v>0</v>
      </c>
      <c r="FY80" s="118"/>
      <c r="FZ80" s="118"/>
      <c r="GA80" s="118"/>
      <c r="GB80" s="118"/>
      <c r="GC80" s="118"/>
      <c r="GD80" s="118"/>
      <c r="GE80" s="118"/>
      <c r="GF80" s="118"/>
      <c r="GG80" s="118"/>
      <c r="GH80" s="118"/>
      <c r="GI80" s="118"/>
      <c r="GJ80" s="119"/>
    </row>
    <row r="81" spans="1:192" s="14" customFormat="1" ht="39" customHeight="1">
      <c r="A81" s="126" t="s">
        <v>68</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8"/>
      <c r="AE81" s="129"/>
      <c r="AF81" s="130"/>
      <c r="AG81" s="130"/>
      <c r="AH81" s="130"/>
      <c r="AI81" s="130"/>
      <c r="AJ81" s="130"/>
      <c r="AK81" s="130"/>
      <c r="AL81" s="130"/>
      <c r="AM81" s="131"/>
      <c r="AN81" s="120"/>
      <c r="AO81" s="121"/>
      <c r="AP81" s="121"/>
      <c r="AQ81" s="121"/>
      <c r="AR81" s="121"/>
      <c r="AS81" s="121"/>
      <c r="AT81" s="121"/>
      <c r="AU81" s="121"/>
      <c r="AV81" s="122"/>
      <c r="AW81" s="120"/>
      <c r="AX81" s="121"/>
      <c r="AY81" s="121"/>
      <c r="AZ81" s="121"/>
      <c r="BA81" s="121"/>
      <c r="BB81" s="121"/>
      <c r="BC81" s="121"/>
      <c r="BD81" s="121"/>
      <c r="BE81" s="121"/>
      <c r="BF81" s="121"/>
      <c r="BG81" s="121"/>
      <c r="BH81" s="121"/>
      <c r="BI81" s="121"/>
      <c r="BJ81" s="122"/>
      <c r="BK81" s="120"/>
      <c r="BL81" s="121"/>
      <c r="BM81" s="121"/>
      <c r="BN81" s="121"/>
      <c r="BO81" s="121"/>
      <c r="BP81" s="121"/>
      <c r="BQ81" s="121"/>
      <c r="BR81" s="121"/>
      <c r="BS81" s="121"/>
      <c r="BT81" s="121"/>
      <c r="BU81" s="121"/>
      <c r="BV81" s="121"/>
      <c r="BW81" s="122"/>
      <c r="BX81" s="123">
        <f>CK81+CX81</f>
        <v>0</v>
      </c>
      <c r="BY81" s="124"/>
      <c r="BZ81" s="124"/>
      <c r="CA81" s="124"/>
      <c r="CB81" s="124"/>
      <c r="CC81" s="124"/>
      <c r="CD81" s="124"/>
      <c r="CE81" s="124"/>
      <c r="CF81" s="124"/>
      <c r="CG81" s="124"/>
      <c r="CH81" s="124"/>
      <c r="CI81" s="124"/>
      <c r="CJ81" s="125"/>
      <c r="CK81" s="123"/>
      <c r="CL81" s="124"/>
      <c r="CM81" s="124"/>
      <c r="CN81" s="124"/>
      <c r="CO81" s="124"/>
      <c r="CP81" s="124"/>
      <c r="CQ81" s="124"/>
      <c r="CR81" s="124"/>
      <c r="CS81" s="124"/>
      <c r="CT81" s="124"/>
      <c r="CU81" s="124"/>
      <c r="CV81" s="124"/>
      <c r="CW81" s="125"/>
      <c r="CX81" s="117"/>
      <c r="CY81" s="118"/>
      <c r="CZ81" s="118"/>
      <c r="DA81" s="118"/>
      <c r="DB81" s="118"/>
      <c r="DC81" s="118"/>
      <c r="DD81" s="118"/>
      <c r="DE81" s="118"/>
      <c r="DF81" s="118"/>
      <c r="DG81" s="118"/>
      <c r="DH81" s="118"/>
      <c r="DI81" s="118"/>
      <c r="DJ81" s="119"/>
      <c r="DK81" s="117">
        <f>DX81+EK81</f>
        <v>0</v>
      </c>
      <c r="DL81" s="118"/>
      <c r="DM81" s="118"/>
      <c r="DN81" s="118"/>
      <c r="DO81" s="118"/>
      <c r="DP81" s="118"/>
      <c r="DQ81" s="118"/>
      <c r="DR81" s="118"/>
      <c r="DS81" s="118"/>
      <c r="DT81" s="118"/>
      <c r="DU81" s="118"/>
      <c r="DV81" s="118"/>
      <c r="DW81" s="119"/>
      <c r="DX81" s="117"/>
      <c r="DY81" s="118"/>
      <c r="DZ81" s="118"/>
      <c r="EA81" s="118"/>
      <c r="EB81" s="118"/>
      <c r="EC81" s="118"/>
      <c r="ED81" s="118"/>
      <c r="EE81" s="118"/>
      <c r="EF81" s="118"/>
      <c r="EG81" s="118"/>
      <c r="EH81" s="118"/>
      <c r="EI81" s="118"/>
      <c r="EJ81" s="119"/>
      <c r="EK81" s="117"/>
      <c r="EL81" s="118"/>
      <c r="EM81" s="118"/>
      <c r="EN81" s="118"/>
      <c r="EO81" s="118"/>
      <c r="EP81" s="118"/>
      <c r="EQ81" s="118"/>
      <c r="ER81" s="118"/>
      <c r="ES81" s="118"/>
      <c r="ET81" s="118"/>
      <c r="EU81" s="118"/>
      <c r="EV81" s="118"/>
      <c r="EW81" s="119"/>
      <c r="EX81" s="117">
        <f>FK81+FX81</f>
        <v>0</v>
      </c>
      <c r="EY81" s="118"/>
      <c r="EZ81" s="118"/>
      <c r="FA81" s="118"/>
      <c r="FB81" s="118"/>
      <c r="FC81" s="118"/>
      <c r="FD81" s="118"/>
      <c r="FE81" s="118"/>
      <c r="FF81" s="118"/>
      <c r="FG81" s="118"/>
      <c r="FH81" s="118"/>
      <c r="FI81" s="118"/>
      <c r="FJ81" s="119"/>
      <c r="FK81" s="117"/>
      <c r="FL81" s="118"/>
      <c r="FM81" s="118"/>
      <c r="FN81" s="118"/>
      <c r="FO81" s="118"/>
      <c r="FP81" s="118"/>
      <c r="FQ81" s="118"/>
      <c r="FR81" s="118"/>
      <c r="FS81" s="118"/>
      <c r="FT81" s="118"/>
      <c r="FU81" s="118"/>
      <c r="FV81" s="118"/>
      <c r="FW81" s="119"/>
      <c r="FX81" s="117"/>
      <c r="FY81" s="118"/>
      <c r="FZ81" s="118"/>
      <c r="GA81" s="118"/>
      <c r="GB81" s="118"/>
      <c r="GC81" s="118"/>
      <c r="GD81" s="118"/>
      <c r="GE81" s="118"/>
      <c r="GF81" s="118"/>
      <c r="GG81" s="118"/>
      <c r="GH81" s="118"/>
      <c r="GI81" s="118"/>
      <c r="GJ81" s="119"/>
    </row>
    <row r="82" spans="63:75" ht="28.5" customHeight="1">
      <c r="BK82" s="45"/>
      <c r="BL82" s="45"/>
      <c r="BM82" s="45"/>
      <c r="BN82" s="45"/>
      <c r="BO82" s="45"/>
      <c r="BP82" s="45"/>
      <c r="BQ82" s="45"/>
      <c r="BR82" s="45"/>
      <c r="BS82" s="45"/>
      <c r="BT82" s="45"/>
      <c r="BU82" s="45"/>
      <c r="BV82" s="45"/>
      <c r="BW82" s="45"/>
    </row>
  </sheetData>
  <sheetProtection/>
  <mergeCells count="1069">
    <mergeCell ref="A47:AD47"/>
    <mergeCell ref="AE47:AM47"/>
    <mergeCell ref="AN47:AV47"/>
    <mergeCell ref="FK46:FW46"/>
    <mergeCell ref="FX46:GJ46"/>
    <mergeCell ref="CK46:CW46"/>
    <mergeCell ref="CX46:DJ46"/>
    <mergeCell ref="DK46:DW46"/>
    <mergeCell ref="DX46:EJ46"/>
    <mergeCell ref="EK46:EW46"/>
    <mergeCell ref="EX46:FJ46"/>
    <mergeCell ref="A46:AD46"/>
    <mergeCell ref="AE46:AM46"/>
    <mergeCell ref="AN46:AV46"/>
    <mergeCell ref="AW46:BJ46"/>
    <mergeCell ref="BK46:BW46"/>
    <mergeCell ref="BX46:CJ46"/>
    <mergeCell ref="FK66:FW66"/>
    <mergeCell ref="FX66:GJ66"/>
    <mergeCell ref="CK66:CW66"/>
    <mergeCell ref="CX66:DJ66"/>
    <mergeCell ref="DK66:DW66"/>
    <mergeCell ref="DX66:EJ66"/>
    <mergeCell ref="EK66:EW66"/>
    <mergeCell ref="EX66:FJ66"/>
    <mergeCell ref="A66:AD66"/>
    <mergeCell ref="AE66:AM66"/>
    <mergeCell ref="AN66:AV66"/>
    <mergeCell ref="AW66:BJ66"/>
    <mergeCell ref="BK66:BW66"/>
    <mergeCell ref="BX66:CJ66"/>
    <mergeCell ref="DK73:DW73"/>
    <mergeCell ref="DX73:EJ73"/>
    <mergeCell ref="EK73:EW73"/>
    <mergeCell ref="EX73:FJ73"/>
    <mergeCell ref="FK73:FW73"/>
    <mergeCell ref="FX73:GJ73"/>
    <mergeCell ref="FK29:FW29"/>
    <mergeCell ref="FX29:GJ29"/>
    <mergeCell ref="A73:AD73"/>
    <mergeCell ref="AE73:AM73"/>
    <mergeCell ref="AN73:AV73"/>
    <mergeCell ref="AW73:BJ73"/>
    <mergeCell ref="BK73:BW73"/>
    <mergeCell ref="BX73:CJ73"/>
    <mergeCell ref="CK73:CW73"/>
    <mergeCell ref="CX73:DJ73"/>
    <mergeCell ref="CK29:CW29"/>
    <mergeCell ref="CX29:DJ29"/>
    <mergeCell ref="DK29:DW29"/>
    <mergeCell ref="DX29:EJ29"/>
    <mergeCell ref="EK29:EW29"/>
    <mergeCell ref="EX29:FJ29"/>
    <mergeCell ref="A29:AD29"/>
    <mergeCell ref="AE29:AM29"/>
    <mergeCell ref="AN29:AV29"/>
    <mergeCell ref="AW29:BJ29"/>
    <mergeCell ref="BK29:BW29"/>
    <mergeCell ref="BX29:CJ29"/>
    <mergeCell ref="FK72:FW72"/>
    <mergeCell ref="FX72:GJ72"/>
    <mergeCell ref="CK72:CW72"/>
    <mergeCell ref="CX72:DJ72"/>
    <mergeCell ref="DK72:DW72"/>
    <mergeCell ref="DX72:EJ72"/>
    <mergeCell ref="EK72:EW72"/>
    <mergeCell ref="EX72:FJ72"/>
    <mergeCell ref="A72:AD72"/>
    <mergeCell ref="AE72:AM72"/>
    <mergeCell ref="AN72:AV72"/>
    <mergeCell ref="AW72:BJ72"/>
    <mergeCell ref="BK72:BW72"/>
    <mergeCell ref="BX72:CJ72"/>
    <mergeCell ref="DK59:DW59"/>
    <mergeCell ref="DX59:EJ59"/>
    <mergeCell ref="EK59:EW59"/>
    <mergeCell ref="EX59:FJ59"/>
    <mergeCell ref="FK59:FW59"/>
    <mergeCell ref="FX59:GJ59"/>
    <mergeCell ref="FK70:FW70"/>
    <mergeCell ref="FX70:GJ70"/>
    <mergeCell ref="A59:AD59"/>
    <mergeCell ref="AE59:AM59"/>
    <mergeCell ref="AN59:AV59"/>
    <mergeCell ref="AW59:BJ59"/>
    <mergeCell ref="BK59:BW59"/>
    <mergeCell ref="BX59:CJ59"/>
    <mergeCell ref="CK59:CW59"/>
    <mergeCell ref="CX59:DJ59"/>
    <mergeCell ref="CK70:CW70"/>
    <mergeCell ref="CX70:DJ70"/>
    <mergeCell ref="DK70:DW70"/>
    <mergeCell ref="DX70:EJ70"/>
    <mergeCell ref="EK70:EW70"/>
    <mergeCell ref="EX70:FJ70"/>
    <mergeCell ref="A70:AD70"/>
    <mergeCell ref="AE70:AM70"/>
    <mergeCell ref="AN70:AV70"/>
    <mergeCell ref="AW70:BJ70"/>
    <mergeCell ref="BK70:BW70"/>
    <mergeCell ref="BX70:CJ70"/>
    <mergeCell ref="FX60:GJ60"/>
    <mergeCell ref="A60:AD60"/>
    <mergeCell ref="AN60:AV60"/>
    <mergeCell ref="AW60:BJ60"/>
    <mergeCell ref="BK60:BW60"/>
    <mergeCell ref="BX60:CJ60"/>
    <mergeCell ref="CK60:CW60"/>
    <mergeCell ref="AE60:AM60"/>
    <mergeCell ref="CX60:DJ60"/>
    <mergeCell ref="DK60:DW60"/>
    <mergeCell ref="DX60:EJ60"/>
    <mergeCell ref="DX62:EJ62"/>
    <mergeCell ref="DK69:DW69"/>
    <mergeCell ref="DX69:EJ69"/>
    <mergeCell ref="DK63:DW63"/>
    <mergeCell ref="DK65:DW65"/>
    <mergeCell ref="DX65:EJ65"/>
    <mergeCell ref="DK64:DW64"/>
    <mergeCell ref="DX64:EJ64"/>
    <mergeCell ref="DK28:DW28"/>
    <mergeCell ref="DX28:EJ28"/>
    <mergeCell ref="EK28:EW28"/>
    <mergeCell ref="EX28:FJ28"/>
    <mergeCell ref="FK28:FW28"/>
    <mergeCell ref="FX28:GJ28"/>
    <mergeCell ref="EX27:FJ27"/>
    <mergeCell ref="FK27:FW27"/>
    <mergeCell ref="FX27:GJ27"/>
    <mergeCell ref="A28:AD28"/>
    <mergeCell ref="AN28:AV28"/>
    <mergeCell ref="AW28:BJ28"/>
    <mergeCell ref="BK28:BW28"/>
    <mergeCell ref="BX28:CJ28"/>
    <mergeCell ref="CK28:CW28"/>
    <mergeCell ref="CX28:DJ28"/>
    <mergeCell ref="CX11:DJ11"/>
    <mergeCell ref="A27:AD27"/>
    <mergeCell ref="AN27:AV27"/>
    <mergeCell ref="AW27:BJ27"/>
    <mergeCell ref="BK27:BW27"/>
    <mergeCell ref="BX27:CJ27"/>
    <mergeCell ref="CK27:CW27"/>
    <mergeCell ref="CX27:DJ27"/>
    <mergeCell ref="CK22:CW22"/>
    <mergeCell ref="A20:AD20"/>
    <mergeCell ref="EK10:EW10"/>
    <mergeCell ref="FK11:FW11"/>
    <mergeCell ref="FX11:GJ11"/>
    <mergeCell ref="FX10:GJ10"/>
    <mergeCell ref="A11:AD11"/>
    <mergeCell ref="AN11:AV11"/>
    <mergeCell ref="AW11:BJ11"/>
    <mergeCell ref="BK11:BW11"/>
    <mergeCell ref="BX11:CJ11"/>
    <mergeCell ref="CK11:CW11"/>
    <mergeCell ref="FK10:FW10"/>
    <mergeCell ref="A10:AD10"/>
    <mergeCell ref="AN10:AV10"/>
    <mergeCell ref="AW10:BJ10"/>
    <mergeCell ref="BK10:BW10"/>
    <mergeCell ref="BX10:CJ10"/>
    <mergeCell ref="CK10:CW10"/>
    <mergeCell ref="CX10:DJ10"/>
    <mergeCell ref="DK10:DW10"/>
    <mergeCell ref="DX10:EJ10"/>
    <mergeCell ref="FX71:GJ71"/>
    <mergeCell ref="FK78:FW78"/>
    <mergeCell ref="FX78:GJ78"/>
    <mergeCell ref="FX79:GJ79"/>
    <mergeCell ref="BK24:BW24"/>
    <mergeCell ref="FK77:FW77"/>
    <mergeCell ref="FX77:GJ77"/>
    <mergeCell ref="FK63:FW63"/>
    <mergeCell ref="FX63:GJ63"/>
    <mergeCell ref="DK27:DW27"/>
    <mergeCell ref="FK74:FW74"/>
    <mergeCell ref="FX74:GJ74"/>
    <mergeCell ref="AW14:BJ14"/>
    <mergeCell ref="BK14:BW14"/>
    <mergeCell ref="BX14:CJ14"/>
    <mergeCell ref="BX17:CJ17"/>
    <mergeCell ref="BX16:CJ16"/>
    <mergeCell ref="CX16:DJ16"/>
    <mergeCell ref="AW16:BJ16"/>
    <mergeCell ref="CX17:DJ17"/>
    <mergeCell ref="BK15:BW15"/>
    <mergeCell ref="DK16:DW16"/>
    <mergeCell ref="DK18:DW18"/>
    <mergeCell ref="AW19:BJ19"/>
    <mergeCell ref="BK19:BW19"/>
    <mergeCell ref="BX15:CJ15"/>
    <mergeCell ref="CK15:CW15"/>
    <mergeCell ref="DK17:DW17"/>
    <mergeCell ref="CX18:DJ18"/>
    <mergeCell ref="AW17:BJ17"/>
    <mergeCell ref="DX23:EJ23"/>
    <mergeCell ref="BK16:BW16"/>
    <mergeCell ref="DX20:EJ20"/>
    <mergeCell ref="CX20:DJ20"/>
    <mergeCell ref="CK20:CW20"/>
    <mergeCell ref="DK19:DW19"/>
    <mergeCell ref="BK20:BW20"/>
    <mergeCell ref="BX20:CJ20"/>
    <mergeCell ref="CK17:CW17"/>
    <mergeCell ref="FK37:FW37"/>
    <mergeCell ref="FX37:GJ37"/>
    <mergeCell ref="FK40:FW40"/>
    <mergeCell ref="FX40:GJ40"/>
    <mergeCell ref="FK69:FW69"/>
    <mergeCell ref="FX69:GJ69"/>
    <mergeCell ref="FK62:FW62"/>
    <mergeCell ref="FX62:GJ62"/>
    <mergeCell ref="FK48:FW48"/>
    <mergeCell ref="FK60:FW60"/>
    <mergeCell ref="BX24:CJ24"/>
    <mergeCell ref="A24:AD24"/>
    <mergeCell ref="AN24:AV24"/>
    <mergeCell ref="AN22:AV22"/>
    <mergeCell ref="AW22:BJ22"/>
    <mergeCell ref="AN21:AV21"/>
    <mergeCell ref="AW24:BJ24"/>
    <mergeCell ref="A21:AD21"/>
    <mergeCell ref="AN20:AV20"/>
    <mergeCell ref="AW20:BJ20"/>
    <mergeCell ref="BX80:CJ80"/>
    <mergeCell ref="A80:AD80"/>
    <mergeCell ref="AN80:AV80"/>
    <mergeCell ref="AW80:BJ80"/>
    <mergeCell ref="BK80:BW80"/>
    <mergeCell ref="BX21:CJ21"/>
    <mergeCell ref="AW21:BJ21"/>
    <mergeCell ref="BK21:BW21"/>
    <mergeCell ref="A25:AD25"/>
    <mergeCell ref="A26:AD26"/>
    <mergeCell ref="FK52:FW52"/>
    <mergeCell ref="FX52:GJ52"/>
    <mergeCell ref="FK57:FW57"/>
    <mergeCell ref="FX57:GJ57"/>
    <mergeCell ref="FX49:GJ49"/>
    <mergeCell ref="FK51:FW51"/>
    <mergeCell ref="FX51:GJ51"/>
    <mergeCell ref="FX53:GJ53"/>
    <mergeCell ref="FX54:GJ54"/>
    <mergeCell ref="FX55:GJ55"/>
    <mergeCell ref="FX45:GJ45"/>
    <mergeCell ref="FK49:FW49"/>
    <mergeCell ref="FX48:GJ48"/>
    <mergeCell ref="EX24:FJ24"/>
    <mergeCell ref="FK24:FW24"/>
    <mergeCell ref="FK31:FW31"/>
    <mergeCell ref="FX41:GJ41"/>
    <mergeCell ref="FK41:FW41"/>
    <mergeCell ref="FX25:GJ25"/>
    <mergeCell ref="FX38:GJ38"/>
    <mergeCell ref="CK21:CW21"/>
    <mergeCell ref="CX21:DJ21"/>
    <mergeCell ref="DK21:DW21"/>
    <mergeCell ref="DX21:EJ21"/>
    <mergeCell ref="EK21:EW21"/>
    <mergeCell ref="FK34:FW34"/>
    <mergeCell ref="FX34:GJ34"/>
    <mergeCell ref="FX32:GJ32"/>
    <mergeCell ref="FK45:FW45"/>
    <mergeCell ref="FK38:FW38"/>
    <mergeCell ref="FK42:FW42"/>
    <mergeCell ref="CK24:CW24"/>
    <mergeCell ref="CX24:DJ24"/>
    <mergeCell ref="FX31:GJ31"/>
    <mergeCell ref="FK26:FW26"/>
    <mergeCell ref="DX26:EJ26"/>
    <mergeCell ref="FK35:FW35"/>
    <mergeCell ref="FX35:GJ35"/>
    <mergeCell ref="DX27:EJ27"/>
    <mergeCell ref="EK27:EW27"/>
    <mergeCell ref="FX24:GJ24"/>
    <mergeCell ref="BK26:BW26"/>
    <mergeCell ref="CX25:DJ25"/>
    <mergeCell ref="AW25:BJ25"/>
    <mergeCell ref="AW26:BJ26"/>
    <mergeCell ref="DX25:EJ25"/>
    <mergeCell ref="DK24:DW24"/>
    <mergeCell ref="DX24:EJ24"/>
    <mergeCell ref="EK24:EW24"/>
    <mergeCell ref="A15:AD15"/>
    <mergeCell ref="AN15:AV15"/>
    <mergeCell ref="A22:AD22"/>
    <mergeCell ref="A23:AD23"/>
    <mergeCell ref="AN23:AV23"/>
    <mergeCell ref="A19:AD19"/>
    <mergeCell ref="AN19:AV19"/>
    <mergeCell ref="AN17:AV17"/>
    <mergeCell ref="AN16:AV16"/>
    <mergeCell ref="EK64:EW64"/>
    <mergeCell ref="EX64:FJ64"/>
    <mergeCell ref="FK64:FW64"/>
    <mergeCell ref="FX64:GJ64"/>
    <mergeCell ref="FX80:GJ80"/>
    <mergeCell ref="CK80:CW80"/>
    <mergeCell ref="CX80:DJ80"/>
    <mergeCell ref="DK80:DW80"/>
    <mergeCell ref="DX80:EJ80"/>
    <mergeCell ref="EK79:EW79"/>
    <mergeCell ref="EX79:FJ79"/>
    <mergeCell ref="EK52:EW52"/>
    <mergeCell ref="DX81:EJ81"/>
    <mergeCell ref="EK80:EW80"/>
    <mergeCell ref="EX80:FJ80"/>
    <mergeCell ref="FK80:FW80"/>
    <mergeCell ref="EK81:EW81"/>
    <mergeCell ref="EX81:FJ81"/>
    <mergeCell ref="FK81:FW81"/>
    <mergeCell ref="EX52:FJ52"/>
    <mergeCell ref="EX69:FJ69"/>
    <mergeCell ref="BX81:CJ81"/>
    <mergeCell ref="CK81:CW81"/>
    <mergeCell ref="CX81:DJ81"/>
    <mergeCell ref="DK81:DW81"/>
    <mergeCell ref="A81:AD81"/>
    <mergeCell ref="AN81:AV81"/>
    <mergeCell ref="AW81:BJ81"/>
    <mergeCell ref="BK81:BW81"/>
    <mergeCell ref="EK78:EW78"/>
    <mergeCell ref="FX9:GJ9"/>
    <mergeCell ref="FK12:FW12"/>
    <mergeCell ref="FX12:GJ12"/>
    <mergeCell ref="FK79:FW79"/>
    <mergeCell ref="FK14:FW14"/>
    <mergeCell ref="FX14:GJ14"/>
    <mergeCell ref="FK16:FW16"/>
    <mergeCell ref="FK25:FW25"/>
    <mergeCell ref="FX13:GJ13"/>
    <mergeCell ref="FK32:FW32"/>
    <mergeCell ref="EK57:EW57"/>
    <mergeCell ref="EK63:EW63"/>
    <mergeCell ref="EX63:FJ63"/>
    <mergeCell ref="EK62:EW62"/>
    <mergeCell ref="EX62:FJ62"/>
    <mergeCell ref="EK69:EW69"/>
    <mergeCell ref="EK60:EW60"/>
    <mergeCell ref="EX60:FJ60"/>
    <mergeCell ref="EK65:EW65"/>
    <mergeCell ref="EX65:FJ65"/>
    <mergeCell ref="EX45:FJ45"/>
    <mergeCell ref="EX48:FJ48"/>
    <mergeCell ref="EX42:FJ42"/>
    <mergeCell ref="EK48:EW48"/>
    <mergeCell ref="FK5:FW6"/>
    <mergeCell ref="FX5:GJ6"/>
    <mergeCell ref="FK7:FW7"/>
    <mergeCell ref="FX7:GJ7"/>
    <mergeCell ref="FX8:GJ8"/>
    <mergeCell ref="FK13:FW13"/>
    <mergeCell ref="EX78:FJ78"/>
    <mergeCell ref="EK16:EW16"/>
    <mergeCell ref="EX16:FJ16"/>
    <mergeCell ref="EK77:EW77"/>
    <mergeCell ref="EX77:FJ77"/>
    <mergeCell ref="EK26:EW26"/>
    <mergeCell ref="EX57:FJ57"/>
    <mergeCell ref="EK74:EW74"/>
    <mergeCell ref="EX74:FJ74"/>
    <mergeCell ref="EX49:FJ49"/>
    <mergeCell ref="FK8:FW8"/>
    <mergeCell ref="FK9:FW9"/>
    <mergeCell ref="CX14:DJ14"/>
    <mergeCell ref="DK14:DW14"/>
    <mergeCell ref="DX14:EJ14"/>
    <mergeCell ref="EX14:FJ14"/>
    <mergeCell ref="EX13:FJ13"/>
    <mergeCell ref="EK9:EW9"/>
    <mergeCell ref="EK12:EW12"/>
    <mergeCell ref="EX12:FJ12"/>
    <mergeCell ref="CX26:DJ26"/>
    <mergeCell ref="BX26:CJ26"/>
    <mergeCell ref="CK26:CW26"/>
    <mergeCell ref="DK26:DW26"/>
    <mergeCell ref="BK25:BW25"/>
    <mergeCell ref="CK25:CW25"/>
    <mergeCell ref="EK51:EW51"/>
    <mergeCell ref="EX51:FJ51"/>
    <mergeCell ref="EX25:FJ25"/>
    <mergeCell ref="FX26:GJ26"/>
    <mergeCell ref="EX26:FJ26"/>
    <mergeCell ref="EK42:EW42"/>
    <mergeCell ref="EK41:EW41"/>
    <mergeCell ref="FK33:FW33"/>
    <mergeCell ref="EK25:EW25"/>
    <mergeCell ref="EX41:FJ41"/>
    <mergeCell ref="EX36:FJ36"/>
    <mergeCell ref="EX37:FJ37"/>
    <mergeCell ref="EK40:EW40"/>
    <mergeCell ref="EX40:FJ40"/>
    <mergeCell ref="AW64:BJ64"/>
    <mergeCell ref="BK64:BW64"/>
    <mergeCell ref="BX64:CJ64"/>
    <mergeCell ref="CK64:CW64"/>
    <mergeCell ref="CX64:DJ64"/>
    <mergeCell ref="BX36:CJ36"/>
    <mergeCell ref="EK37:EW37"/>
    <mergeCell ref="CK36:CW36"/>
    <mergeCell ref="EK33:EW33"/>
    <mergeCell ref="DX31:EJ31"/>
    <mergeCell ref="DK32:DW32"/>
    <mergeCell ref="DX32:EJ32"/>
    <mergeCell ref="DK37:DW37"/>
    <mergeCell ref="DX37:EJ37"/>
    <mergeCell ref="CX33:DJ33"/>
    <mergeCell ref="DX34:EJ34"/>
    <mergeCell ref="FX33:GJ33"/>
    <mergeCell ref="EK36:EW36"/>
    <mergeCell ref="DK36:DW36"/>
    <mergeCell ref="EK31:EW31"/>
    <mergeCell ref="EX31:FJ31"/>
    <mergeCell ref="EK32:EW32"/>
    <mergeCell ref="EX32:FJ32"/>
    <mergeCell ref="DX35:EJ35"/>
    <mergeCell ref="DK31:DW31"/>
    <mergeCell ref="EX33:FJ33"/>
    <mergeCell ref="FX81:GJ81"/>
    <mergeCell ref="EK34:EW34"/>
    <mergeCell ref="EX34:FJ34"/>
    <mergeCell ref="EK35:EW35"/>
    <mergeCell ref="EX35:FJ35"/>
    <mergeCell ref="EK38:EW38"/>
    <mergeCell ref="FX36:GJ36"/>
    <mergeCell ref="EK49:EW49"/>
    <mergeCell ref="EK45:EW45"/>
    <mergeCell ref="EX38:FJ38"/>
    <mergeCell ref="EX7:FJ7"/>
    <mergeCell ref="EK8:EW8"/>
    <mergeCell ref="EX8:FJ8"/>
    <mergeCell ref="EK7:EW7"/>
    <mergeCell ref="EX9:FJ9"/>
    <mergeCell ref="EK14:EW14"/>
    <mergeCell ref="EK13:EW13"/>
    <mergeCell ref="EK11:EW11"/>
    <mergeCell ref="EX11:FJ11"/>
    <mergeCell ref="EX10:FJ10"/>
    <mergeCell ref="DX33:EJ33"/>
    <mergeCell ref="DK52:DW52"/>
    <mergeCell ref="DK51:DW51"/>
    <mergeCell ref="DX51:EJ51"/>
    <mergeCell ref="DX45:EJ45"/>
    <mergeCell ref="DK45:DW45"/>
    <mergeCell ref="DK38:DW38"/>
    <mergeCell ref="DX38:EJ38"/>
    <mergeCell ref="DX50:EJ50"/>
    <mergeCell ref="DK39:DW39"/>
    <mergeCell ref="FK36:FW36"/>
    <mergeCell ref="DX63:EJ63"/>
    <mergeCell ref="DK62:DW62"/>
    <mergeCell ref="DX52:EJ52"/>
    <mergeCell ref="DK57:DW57"/>
    <mergeCell ref="DX57:EJ57"/>
    <mergeCell ref="DK49:DW49"/>
    <mergeCell ref="DK40:DW40"/>
    <mergeCell ref="DX40:EJ40"/>
    <mergeCell ref="DX36:EJ36"/>
    <mergeCell ref="DK79:DW79"/>
    <mergeCell ref="DX79:EJ79"/>
    <mergeCell ref="DK78:DW78"/>
    <mergeCell ref="DX78:EJ78"/>
    <mergeCell ref="DK77:DW77"/>
    <mergeCell ref="DX77:EJ77"/>
    <mergeCell ref="DK74:DW74"/>
    <mergeCell ref="DX74:EJ74"/>
    <mergeCell ref="DK48:DW48"/>
    <mergeCell ref="DX48:EJ48"/>
    <mergeCell ref="DX49:EJ49"/>
    <mergeCell ref="DK41:DW41"/>
    <mergeCell ref="DX41:EJ41"/>
    <mergeCell ref="DK42:DW42"/>
    <mergeCell ref="DX42:EJ42"/>
    <mergeCell ref="DK50:DW50"/>
    <mergeCell ref="DK9:DW9"/>
    <mergeCell ref="DX9:EJ9"/>
    <mergeCell ref="DK12:DW12"/>
    <mergeCell ref="DX12:EJ12"/>
    <mergeCell ref="DX16:EJ16"/>
    <mergeCell ref="DK20:DW20"/>
    <mergeCell ref="DK11:DW11"/>
    <mergeCell ref="DX11:EJ11"/>
    <mergeCell ref="DX18:EJ18"/>
    <mergeCell ref="DK7:DW7"/>
    <mergeCell ref="DX7:EJ7"/>
    <mergeCell ref="DK8:DW8"/>
    <mergeCell ref="DX8:EJ8"/>
    <mergeCell ref="CK63:CW63"/>
    <mergeCell ref="CK57:CW57"/>
    <mergeCell ref="CX57:DJ57"/>
    <mergeCell ref="CK8:CW8"/>
    <mergeCell ref="CK45:CW45"/>
    <mergeCell ref="CK48:CW48"/>
    <mergeCell ref="CX13:DJ13"/>
    <mergeCell ref="CK9:CW9"/>
    <mergeCell ref="CX9:DJ9"/>
    <mergeCell ref="CK35:CW35"/>
    <mergeCell ref="DK13:DW13"/>
    <mergeCell ref="DX13:EJ13"/>
    <mergeCell ref="CK23:CW23"/>
    <mergeCell ref="CK32:CW32"/>
    <mergeCell ref="CK18:CW18"/>
    <mergeCell ref="DK34:DW34"/>
    <mergeCell ref="CX52:DJ52"/>
    <mergeCell ref="CK52:CW52"/>
    <mergeCell ref="CX45:DJ45"/>
    <mergeCell ref="CK49:CW49"/>
    <mergeCell ref="CX49:DJ49"/>
    <mergeCell ref="BX52:CJ52"/>
    <mergeCell ref="BX49:CJ49"/>
    <mergeCell ref="BX45:CJ45"/>
    <mergeCell ref="CX50:DJ50"/>
    <mergeCell ref="CK51:CW51"/>
    <mergeCell ref="A52:AD52"/>
    <mergeCell ref="A48:AD48"/>
    <mergeCell ref="AW36:BJ36"/>
    <mergeCell ref="A36:AD36"/>
    <mergeCell ref="AN36:AV36"/>
    <mergeCell ref="AN25:AV25"/>
    <mergeCell ref="AN26:AV26"/>
    <mergeCell ref="AN32:AV32"/>
    <mergeCell ref="A38:AD38"/>
    <mergeCell ref="AN38:AV38"/>
    <mergeCell ref="A77:AD77"/>
    <mergeCell ref="AN77:AV77"/>
    <mergeCell ref="AW77:BJ77"/>
    <mergeCell ref="AW62:BJ62"/>
    <mergeCell ref="A63:AD63"/>
    <mergeCell ref="AN63:AV63"/>
    <mergeCell ref="AW63:BJ63"/>
    <mergeCell ref="A74:AD74"/>
    <mergeCell ref="AN74:AV74"/>
    <mergeCell ref="AW74:BJ74"/>
    <mergeCell ref="BX74:CJ74"/>
    <mergeCell ref="CK74:CW74"/>
    <mergeCell ref="BK77:BW77"/>
    <mergeCell ref="CX77:DJ77"/>
    <mergeCell ref="BX77:CJ77"/>
    <mergeCell ref="CK77:CW77"/>
    <mergeCell ref="BK74:BW74"/>
    <mergeCell ref="CX75:DJ75"/>
    <mergeCell ref="CX76:DJ76"/>
    <mergeCell ref="BK69:BW69"/>
    <mergeCell ref="BX63:CJ63"/>
    <mergeCell ref="BK63:BW63"/>
    <mergeCell ref="AN57:AV57"/>
    <mergeCell ref="BK57:BW57"/>
    <mergeCell ref="A69:AD69"/>
    <mergeCell ref="AN69:AV69"/>
    <mergeCell ref="AW69:BJ69"/>
    <mergeCell ref="BX69:CJ69"/>
    <mergeCell ref="A62:AD62"/>
    <mergeCell ref="A57:AD57"/>
    <mergeCell ref="AN48:AV48"/>
    <mergeCell ref="BX51:CJ51"/>
    <mergeCell ref="BK62:BW62"/>
    <mergeCell ref="BX62:CJ62"/>
    <mergeCell ref="AN62:AV62"/>
    <mergeCell ref="AW57:BJ57"/>
    <mergeCell ref="BX57:CJ57"/>
    <mergeCell ref="BK50:BW50"/>
    <mergeCell ref="BX50:CJ50"/>
    <mergeCell ref="BK36:BW36"/>
    <mergeCell ref="AN51:AV51"/>
    <mergeCell ref="AW51:BJ51"/>
    <mergeCell ref="BK51:BW51"/>
    <mergeCell ref="AN41:AV41"/>
    <mergeCell ref="AN52:AV52"/>
    <mergeCell ref="AW52:BJ52"/>
    <mergeCell ref="BK52:BW52"/>
    <mergeCell ref="BK49:BW49"/>
    <mergeCell ref="AW48:BJ48"/>
    <mergeCell ref="BK8:BW8"/>
    <mergeCell ref="AN12:AV12"/>
    <mergeCell ref="BK12:BW12"/>
    <mergeCell ref="AN13:AV13"/>
    <mergeCell ref="BK13:BW13"/>
    <mergeCell ref="AW13:BJ13"/>
    <mergeCell ref="AW9:BJ9"/>
    <mergeCell ref="BK9:BW9"/>
    <mergeCell ref="AW8:BJ8"/>
    <mergeCell ref="AN9:AV9"/>
    <mergeCell ref="CX51:DJ51"/>
    <mergeCell ref="A51:AD51"/>
    <mergeCell ref="BX48:CJ48"/>
    <mergeCell ref="CX48:DJ48"/>
    <mergeCell ref="A49:AD49"/>
    <mergeCell ref="AN49:AV49"/>
    <mergeCell ref="AW49:BJ49"/>
    <mergeCell ref="A50:AD50"/>
    <mergeCell ref="AN50:AV50"/>
    <mergeCell ref="AW50:BJ50"/>
    <mergeCell ref="A45:AD45"/>
    <mergeCell ref="AN45:AV45"/>
    <mergeCell ref="AW45:BJ45"/>
    <mergeCell ref="BK45:BW45"/>
    <mergeCell ref="BK48:BW48"/>
    <mergeCell ref="BK41:BW41"/>
    <mergeCell ref="A42:AD42"/>
    <mergeCell ref="AN42:AV42"/>
    <mergeCell ref="AW42:BJ42"/>
    <mergeCell ref="BK42:BW42"/>
    <mergeCell ref="BX41:CJ41"/>
    <mergeCell ref="CK41:CW41"/>
    <mergeCell ref="CK13:CW13"/>
    <mergeCell ref="BK37:BW37"/>
    <mergeCell ref="BX37:CJ37"/>
    <mergeCell ref="BK18:BW18"/>
    <mergeCell ref="BX18:CJ18"/>
    <mergeCell ref="BK22:BW22"/>
    <mergeCell ref="BX22:CJ22"/>
    <mergeCell ref="BX32:CJ32"/>
    <mergeCell ref="CX42:DJ42"/>
    <mergeCell ref="CX37:DJ37"/>
    <mergeCell ref="CX41:DJ41"/>
    <mergeCell ref="CX38:DJ38"/>
    <mergeCell ref="CX36:DJ36"/>
    <mergeCell ref="CX40:DJ40"/>
    <mergeCell ref="CX39:DJ39"/>
    <mergeCell ref="A41:AD41"/>
    <mergeCell ref="AW41:BJ41"/>
    <mergeCell ref="CK37:CW37"/>
    <mergeCell ref="AW38:BJ38"/>
    <mergeCell ref="BK38:BW38"/>
    <mergeCell ref="BX38:CJ38"/>
    <mergeCell ref="CK38:CW38"/>
    <mergeCell ref="A37:AD37"/>
    <mergeCell ref="AN37:AV37"/>
    <mergeCell ref="AW37:BJ37"/>
    <mergeCell ref="AW7:BJ7"/>
    <mergeCell ref="BK7:BW7"/>
    <mergeCell ref="CX32:DJ32"/>
    <mergeCell ref="A34:AD34"/>
    <mergeCell ref="CX34:DJ34"/>
    <mergeCell ref="AW32:BJ32"/>
    <mergeCell ref="BK32:BW32"/>
    <mergeCell ref="AN34:AV34"/>
    <mergeCell ref="CX31:DJ31"/>
    <mergeCell ref="A31:AD31"/>
    <mergeCell ref="A8:AD8"/>
    <mergeCell ref="A18:AD18"/>
    <mergeCell ref="A7:AD7"/>
    <mergeCell ref="AN7:AV7"/>
    <mergeCell ref="AN8:AV8"/>
    <mergeCell ref="A9:AD9"/>
    <mergeCell ref="A14:AD14"/>
    <mergeCell ref="AN14:AV14"/>
    <mergeCell ref="A16:AD16"/>
    <mergeCell ref="A17:AD17"/>
    <mergeCell ref="A13:AD13"/>
    <mergeCell ref="AN31:AV31"/>
    <mergeCell ref="AW31:BJ31"/>
    <mergeCell ref="BX12:CJ12"/>
    <mergeCell ref="BX13:CJ13"/>
    <mergeCell ref="BX23:CJ23"/>
    <mergeCell ref="BX25:CJ25"/>
    <mergeCell ref="AW15:BJ15"/>
    <mergeCell ref="BK31:BW31"/>
    <mergeCell ref="AW12:BJ12"/>
    <mergeCell ref="A32:AD32"/>
    <mergeCell ref="BX7:CJ7"/>
    <mergeCell ref="CX8:DJ8"/>
    <mergeCell ref="BX8:CJ8"/>
    <mergeCell ref="BX9:CJ9"/>
    <mergeCell ref="CK7:CW7"/>
    <mergeCell ref="CK12:CW12"/>
    <mergeCell ref="CK31:CW31"/>
    <mergeCell ref="CK16:CW16"/>
    <mergeCell ref="CK14:CW14"/>
    <mergeCell ref="CK78:CW78"/>
    <mergeCell ref="BX78:CJ78"/>
    <mergeCell ref="BX31:CJ31"/>
    <mergeCell ref="BX35:CJ35"/>
    <mergeCell ref="BX42:CJ42"/>
    <mergeCell ref="CK42:CW42"/>
    <mergeCell ref="CK69:CW69"/>
    <mergeCell ref="CK62:CW62"/>
    <mergeCell ref="BX34:CJ34"/>
    <mergeCell ref="CK34:CW34"/>
    <mergeCell ref="AN35:AV35"/>
    <mergeCell ref="BK17:BW17"/>
    <mergeCell ref="AN18:AV18"/>
    <mergeCell ref="AW18:BJ18"/>
    <mergeCell ref="AW35:BJ35"/>
    <mergeCell ref="AW23:BJ23"/>
    <mergeCell ref="BK23:BW23"/>
    <mergeCell ref="BK35:BW35"/>
    <mergeCell ref="BK34:BW34"/>
    <mergeCell ref="AW34:BJ34"/>
    <mergeCell ref="A79:AD79"/>
    <mergeCell ref="AN79:AV79"/>
    <mergeCell ref="AW79:BJ79"/>
    <mergeCell ref="BK79:BW79"/>
    <mergeCell ref="A35:AD35"/>
    <mergeCell ref="CX78:DJ78"/>
    <mergeCell ref="CX69:DJ69"/>
    <mergeCell ref="CX62:DJ62"/>
    <mergeCell ref="CX74:DJ74"/>
    <mergeCell ref="CX63:DJ63"/>
    <mergeCell ref="A78:AD78"/>
    <mergeCell ref="AN78:AV78"/>
    <mergeCell ref="AW78:BJ78"/>
    <mergeCell ref="BK78:BW78"/>
    <mergeCell ref="DK35:DW35"/>
    <mergeCell ref="CX22:DJ22"/>
    <mergeCell ref="DK22:DW22"/>
    <mergeCell ref="CX23:DJ23"/>
    <mergeCell ref="DK23:DW23"/>
    <mergeCell ref="DK25:DW25"/>
    <mergeCell ref="BK4:BW6"/>
    <mergeCell ref="A2:GJ2"/>
    <mergeCell ref="AW4:BJ6"/>
    <mergeCell ref="AN4:AV6"/>
    <mergeCell ref="A4:AD6"/>
    <mergeCell ref="DX5:EJ6"/>
    <mergeCell ref="EX4:FJ6"/>
    <mergeCell ref="FK4:GJ4"/>
    <mergeCell ref="AE4:AM6"/>
    <mergeCell ref="EK5:EW6"/>
    <mergeCell ref="A12:AD12"/>
    <mergeCell ref="DK4:DW6"/>
    <mergeCell ref="DX4:EW4"/>
    <mergeCell ref="BX79:CJ79"/>
    <mergeCell ref="CK5:CW6"/>
    <mergeCell ref="CX5:DJ6"/>
    <mergeCell ref="CK4:DJ4"/>
    <mergeCell ref="BX4:CJ6"/>
    <mergeCell ref="CK79:CW79"/>
    <mergeCell ref="CX79:DJ79"/>
    <mergeCell ref="CX12:DJ12"/>
    <mergeCell ref="CX7:DJ7"/>
    <mergeCell ref="CX35:DJ35"/>
    <mergeCell ref="DX22:EJ22"/>
    <mergeCell ref="EK22:EW22"/>
    <mergeCell ref="EX22:FJ22"/>
    <mergeCell ref="EK23:EW23"/>
    <mergeCell ref="EX23:FJ23"/>
    <mergeCell ref="CX15:DJ15"/>
    <mergeCell ref="DK15:DW15"/>
    <mergeCell ref="EX15:FJ15"/>
    <mergeCell ref="EX19:FJ19"/>
    <mergeCell ref="EK15:EW15"/>
    <mergeCell ref="FK17:FW17"/>
    <mergeCell ref="EX17:FJ17"/>
    <mergeCell ref="DX19:EJ19"/>
    <mergeCell ref="EK19:EW19"/>
    <mergeCell ref="DX15:EJ15"/>
    <mergeCell ref="DX17:EJ17"/>
    <mergeCell ref="EK18:EW18"/>
    <mergeCell ref="FK23:FW23"/>
    <mergeCell ref="FX23:GJ23"/>
    <mergeCell ref="FX22:GJ22"/>
    <mergeCell ref="FK21:FW21"/>
    <mergeCell ref="FX21:GJ21"/>
    <mergeCell ref="EX21:FJ21"/>
    <mergeCell ref="FK22:FW22"/>
    <mergeCell ref="FK20:FW20"/>
    <mergeCell ref="EX18:FJ18"/>
    <mergeCell ref="BX19:CJ19"/>
    <mergeCell ref="CK19:CW19"/>
    <mergeCell ref="CX19:DJ19"/>
    <mergeCell ref="EX20:FJ20"/>
    <mergeCell ref="EK17:EW17"/>
    <mergeCell ref="EK20:EW20"/>
    <mergeCell ref="FX20:GJ20"/>
    <mergeCell ref="FK3:GJ3"/>
    <mergeCell ref="FX19:GJ19"/>
    <mergeCell ref="FK15:FW15"/>
    <mergeCell ref="FX15:GJ15"/>
    <mergeCell ref="FK18:FW18"/>
    <mergeCell ref="FX18:GJ18"/>
    <mergeCell ref="FK19:FW19"/>
    <mergeCell ref="FX16:GJ16"/>
    <mergeCell ref="FX17:GJ17"/>
    <mergeCell ref="A33:AD33"/>
    <mergeCell ref="AN33:AV33"/>
    <mergeCell ref="AW33:BJ33"/>
    <mergeCell ref="BK33:BW33"/>
    <mergeCell ref="BX33:CJ33"/>
    <mergeCell ref="CK33:CW33"/>
    <mergeCell ref="DK33:DW33"/>
    <mergeCell ref="AE19:AM19"/>
    <mergeCell ref="A40:AD40"/>
    <mergeCell ref="AN40:AV40"/>
    <mergeCell ref="AW40:BJ40"/>
    <mergeCell ref="BK40:BW40"/>
    <mergeCell ref="BX40:CJ40"/>
    <mergeCell ref="CK40:CW40"/>
    <mergeCell ref="A39:AD39"/>
    <mergeCell ref="AN39:AV39"/>
    <mergeCell ref="AW39:BJ39"/>
    <mergeCell ref="BK39:BW39"/>
    <mergeCell ref="BX39:CJ39"/>
    <mergeCell ref="CK39:CW39"/>
    <mergeCell ref="DX39:EJ39"/>
    <mergeCell ref="EK39:EW39"/>
    <mergeCell ref="EX39:FJ39"/>
    <mergeCell ref="FK39:FW39"/>
    <mergeCell ref="FX39:GJ39"/>
    <mergeCell ref="EK43:EW43"/>
    <mergeCell ref="EX43:FJ43"/>
    <mergeCell ref="FK43:FW43"/>
    <mergeCell ref="FX42:GJ42"/>
    <mergeCell ref="A43:AD43"/>
    <mergeCell ref="AN43:AV43"/>
    <mergeCell ref="AW43:BJ43"/>
    <mergeCell ref="BK43:BW43"/>
    <mergeCell ref="BX43:CJ43"/>
    <mergeCell ref="CK43:CW43"/>
    <mergeCell ref="AE43:AM43"/>
    <mergeCell ref="CK44:CW44"/>
    <mergeCell ref="CX44:DJ44"/>
    <mergeCell ref="DK44:DW44"/>
    <mergeCell ref="DX44:EJ44"/>
    <mergeCell ref="CX43:DJ43"/>
    <mergeCell ref="DK43:DW43"/>
    <mergeCell ref="DX43:EJ43"/>
    <mergeCell ref="EK44:EW44"/>
    <mergeCell ref="EX44:FJ44"/>
    <mergeCell ref="FK44:FW44"/>
    <mergeCell ref="FX44:GJ44"/>
    <mergeCell ref="FX43:GJ43"/>
    <mergeCell ref="A44:AD44"/>
    <mergeCell ref="AN44:AV44"/>
    <mergeCell ref="AW44:BJ44"/>
    <mergeCell ref="BK44:BW44"/>
    <mergeCell ref="BX44:CJ44"/>
    <mergeCell ref="A71:AD71"/>
    <mergeCell ref="AN71:AV71"/>
    <mergeCell ref="AW71:BJ71"/>
    <mergeCell ref="BK71:BW71"/>
    <mergeCell ref="BX71:CJ71"/>
    <mergeCell ref="CK71:CW71"/>
    <mergeCell ref="AE71:AM71"/>
    <mergeCell ref="CX71:DJ71"/>
    <mergeCell ref="DK71:DW71"/>
    <mergeCell ref="DX71:EJ71"/>
    <mergeCell ref="EK71:EW71"/>
    <mergeCell ref="EX71:FJ71"/>
    <mergeCell ref="FK71:FW71"/>
    <mergeCell ref="A75:AD75"/>
    <mergeCell ref="AN75:AV75"/>
    <mergeCell ref="AW75:BJ75"/>
    <mergeCell ref="BK75:BW75"/>
    <mergeCell ref="BX75:CJ75"/>
    <mergeCell ref="CK75:CW75"/>
    <mergeCell ref="DK75:DW75"/>
    <mergeCell ref="DX75:EJ75"/>
    <mergeCell ref="EK75:EW75"/>
    <mergeCell ref="EX75:FJ75"/>
    <mergeCell ref="FK75:FW75"/>
    <mergeCell ref="FX75:GJ75"/>
    <mergeCell ref="AN76:AV76"/>
    <mergeCell ref="AW76:BJ76"/>
    <mergeCell ref="BK76:BW76"/>
    <mergeCell ref="BX76:CJ76"/>
    <mergeCell ref="CK76:CW76"/>
    <mergeCell ref="AE76:AM76"/>
    <mergeCell ref="DK76:DW76"/>
    <mergeCell ref="DX76:EJ76"/>
    <mergeCell ref="EK76:EW76"/>
    <mergeCell ref="EX76:FJ76"/>
    <mergeCell ref="FK76:FW76"/>
    <mergeCell ref="FX76:GJ76"/>
    <mergeCell ref="CK50:CW50"/>
    <mergeCell ref="EK50:EW50"/>
    <mergeCell ref="EX50:FJ50"/>
    <mergeCell ref="FK50:FW50"/>
    <mergeCell ref="FX50:GJ50"/>
    <mergeCell ref="A53:AD53"/>
    <mergeCell ref="AN53:AV53"/>
    <mergeCell ref="AW53:BJ53"/>
    <mergeCell ref="BK53:BW53"/>
    <mergeCell ref="BX53:CJ53"/>
    <mergeCell ref="CK53:CW53"/>
    <mergeCell ref="CX53:DJ53"/>
    <mergeCell ref="DK53:DW53"/>
    <mergeCell ref="DX53:EJ53"/>
    <mergeCell ref="EK53:EW53"/>
    <mergeCell ref="EX53:FJ53"/>
    <mergeCell ref="FK53:FW53"/>
    <mergeCell ref="A54:AD54"/>
    <mergeCell ref="AN54:AV54"/>
    <mergeCell ref="AW54:BJ54"/>
    <mergeCell ref="BK54:BW54"/>
    <mergeCell ref="BX54:CJ54"/>
    <mergeCell ref="CK54:CW54"/>
    <mergeCell ref="CX54:DJ54"/>
    <mergeCell ref="DK54:DW54"/>
    <mergeCell ref="DX54:EJ54"/>
    <mergeCell ref="EK54:EW54"/>
    <mergeCell ref="EX54:FJ54"/>
    <mergeCell ref="FK54:FW54"/>
    <mergeCell ref="DX55:EJ55"/>
    <mergeCell ref="EK55:EW55"/>
    <mergeCell ref="EX55:FJ55"/>
    <mergeCell ref="FK55:FW55"/>
    <mergeCell ref="A55:AD55"/>
    <mergeCell ref="AN55:AV55"/>
    <mergeCell ref="AW55:BJ55"/>
    <mergeCell ref="BK55:BW55"/>
    <mergeCell ref="BX55:CJ55"/>
    <mergeCell ref="CK55:CW55"/>
    <mergeCell ref="AW56:BJ56"/>
    <mergeCell ref="BK56:BW56"/>
    <mergeCell ref="BX56:CJ56"/>
    <mergeCell ref="CK56:CW56"/>
    <mergeCell ref="CX55:DJ55"/>
    <mergeCell ref="DK55:DW55"/>
    <mergeCell ref="FX56:GJ56"/>
    <mergeCell ref="CX56:DJ56"/>
    <mergeCell ref="DK56:DW56"/>
    <mergeCell ref="DX56:EJ56"/>
    <mergeCell ref="EK56:EW56"/>
    <mergeCell ref="EX56:FJ56"/>
    <mergeCell ref="FK56:FW56"/>
    <mergeCell ref="EX61:FJ61"/>
    <mergeCell ref="FK61:FW61"/>
    <mergeCell ref="A61:AD61"/>
    <mergeCell ref="AN61:AV61"/>
    <mergeCell ref="AW61:BJ61"/>
    <mergeCell ref="BK61:BW61"/>
    <mergeCell ref="BX61:CJ61"/>
    <mergeCell ref="CK61:CW61"/>
    <mergeCell ref="AE61:AM61"/>
    <mergeCell ref="AW58:BJ58"/>
    <mergeCell ref="BK58:BW58"/>
    <mergeCell ref="BX58:CJ58"/>
    <mergeCell ref="CK58:CW58"/>
    <mergeCell ref="AE58:AM58"/>
    <mergeCell ref="FX61:GJ61"/>
    <mergeCell ref="CX61:DJ61"/>
    <mergeCell ref="DK61:DW61"/>
    <mergeCell ref="DX61:EJ61"/>
    <mergeCell ref="EK61:EW61"/>
    <mergeCell ref="FX58:GJ58"/>
    <mergeCell ref="CX58:DJ58"/>
    <mergeCell ref="DK58:DW58"/>
    <mergeCell ref="DX58:EJ58"/>
    <mergeCell ref="EK58:EW58"/>
    <mergeCell ref="EX58:FJ58"/>
    <mergeCell ref="FK58:FW58"/>
    <mergeCell ref="AE7:AM7"/>
    <mergeCell ref="AE8:AM8"/>
    <mergeCell ref="AE9:AM9"/>
    <mergeCell ref="AE10:AM10"/>
    <mergeCell ref="AE11:AM11"/>
    <mergeCell ref="AE12:AM12"/>
    <mergeCell ref="AE13:AM13"/>
    <mergeCell ref="AE14:AM14"/>
    <mergeCell ref="AE15:AM15"/>
    <mergeCell ref="AE16:AM16"/>
    <mergeCell ref="AE17:AM17"/>
    <mergeCell ref="AE18:AM18"/>
    <mergeCell ref="AE20:AM20"/>
    <mergeCell ref="AE21:AM21"/>
    <mergeCell ref="AE22:AM22"/>
    <mergeCell ref="AE23:AM23"/>
    <mergeCell ref="AE24:AM24"/>
    <mergeCell ref="AE25:AM25"/>
    <mergeCell ref="AE26:AM26"/>
    <mergeCell ref="AE27:AM27"/>
    <mergeCell ref="AE28:AM28"/>
    <mergeCell ref="A64:AD64"/>
    <mergeCell ref="AN64:AV64"/>
    <mergeCell ref="A58:AD58"/>
    <mergeCell ref="AN58:AV58"/>
    <mergeCell ref="A56:AD56"/>
    <mergeCell ref="AN56:AV56"/>
    <mergeCell ref="AE31:AM31"/>
    <mergeCell ref="AE32:AM32"/>
    <mergeCell ref="AE33:AM33"/>
    <mergeCell ref="AE34:AM34"/>
    <mergeCell ref="AE35:AM35"/>
    <mergeCell ref="AE36:AM36"/>
    <mergeCell ref="AE37:AM37"/>
    <mergeCell ref="AE38:AM38"/>
    <mergeCell ref="AE39:AM39"/>
    <mergeCell ref="AE40:AM40"/>
    <mergeCell ref="AE41:AM41"/>
    <mergeCell ref="AE42:AM42"/>
    <mergeCell ref="AE44:AM44"/>
    <mergeCell ref="AE45:AM45"/>
    <mergeCell ref="AE48:AM48"/>
    <mergeCell ref="AE49:AM49"/>
    <mergeCell ref="AE50:AM50"/>
    <mergeCell ref="AE51:AM51"/>
    <mergeCell ref="AE62:AM62"/>
    <mergeCell ref="AE63:AM63"/>
    <mergeCell ref="AE69:AM69"/>
    <mergeCell ref="AE64:AM64"/>
    <mergeCell ref="AE52:AM52"/>
    <mergeCell ref="AE53:AM53"/>
    <mergeCell ref="AE54:AM54"/>
    <mergeCell ref="AE55:AM55"/>
    <mergeCell ref="AE56:AM56"/>
    <mergeCell ref="AE57:AM57"/>
    <mergeCell ref="AE78:AM78"/>
    <mergeCell ref="AE79:AM79"/>
    <mergeCell ref="AE80:AM80"/>
    <mergeCell ref="AE81:AM81"/>
    <mergeCell ref="A65:AD65"/>
    <mergeCell ref="AE65:AM65"/>
    <mergeCell ref="AE74:AM74"/>
    <mergeCell ref="AE75:AM75"/>
    <mergeCell ref="AE77:AM77"/>
    <mergeCell ref="A76:AD76"/>
    <mergeCell ref="FX65:GJ65"/>
    <mergeCell ref="AN65:AV65"/>
    <mergeCell ref="AW65:BJ65"/>
    <mergeCell ref="BK65:BW65"/>
    <mergeCell ref="BX65:CJ65"/>
    <mergeCell ref="CK65:CW65"/>
    <mergeCell ref="CX65:DJ65"/>
    <mergeCell ref="FK65:FW65"/>
    <mergeCell ref="A30:AD30"/>
    <mergeCell ref="AE30:AM30"/>
    <mergeCell ref="AN30:AV30"/>
    <mergeCell ref="AW30:BJ30"/>
    <mergeCell ref="BK30:BW30"/>
    <mergeCell ref="BX30:CJ30"/>
    <mergeCell ref="FK30:FW30"/>
    <mergeCell ref="FX30:GJ30"/>
    <mergeCell ref="CK30:CW30"/>
    <mergeCell ref="CX30:DJ30"/>
    <mergeCell ref="DK30:DW30"/>
    <mergeCell ref="DX30:EJ30"/>
    <mergeCell ref="EK30:EW30"/>
    <mergeCell ref="EX30:FJ30"/>
    <mergeCell ref="A67:AD67"/>
    <mergeCell ref="AE67:AM67"/>
    <mergeCell ref="AN67:AV67"/>
    <mergeCell ref="AW67:BJ67"/>
    <mergeCell ref="BK67:BW67"/>
    <mergeCell ref="BX67:CJ67"/>
    <mergeCell ref="FX67:GJ67"/>
    <mergeCell ref="CK67:CW67"/>
    <mergeCell ref="CX67:DJ67"/>
    <mergeCell ref="DK67:DW67"/>
    <mergeCell ref="DX67:EJ67"/>
    <mergeCell ref="EK67:EW67"/>
    <mergeCell ref="EX67:FJ67"/>
    <mergeCell ref="A68:AD68"/>
    <mergeCell ref="AE68:AM68"/>
    <mergeCell ref="AN68:AV68"/>
    <mergeCell ref="AW68:BJ68"/>
    <mergeCell ref="BK68:BW68"/>
    <mergeCell ref="BX68:CJ68"/>
    <mergeCell ref="DK47:DW47"/>
    <mergeCell ref="FK68:FW68"/>
    <mergeCell ref="FX68:GJ68"/>
    <mergeCell ref="CK68:CW68"/>
    <mergeCell ref="CX68:DJ68"/>
    <mergeCell ref="DK68:DW68"/>
    <mergeCell ref="DX68:EJ68"/>
    <mergeCell ref="EK68:EW68"/>
    <mergeCell ref="EX68:FJ68"/>
    <mergeCell ref="FK67:FW67"/>
    <mergeCell ref="DX47:EJ47"/>
    <mergeCell ref="EK47:EW47"/>
    <mergeCell ref="EX47:FJ47"/>
    <mergeCell ref="FK47:FW47"/>
    <mergeCell ref="FX47:GJ47"/>
    <mergeCell ref="AW47:BJ47"/>
    <mergeCell ref="BK47:BW47"/>
    <mergeCell ref="BX47:CJ47"/>
    <mergeCell ref="CK47:CW47"/>
    <mergeCell ref="CX47:DJ47"/>
  </mergeCells>
  <printOptions/>
  <pageMargins left="0.3937007874015748" right="0.3937007874015748" top="0.7874015748031497" bottom="0.3937007874015748" header="0.1968503937007874" footer="0.1968503937007874"/>
  <pageSetup fitToHeight="3" fitToWidth="1" horizontalDpi="600" verticalDpi="600" orientation="portrait" paperSize="9" scale="35"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J9" sqref="J9:L9"/>
    </sheetView>
  </sheetViews>
  <sheetFormatPr defaultColWidth="8.875" defaultRowHeight="12.75"/>
  <cols>
    <col min="1" max="1" width="16.00390625" style="2" customWidth="1"/>
    <col min="2" max="3" width="8.875" style="2" customWidth="1"/>
    <col min="4" max="4" width="12.25390625" style="2" customWidth="1"/>
    <col min="5" max="6" width="11.125" style="2" customWidth="1"/>
    <col min="7" max="7" width="12.25390625" style="2" customWidth="1"/>
    <col min="8" max="9" width="11.125" style="2" customWidth="1"/>
    <col min="10" max="10" width="12.125" style="2" customWidth="1"/>
    <col min="11" max="12" width="11.125" style="2" customWidth="1"/>
    <col min="13" max="16384" width="8.875" style="2" customWidth="1"/>
  </cols>
  <sheetData>
    <row r="1" spans="1:12" ht="17.25" customHeight="1">
      <c r="A1" s="187" t="s">
        <v>182</v>
      </c>
      <c r="B1" s="187"/>
      <c r="C1" s="187"/>
      <c r="D1" s="187"/>
      <c r="E1" s="187"/>
      <c r="F1" s="187"/>
      <c r="G1" s="187"/>
      <c r="H1" s="187"/>
      <c r="I1" s="187"/>
      <c r="J1" s="187"/>
      <c r="K1" s="187"/>
      <c r="L1" s="187"/>
    </row>
    <row r="2" spans="1:12" ht="18.75">
      <c r="A2" s="187" t="s">
        <v>448</v>
      </c>
      <c r="B2" s="187"/>
      <c r="C2" s="187"/>
      <c r="D2" s="187"/>
      <c r="E2" s="187"/>
      <c r="F2" s="187"/>
      <c r="G2" s="187"/>
      <c r="H2" s="187"/>
      <c r="I2" s="187"/>
      <c r="J2" s="187"/>
      <c r="K2" s="187"/>
      <c r="L2" s="187"/>
    </row>
    <row r="3" spans="11:12" ht="18.75">
      <c r="K3" s="185" t="s">
        <v>165</v>
      </c>
      <c r="L3" s="185"/>
    </row>
    <row r="4" spans="1:12" s="20" customFormat="1" ht="22.5" customHeight="1">
      <c r="A4" s="186" t="s">
        <v>59</v>
      </c>
      <c r="B4" s="186" t="s">
        <v>151</v>
      </c>
      <c r="C4" s="186" t="s">
        <v>152</v>
      </c>
      <c r="D4" s="186" t="s">
        <v>153</v>
      </c>
      <c r="E4" s="186"/>
      <c r="F4" s="186"/>
      <c r="G4" s="186"/>
      <c r="H4" s="186"/>
      <c r="I4" s="186"/>
      <c r="J4" s="186"/>
      <c r="K4" s="186"/>
      <c r="L4" s="186"/>
    </row>
    <row r="5" spans="1:12" s="20" customFormat="1" ht="15" customHeight="1">
      <c r="A5" s="186"/>
      <c r="B5" s="186"/>
      <c r="C5" s="186"/>
      <c r="D5" s="186" t="s">
        <v>154</v>
      </c>
      <c r="E5" s="186"/>
      <c r="F5" s="186"/>
      <c r="G5" s="186" t="s">
        <v>3</v>
      </c>
      <c r="H5" s="186"/>
      <c r="I5" s="186"/>
      <c r="J5" s="186"/>
      <c r="K5" s="186"/>
      <c r="L5" s="186"/>
    </row>
    <row r="6" spans="1:12" s="20" customFormat="1" ht="37.5" customHeight="1">
      <c r="A6" s="186"/>
      <c r="B6" s="186"/>
      <c r="C6" s="186"/>
      <c r="D6" s="186"/>
      <c r="E6" s="186"/>
      <c r="F6" s="186"/>
      <c r="G6" s="186" t="s">
        <v>155</v>
      </c>
      <c r="H6" s="186"/>
      <c r="I6" s="186"/>
      <c r="J6" s="186" t="s">
        <v>156</v>
      </c>
      <c r="K6" s="186"/>
      <c r="L6" s="186"/>
    </row>
    <row r="7" spans="1:12" s="20" customFormat="1" ht="69" customHeight="1">
      <c r="A7" s="186"/>
      <c r="B7" s="186"/>
      <c r="C7" s="186"/>
      <c r="D7" s="23" t="s">
        <v>445</v>
      </c>
      <c r="E7" s="23" t="s">
        <v>446</v>
      </c>
      <c r="F7" s="23" t="s">
        <v>447</v>
      </c>
      <c r="G7" s="23" t="s">
        <v>445</v>
      </c>
      <c r="H7" s="23" t="s">
        <v>446</v>
      </c>
      <c r="I7" s="23" t="s">
        <v>447</v>
      </c>
      <c r="J7" s="23" t="s">
        <v>445</v>
      </c>
      <c r="K7" s="23" t="s">
        <v>446</v>
      </c>
      <c r="L7" s="23" t="s">
        <v>447</v>
      </c>
    </row>
    <row r="8" spans="1:12" s="20" customFormat="1" ht="15.75">
      <c r="A8" s="22">
        <v>1</v>
      </c>
      <c r="B8" s="22">
        <v>2</v>
      </c>
      <c r="C8" s="22">
        <v>3</v>
      </c>
      <c r="D8" s="22">
        <v>4</v>
      </c>
      <c r="E8" s="22">
        <v>5</v>
      </c>
      <c r="F8" s="22">
        <v>6</v>
      </c>
      <c r="G8" s="22">
        <v>7</v>
      </c>
      <c r="H8" s="22">
        <v>8</v>
      </c>
      <c r="I8" s="22">
        <v>9</v>
      </c>
      <c r="J8" s="22">
        <v>10</v>
      </c>
      <c r="K8" s="22">
        <v>11</v>
      </c>
      <c r="L8" s="22">
        <v>12</v>
      </c>
    </row>
    <row r="9" spans="1:12" s="20" customFormat="1" ht="78.75">
      <c r="A9" s="22" t="s">
        <v>157</v>
      </c>
      <c r="B9" s="24" t="s">
        <v>158</v>
      </c>
      <c r="C9" s="22" t="s">
        <v>9</v>
      </c>
      <c r="D9" s="44">
        <v>3063700</v>
      </c>
      <c r="E9" s="44">
        <v>3063700</v>
      </c>
      <c r="F9" s="44">
        <v>3063700</v>
      </c>
      <c r="G9" s="25"/>
      <c r="H9" s="25"/>
      <c r="I9" s="25"/>
      <c r="J9" s="44">
        <v>3063700</v>
      </c>
      <c r="K9" s="44">
        <v>3063700</v>
      </c>
      <c r="L9" s="44">
        <v>3063700</v>
      </c>
    </row>
    <row r="10" spans="1:12" s="20" customFormat="1" ht="15.75">
      <c r="A10" s="22" t="s">
        <v>66</v>
      </c>
      <c r="B10" s="24"/>
      <c r="C10" s="22"/>
      <c r="D10" s="25"/>
      <c r="E10" s="25"/>
      <c r="F10" s="25"/>
      <c r="G10" s="25"/>
      <c r="H10" s="25"/>
      <c r="I10" s="25"/>
      <c r="J10" s="44"/>
      <c r="K10" s="25"/>
      <c r="L10" s="25"/>
    </row>
    <row r="11" spans="1:12" s="20" customFormat="1" ht="126">
      <c r="A11" s="22" t="s">
        <v>159</v>
      </c>
      <c r="B11" s="24" t="s">
        <v>160</v>
      </c>
      <c r="C11" s="22" t="s">
        <v>9</v>
      </c>
      <c r="D11" s="44">
        <v>315580.28</v>
      </c>
      <c r="E11" s="44">
        <v>315580.28</v>
      </c>
      <c r="F11" s="44">
        <v>315580.28</v>
      </c>
      <c r="G11" s="25"/>
      <c r="H11" s="25"/>
      <c r="I11" s="25"/>
      <c r="J11" s="44">
        <v>315580.28</v>
      </c>
      <c r="K11" s="44">
        <v>315580.28</v>
      </c>
      <c r="L11" s="44">
        <v>315580.28</v>
      </c>
    </row>
    <row r="12" spans="1:12" s="20" customFormat="1" ht="18" customHeight="1">
      <c r="A12" s="22"/>
      <c r="B12" s="24"/>
      <c r="C12" s="22"/>
      <c r="D12" s="25"/>
      <c r="E12" s="25"/>
      <c r="F12" s="25"/>
      <c r="G12" s="25"/>
      <c r="H12" s="25"/>
      <c r="I12" s="25"/>
      <c r="J12" s="44"/>
      <c r="K12" s="25"/>
      <c r="L12" s="25"/>
    </row>
    <row r="13" spans="1:12" s="20" customFormat="1" ht="63">
      <c r="A13" s="22" t="s">
        <v>161</v>
      </c>
      <c r="B13" s="24" t="s">
        <v>162</v>
      </c>
      <c r="C13" s="22"/>
      <c r="D13" s="44">
        <f>D9-D11</f>
        <v>2748119.7199999997</v>
      </c>
      <c r="E13" s="44">
        <f>E9-E11</f>
        <v>2748119.7199999997</v>
      </c>
      <c r="F13" s="44">
        <f>F9-F11</f>
        <v>2748119.7199999997</v>
      </c>
      <c r="G13" s="25"/>
      <c r="H13" s="25"/>
      <c r="I13" s="25"/>
      <c r="J13" s="44">
        <f>J9-J11</f>
        <v>2748119.7199999997</v>
      </c>
      <c r="K13" s="44">
        <f>K9-K11</f>
        <v>2748119.7199999997</v>
      </c>
      <c r="L13" s="44">
        <f>L9-L11</f>
        <v>2748119.7199999997</v>
      </c>
    </row>
    <row r="14" spans="1:12" s="20" customFormat="1" ht="23.25" customHeight="1">
      <c r="A14" s="22"/>
      <c r="B14" s="24"/>
      <c r="C14" s="22"/>
      <c r="D14" s="25"/>
      <c r="E14" s="25"/>
      <c r="F14" s="25"/>
      <c r="G14" s="25"/>
      <c r="H14" s="25"/>
      <c r="I14" s="25"/>
      <c r="J14" s="25"/>
      <c r="K14" s="25"/>
      <c r="L14" s="25"/>
    </row>
    <row r="15" s="20" customFormat="1" ht="15.75">
      <c r="B15" s="21"/>
    </row>
    <row r="16" s="20" customFormat="1" ht="15.75">
      <c r="B16" s="21"/>
    </row>
    <row r="17" s="20" customFormat="1" ht="15.75">
      <c r="B17" s="21"/>
    </row>
    <row r="18" s="20" customFormat="1" ht="15.75">
      <c r="B18" s="21"/>
    </row>
    <row r="19" s="20" customFormat="1" ht="15.75">
      <c r="B19" s="21"/>
    </row>
    <row r="20" s="20" customFormat="1" ht="15.75">
      <c r="B20" s="21"/>
    </row>
    <row r="21" s="20" customFormat="1" ht="15.75">
      <c r="B21" s="21"/>
    </row>
    <row r="22" s="20" customFormat="1" ht="15.75">
      <c r="B22" s="21"/>
    </row>
    <row r="23" s="20" customFormat="1" ht="15.75">
      <c r="B23" s="21"/>
    </row>
    <row r="24" s="20" customFormat="1" ht="15.75">
      <c r="B24" s="21"/>
    </row>
    <row r="25" s="20" customFormat="1" ht="15.75">
      <c r="B25" s="21"/>
    </row>
    <row r="26" s="20" customFormat="1" ht="15.75">
      <c r="B26" s="21"/>
    </row>
    <row r="27" s="20" customFormat="1" ht="15.75">
      <c r="B27" s="21"/>
    </row>
    <row r="28" s="20" customFormat="1" ht="15.75">
      <c r="B28" s="21"/>
    </row>
    <row r="29" s="20" customFormat="1" ht="15.75">
      <c r="B29" s="21"/>
    </row>
    <row r="30" s="20" customFormat="1" ht="15.75">
      <c r="B30" s="21"/>
    </row>
    <row r="31" s="20" customFormat="1" ht="15.75">
      <c r="B31" s="21"/>
    </row>
    <row r="32" s="20" customFormat="1" ht="15.75">
      <c r="B32" s="21"/>
    </row>
    <row r="33" s="20" customFormat="1" ht="15.75"/>
    <row r="34" s="20" customFormat="1" ht="15.75"/>
    <row r="35" s="20" customFormat="1" ht="15.75"/>
    <row r="36" s="20" customFormat="1" ht="15.75"/>
    <row r="37" s="20" customFormat="1" ht="15.75"/>
    <row r="38" s="20" customFormat="1" ht="15.75"/>
    <row r="39" s="20" customFormat="1" ht="15.75"/>
    <row r="40" s="20" customFormat="1" ht="15.75"/>
    <row r="41" s="20" customFormat="1" ht="15.75"/>
    <row r="42" s="17" customFormat="1" ht="18.75"/>
    <row r="43" s="17" customFormat="1" ht="18.75"/>
    <row r="44" s="17" customFormat="1" ht="18.75"/>
    <row r="45" s="17" customFormat="1" ht="18.75"/>
    <row r="46" s="17" customFormat="1" ht="18.75"/>
    <row r="47" s="17" customFormat="1" ht="18.75"/>
    <row r="48" s="17" customFormat="1" ht="18.75"/>
    <row r="49" s="17" customFormat="1" ht="18.75"/>
    <row r="50" s="17" customFormat="1" ht="18.75"/>
    <row r="51" s="17" customFormat="1" ht="18.75"/>
    <row r="52" s="17" customFormat="1" ht="18.75"/>
    <row r="53" s="17" customFormat="1" ht="18.75"/>
    <row r="54" s="17" customFormat="1" ht="18.75"/>
    <row r="55" s="17" customFormat="1" ht="18.75"/>
    <row r="56" s="17" customFormat="1" ht="18.75"/>
    <row r="57" s="17" customFormat="1" ht="18.75"/>
    <row r="58" s="17" customFormat="1" ht="18.75"/>
    <row r="59" s="17" customFormat="1" ht="18.75"/>
    <row r="60" s="17" customFormat="1" ht="18.75"/>
    <row r="61" s="17" customFormat="1" ht="18.75"/>
    <row r="62" s="17" customFormat="1" ht="18.75"/>
    <row r="63" s="17" customFormat="1" ht="18.75"/>
    <row r="64" s="17" customFormat="1" ht="18.75"/>
    <row r="65" s="17" customFormat="1" ht="18.75"/>
    <row r="66" s="17" customFormat="1" ht="18.75"/>
    <row r="67" s="17" customFormat="1" ht="18.75"/>
    <row r="68" s="17" customFormat="1" ht="18.75"/>
    <row r="69" s="17" customFormat="1" ht="18.75"/>
    <row r="70" s="17" customFormat="1" ht="18.75"/>
    <row r="71" s="17" customFormat="1" ht="18.75"/>
    <row r="72" s="17" customFormat="1" ht="18.75"/>
    <row r="73" s="17" customFormat="1" ht="18.75"/>
    <row r="74" s="17" customFormat="1" ht="18.75"/>
    <row r="75" s="17" customFormat="1" ht="18.75"/>
    <row r="76" s="17" customFormat="1" ht="18.75"/>
    <row r="77" s="17" customFormat="1" ht="18.75"/>
    <row r="78" s="17" customFormat="1" ht="18.75"/>
    <row r="79" s="17" customFormat="1" ht="18.75"/>
    <row r="80" s="17" customFormat="1" ht="18.75"/>
    <row r="81" s="17" customFormat="1" ht="18.75"/>
    <row r="82" s="17" customFormat="1" ht="18.75"/>
    <row r="83" s="17" customFormat="1" ht="18.75"/>
    <row r="84" s="17" customFormat="1" ht="18.75"/>
    <row r="85" s="17" customFormat="1" ht="18.75"/>
    <row r="86" s="17" customFormat="1" ht="18.75"/>
    <row r="87" s="17" customFormat="1" ht="18.75"/>
    <row r="88" s="17" customFormat="1" ht="18.75"/>
    <row r="89" s="17" customFormat="1" ht="18.75"/>
    <row r="90" s="17" customFormat="1" ht="18.75"/>
    <row r="91" s="17" customFormat="1" ht="18.75"/>
    <row r="92" s="17" customFormat="1" ht="18.75"/>
    <row r="93" s="17" customFormat="1" ht="18.75"/>
    <row r="94" s="17" customFormat="1" ht="18.75"/>
    <row r="95" s="17" customFormat="1" ht="18.75"/>
    <row r="96" s="17" customFormat="1" ht="18.75"/>
    <row r="97" s="17" customFormat="1" ht="18.75"/>
    <row r="98" s="17" customFormat="1" ht="18.75"/>
    <row r="99" s="17" customFormat="1" ht="18.75"/>
    <row r="100" s="17" customFormat="1" ht="18.75"/>
    <row r="101" s="17" customFormat="1" ht="18.75"/>
    <row r="102" s="17" customFormat="1" ht="18.75"/>
    <row r="103" s="17" customFormat="1" ht="18.75"/>
    <row r="104" s="17" customFormat="1" ht="18.75"/>
  </sheetData>
  <sheetProtection/>
  <mergeCells count="11">
    <mergeCell ref="J6:L6"/>
    <mergeCell ref="K3:L3"/>
    <mergeCell ref="A4:A7"/>
    <mergeCell ref="B4:B7"/>
    <mergeCell ref="A1:L1"/>
    <mergeCell ref="A2:L2"/>
    <mergeCell ref="D4:L4"/>
    <mergeCell ref="C4:C7"/>
    <mergeCell ref="D5:F6"/>
    <mergeCell ref="G5:L5"/>
    <mergeCell ref="G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C35" sqref="C35"/>
    </sheetView>
  </sheetViews>
  <sheetFormatPr defaultColWidth="9.00390625" defaultRowHeight="12.75"/>
  <cols>
    <col min="1" max="5" width="11.75390625" style="0" customWidth="1"/>
    <col min="6" max="6" width="8.25390625" style="0" customWidth="1"/>
    <col min="7" max="7" width="7.375" style="0" customWidth="1"/>
  </cols>
  <sheetData>
    <row r="1" spans="1:12" ht="18.75">
      <c r="A1" s="187" t="s">
        <v>183</v>
      </c>
      <c r="B1" s="187"/>
      <c r="C1" s="187"/>
      <c r="D1" s="187"/>
      <c r="E1" s="187"/>
      <c r="F1" s="187"/>
      <c r="G1" s="187"/>
      <c r="H1" s="187"/>
      <c r="I1" s="187"/>
      <c r="J1" s="187"/>
      <c r="K1" s="187"/>
      <c r="L1" s="187"/>
    </row>
    <row r="2" spans="1:12" ht="18.75">
      <c r="A2" s="187" t="s">
        <v>265</v>
      </c>
      <c r="B2" s="187"/>
      <c r="C2" s="187"/>
      <c r="D2" s="187"/>
      <c r="E2" s="187"/>
      <c r="F2" s="187"/>
      <c r="G2" s="187"/>
      <c r="H2" s="187"/>
      <c r="I2" s="187"/>
      <c r="J2" s="187"/>
      <c r="K2" s="187"/>
      <c r="L2" s="187"/>
    </row>
    <row r="3" spans="1:12" ht="18.75">
      <c r="A3" s="191" t="s">
        <v>163</v>
      </c>
      <c r="B3" s="191"/>
      <c r="C3" s="191"/>
      <c r="D3" s="191"/>
      <c r="E3" s="191"/>
      <c r="F3" s="191"/>
      <c r="G3" s="191"/>
      <c r="H3" s="191"/>
      <c r="I3" s="191"/>
      <c r="J3" s="191"/>
      <c r="K3" s="191"/>
      <c r="L3" s="191"/>
    </row>
    <row r="4" spans="1:12" ht="39.75" customHeight="1">
      <c r="A4" s="192" t="s">
        <v>164</v>
      </c>
      <c r="B4" s="192"/>
      <c r="C4" s="192"/>
      <c r="D4" s="192"/>
      <c r="E4" s="192"/>
      <c r="F4" s="192"/>
      <c r="G4" s="192"/>
      <c r="H4" s="192"/>
      <c r="I4" s="192"/>
      <c r="J4" s="192"/>
      <c r="K4" s="192"/>
      <c r="L4" s="192"/>
    </row>
    <row r="5" s="2" customFormat="1" ht="18.75"/>
    <row r="6" spans="11:12" s="2" customFormat="1" ht="18.75">
      <c r="K6" s="190" t="s">
        <v>167</v>
      </c>
      <c r="L6" s="190"/>
    </row>
    <row r="7" spans="1:12" s="2" customFormat="1" ht="26.25" customHeight="1">
      <c r="A7" s="116" t="s">
        <v>59</v>
      </c>
      <c r="B7" s="116"/>
      <c r="C7" s="116"/>
      <c r="D7" s="116"/>
      <c r="E7" s="116"/>
      <c r="F7" s="116" t="s">
        <v>151</v>
      </c>
      <c r="G7" s="116"/>
      <c r="H7" s="116" t="s">
        <v>168</v>
      </c>
      <c r="I7" s="116"/>
      <c r="J7" s="116"/>
      <c r="K7" s="116"/>
      <c r="L7" s="116"/>
    </row>
    <row r="8" spans="1:12" s="2" customFormat="1" ht="18.75">
      <c r="A8" s="116">
        <v>1</v>
      </c>
      <c r="B8" s="116"/>
      <c r="C8" s="116"/>
      <c r="D8" s="116"/>
      <c r="E8" s="116"/>
      <c r="F8" s="116">
        <v>2</v>
      </c>
      <c r="G8" s="116"/>
      <c r="H8" s="116">
        <v>3</v>
      </c>
      <c r="I8" s="116"/>
      <c r="J8" s="116"/>
      <c r="K8" s="116"/>
      <c r="L8" s="116"/>
    </row>
    <row r="9" spans="1:12" s="2" customFormat="1" ht="18.75">
      <c r="A9" s="114" t="s">
        <v>176</v>
      </c>
      <c r="B9" s="114"/>
      <c r="C9" s="114"/>
      <c r="D9" s="114"/>
      <c r="E9" s="114"/>
      <c r="F9" s="189" t="s">
        <v>169</v>
      </c>
      <c r="G9" s="189"/>
      <c r="H9" s="115"/>
      <c r="I9" s="115"/>
      <c r="J9" s="115"/>
      <c r="K9" s="115"/>
      <c r="L9" s="115"/>
    </row>
    <row r="10" spans="1:12" s="2" customFormat="1" ht="18.75">
      <c r="A10" s="114" t="s">
        <v>175</v>
      </c>
      <c r="B10" s="114"/>
      <c r="C10" s="114"/>
      <c r="D10" s="114"/>
      <c r="E10" s="114"/>
      <c r="F10" s="189" t="s">
        <v>170</v>
      </c>
      <c r="G10" s="189"/>
      <c r="H10" s="115"/>
      <c r="I10" s="115"/>
      <c r="J10" s="115"/>
      <c r="K10" s="115"/>
      <c r="L10" s="115"/>
    </row>
    <row r="11" spans="1:12" s="2" customFormat="1" ht="18.75">
      <c r="A11" s="114" t="s">
        <v>174</v>
      </c>
      <c r="B11" s="114"/>
      <c r="C11" s="114"/>
      <c r="D11" s="114"/>
      <c r="E11" s="114"/>
      <c r="F11" s="189" t="s">
        <v>171</v>
      </c>
      <c r="G11" s="189"/>
      <c r="H11" s="115"/>
      <c r="I11" s="115"/>
      <c r="J11" s="115"/>
      <c r="K11" s="115"/>
      <c r="L11" s="115"/>
    </row>
    <row r="12" spans="1:12" s="2" customFormat="1" ht="18.75">
      <c r="A12" s="114"/>
      <c r="B12" s="114"/>
      <c r="C12" s="114"/>
      <c r="D12" s="114"/>
      <c r="E12" s="114"/>
      <c r="F12" s="189"/>
      <c r="G12" s="189"/>
      <c r="H12" s="115"/>
      <c r="I12" s="115"/>
      <c r="J12" s="115"/>
      <c r="K12" s="115"/>
      <c r="L12" s="115"/>
    </row>
    <row r="13" spans="1:12" s="2" customFormat="1" ht="18.75">
      <c r="A13" s="114" t="s">
        <v>173</v>
      </c>
      <c r="B13" s="114"/>
      <c r="C13" s="114"/>
      <c r="D13" s="114"/>
      <c r="E13" s="114"/>
      <c r="F13" s="189" t="s">
        <v>172</v>
      </c>
      <c r="G13" s="189"/>
      <c r="H13" s="115"/>
      <c r="I13" s="115"/>
      <c r="J13" s="115"/>
      <c r="K13" s="115"/>
      <c r="L13" s="115"/>
    </row>
    <row r="14" spans="1:12" s="2" customFormat="1" ht="18.75">
      <c r="A14" s="114"/>
      <c r="B14" s="114"/>
      <c r="C14" s="114"/>
      <c r="D14" s="114"/>
      <c r="E14" s="114"/>
      <c r="F14" s="189"/>
      <c r="G14" s="189"/>
      <c r="H14" s="115"/>
      <c r="I14" s="115"/>
      <c r="J14" s="115"/>
      <c r="K14" s="115"/>
      <c r="L14" s="115"/>
    </row>
    <row r="15" spans="1:12" s="2" customFormat="1" ht="18.75">
      <c r="A15" s="114"/>
      <c r="B15" s="114"/>
      <c r="C15" s="114"/>
      <c r="D15" s="114"/>
      <c r="E15" s="114"/>
      <c r="F15" s="189"/>
      <c r="G15" s="189"/>
      <c r="H15" s="115"/>
      <c r="I15" s="115"/>
      <c r="J15" s="115"/>
      <c r="K15" s="115"/>
      <c r="L15" s="115"/>
    </row>
    <row r="16" s="2" customFormat="1" ht="18.75"/>
    <row r="17" spans="1:12" s="2" customFormat="1" ht="6.75" customHeight="1">
      <c r="A17" s="187" t="s">
        <v>184</v>
      </c>
      <c r="B17" s="187"/>
      <c r="C17" s="187"/>
      <c r="D17" s="187"/>
      <c r="E17" s="187"/>
      <c r="F17" s="187"/>
      <c r="G17" s="187"/>
      <c r="H17" s="187"/>
      <c r="I17" s="187"/>
      <c r="J17" s="187"/>
      <c r="K17" s="187"/>
      <c r="L17" s="187"/>
    </row>
    <row r="18" s="2" customFormat="1" ht="18.75" hidden="1"/>
    <row r="19" spans="11:12" s="2" customFormat="1" ht="18.75">
      <c r="K19" s="190" t="s">
        <v>177</v>
      </c>
      <c r="L19" s="190"/>
    </row>
    <row r="20" spans="1:12" s="2" customFormat="1" ht="27" customHeight="1">
      <c r="A20" s="116" t="s">
        <v>59</v>
      </c>
      <c r="B20" s="116"/>
      <c r="C20" s="116"/>
      <c r="D20" s="116"/>
      <c r="E20" s="116"/>
      <c r="F20" s="116" t="s">
        <v>151</v>
      </c>
      <c r="G20" s="116"/>
      <c r="H20" s="116" t="s">
        <v>168</v>
      </c>
      <c r="I20" s="116"/>
      <c r="J20" s="116"/>
      <c r="K20" s="116"/>
      <c r="L20" s="116"/>
    </row>
    <row r="21" spans="1:12" s="2" customFormat="1" ht="18.75">
      <c r="A21" s="116">
        <v>1</v>
      </c>
      <c r="B21" s="116"/>
      <c r="C21" s="116"/>
      <c r="D21" s="116"/>
      <c r="E21" s="116"/>
      <c r="F21" s="116">
        <v>2</v>
      </c>
      <c r="G21" s="116"/>
      <c r="H21" s="116">
        <v>3</v>
      </c>
      <c r="I21" s="116"/>
      <c r="J21" s="116"/>
      <c r="K21" s="116"/>
      <c r="L21" s="116"/>
    </row>
    <row r="22" spans="1:12" s="2" customFormat="1" ht="18.75">
      <c r="A22" s="114" t="s">
        <v>178</v>
      </c>
      <c r="B22" s="114"/>
      <c r="C22" s="114"/>
      <c r="D22" s="114"/>
      <c r="E22" s="114"/>
      <c r="F22" s="189" t="s">
        <v>169</v>
      </c>
      <c r="G22" s="189"/>
      <c r="H22" s="115"/>
      <c r="I22" s="115"/>
      <c r="J22" s="115"/>
      <c r="K22" s="115"/>
      <c r="L22" s="115"/>
    </row>
    <row r="23" spans="1:12" s="2" customFormat="1" ht="76.5" customHeight="1">
      <c r="A23" s="114" t="s">
        <v>179</v>
      </c>
      <c r="B23" s="114"/>
      <c r="C23" s="114"/>
      <c r="D23" s="114"/>
      <c r="E23" s="114"/>
      <c r="F23" s="189" t="s">
        <v>170</v>
      </c>
      <c r="G23" s="189"/>
      <c r="H23" s="115"/>
      <c r="I23" s="115"/>
      <c r="J23" s="115"/>
      <c r="K23" s="115"/>
      <c r="L23" s="115"/>
    </row>
    <row r="24" spans="1:12" s="2" customFormat="1" ht="42.75" customHeight="1">
      <c r="A24" s="114" t="s">
        <v>180</v>
      </c>
      <c r="B24" s="114"/>
      <c r="C24" s="114"/>
      <c r="D24" s="114"/>
      <c r="E24" s="114"/>
      <c r="F24" s="189" t="s">
        <v>171</v>
      </c>
      <c r="G24" s="189"/>
      <c r="H24" s="115"/>
      <c r="I24" s="115"/>
      <c r="J24" s="115"/>
      <c r="K24" s="115"/>
      <c r="L24" s="115"/>
    </row>
    <row r="25" s="2" customFormat="1" ht="18.75"/>
    <row r="26" s="2" customFormat="1" ht="18.75"/>
    <row r="27" s="2" customFormat="1" ht="18.75"/>
    <row r="28" spans="1:6" s="2" customFormat="1" ht="18.75">
      <c r="A28" s="188" t="s">
        <v>257</v>
      </c>
      <c r="B28" s="188"/>
      <c r="C28" s="188"/>
      <c r="D28" s="185"/>
      <c r="E28" s="185"/>
      <c r="F28" s="2" t="s">
        <v>258</v>
      </c>
    </row>
    <row r="29" spans="1:12" ht="18.75">
      <c r="A29" s="2"/>
      <c r="B29" s="2"/>
      <c r="C29" s="2"/>
      <c r="D29" s="2"/>
      <c r="E29" s="2"/>
      <c r="F29" s="67" t="s">
        <v>5</v>
      </c>
      <c r="G29" s="67"/>
      <c r="H29" s="67"/>
      <c r="I29" s="67"/>
      <c r="J29" s="2"/>
      <c r="K29" s="2"/>
      <c r="L29" s="2"/>
    </row>
    <row r="30" spans="1:12" ht="18.75">
      <c r="A30" s="2"/>
      <c r="B30" s="2"/>
      <c r="C30" s="2"/>
      <c r="D30" s="2" t="s">
        <v>13</v>
      </c>
      <c r="E30" s="2"/>
      <c r="F30" s="2"/>
      <c r="G30" s="2"/>
      <c r="H30" s="2"/>
      <c r="I30" s="2"/>
      <c r="J30" s="2"/>
      <c r="K30" s="2"/>
      <c r="L30" s="2"/>
    </row>
    <row r="31" spans="1:12" ht="18.75">
      <c r="A31" s="188" t="s">
        <v>70</v>
      </c>
      <c r="B31" s="188"/>
      <c r="C31" s="188"/>
      <c r="D31" s="185"/>
      <c r="E31" s="185"/>
      <c r="F31" s="2" t="s">
        <v>245</v>
      </c>
      <c r="G31" s="2"/>
      <c r="H31" s="2"/>
      <c r="I31" s="2"/>
      <c r="J31" s="2"/>
      <c r="K31" s="2"/>
      <c r="L31" s="2"/>
    </row>
    <row r="32" spans="1:12" ht="18.75">
      <c r="A32" s="2"/>
      <c r="B32" s="2"/>
      <c r="C32" s="2"/>
      <c r="D32" s="2"/>
      <c r="E32" s="2"/>
      <c r="F32" s="67" t="s">
        <v>5</v>
      </c>
      <c r="G32" s="67"/>
      <c r="H32" s="67"/>
      <c r="I32" s="67"/>
      <c r="J32" s="2"/>
      <c r="K32" s="2"/>
      <c r="L32" s="2"/>
    </row>
    <row r="33" spans="1:12" ht="18.75">
      <c r="A33" s="2"/>
      <c r="B33" s="2"/>
      <c r="C33" s="2"/>
      <c r="D33" s="2"/>
      <c r="E33" s="2"/>
      <c r="F33" s="2"/>
      <c r="G33" s="2"/>
      <c r="H33" s="2"/>
      <c r="I33" s="2"/>
      <c r="J33" s="2"/>
      <c r="K33" s="2"/>
      <c r="L33" s="2"/>
    </row>
    <row r="34" spans="1:12" ht="18.75">
      <c r="A34" s="188" t="s">
        <v>12</v>
      </c>
      <c r="B34" s="188"/>
      <c r="C34" s="188"/>
      <c r="D34" s="185"/>
      <c r="E34" s="185"/>
      <c r="F34" s="2" t="s">
        <v>245</v>
      </c>
      <c r="G34" s="2"/>
      <c r="H34" s="2"/>
      <c r="I34" s="2"/>
      <c r="J34" s="2"/>
      <c r="K34" s="2"/>
      <c r="L34" s="2"/>
    </row>
    <row r="35" spans="1:12" ht="18.75">
      <c r="A35" s="2"/>
      <c r="B35" s="2"/>
      <c r="C35" s="2"/>
      <c r="D35" s="2"/>
      <c r="E35" s="2"/>
      <c r="F35" s="67" t="s">
        <v>5</v>
      </c>
      <c r="G35" s="67"/>
      <c r="H35" s="67"/>
      <c r="I35" s="67"/>
      <c r="J35" s="2"/>
      <c r="K35" s="2"/>
      <c r="L35" s="2"/>
    </row>
    <row r="36" spans="1:12" ht="18.75">
      <c r="A36" s="188" t="s">
        <v>181</v>
      </c>
      <c r="B36" s="188"/>
      <c r="C36" s="2" t="s">
        <v>260</v>
      </c>
      <c r="D36" s="2"/>
      <c r="E36" s="2"/>
      <c r="F36" s="2"/>
      <c r="G36" s="2"/>
      <c r="H36" s="2"/>
      <c r="I36" s="2"/>
      <c r="J36" s="2"/>
      <c r="K36" s="2"/>
      <c r="L36" s="2"/>
    </row>
    <row r="37" spans="1:12" ht="18.75">
      <c r="A37" s="2" t="s">
        <v>436</v>
      </c>
      <c r="B37" s="2"/>
      <c r="C37" s="2"/>
      <c r="D37" s="2"/>
      <c r="E37" s="2"/>
      <c r="F37" s="2"/>
      <c r="G37" s="2"/>
      <c r="H37" s="2"/>
      <c r="I37" s="2"/>
      <c r="J37" s="2"/>
      <c r="K37" s="2"/>
      <c r="L37" s="2"/>
    </row>
    <row r="38" spans="1:12" ht="18.75">
      <c r="A38" s="2"/>
      <c r="B38" s="2"/>
      <c r="C38" s="2"/>
      <c r="D38" s="2"/>
      <c r="E38" s="2"/>
      <c r="F38" s="2"/>
      <c r="G38" s="2"/>
      <c r="H38" s="2"/>
      <c r="I38" s="2"/>
      <c r="J38" s="2"/>
      <c r="K38" s="2"/>
      <c r="L38" s="2"/>
    </row>
    <row r="39" spans="1:12" ht="18.75">
      <c r="A39" s="2"/>
      <c r="B39" s="2"/>
      <c r="C39" s="2"/>
      <c r="D39" s="2"/>
      <c r="E39" s="2"/>
      <c r="F39" s="2"/>
      <c r="G39" s="2"/>
      <c r="H39" s="2"/>
      <c r="I39" s="2"/>
      <c r="J39" s="2"/>
      <c r="K39" s="2"/>
      <c r="L39" s="2"/>
    </row>
    <row r="40" spans="1:12" ht="18.75">
      <c r="A40" s="2"/>
      <c r="B40" s="2"/>
      <c r="C40" s="2"/>
      <c r="D40" s="2"/>
      <c r="E40" s="2"/>
      <c r="F40" s="2"/>
      <c r="G40" s="2"/>
      <c r="H40" s="2"/>
      <c r="I40" s="2"/>
      <c r="J40" s="2"/>
      <c r="K40" s="2"/>
      <c r="L40" s="2"/>
    </row>
    <row r="41" spans="1:12" ht="18.75">
      <c r="A41" s="2"/>
      <c r="B41" s="2"/>
      <c r="C41" s="2"/>
      <c r="D41" s="2"/>
      <c r="E41" s="2"/>
      <c r="F41" s="2"/>
      <c r="G41" s="2"/>
      <c r="H41" s="2"/>
      <c r="I41" s="2"/>
      <c r="J41" s="2"/>
      <c r="K41" s="2"/>
      <c r="L41" s="2"/>
    </row>
    <row r="42" spans="1:12" ht="18.75">
      <c r="A42" s="2"/>
      <c r="B42" s="2"/>
      <c r="C42" s="2"/>
      <c r="D42" s="2"/>
      <c r="E42" s="2"/>
      <c r="F42" s="2"/>
      <c r="G42" s="2"/>
      <c r="H42" s="2"/>
      <c r="I42" s="2"/>
      <c r="J42" s="2"/>
      <c r="K42" s="2"/>
      <c r="L42" s="2"/>
    </row>
    <row r="43" spans="1:12" ht="18.75">
      <c r="A43" s="2"/>
      <c r="B43" s="2"/>
      <c r="C43" s="2"/>
      <c r="D43" s="2"/>
      <c r="E43" s="2"/>
      <c r="F43" s="2"/>
      <c r="G43" s="2"/>
      <c r="H43" s="2"/>
      <c r="I43" s="2"/>
      <c r="J43" s="2"/>
      <c r="K43" s="2"/>
      <c r="L43" s="2"/>
    </row>
    <row r="44" spans="1:12" ht="18.75">
      <c r="A44" s="2"/>
      <c r="B44" s="2"/>
      <c r="C44" s="2"/>
      <c r="D44" s="2"/>
      <c r="E44" s="2"/>
      <c r="F44" s="2"/>
      <c r="G44" s="2"/>
      <c r="H44" s="2"/>
      <c r="I44" s="2"/>
      <c r="J44" s="2"/>
      <c r="K44" s="2"/>
      <c r="L44" s="2"/>
    </row>
    <row r="45" spans="1:12" ht="18.75">
      <c r="A45" s="2"/>
      <c r="B45" s="2"/>
      <c r="C45" s="2"/>
      <c r="D45" s="2"/>
      <c r="E45" s="2"/>
      <c r="F45" s="2"/>
      <c r="G45" s="2"/>
      <c r="H45" s="2"/>
      <c r="I45" s="2"/>
      <c r="J45" s="2"/>
      <c r="K45" s="2"/>
      <c r="L45" s="2"/>
    </row>
    <row r="46" spans="1:12" ht="18.75">
      <c r="A46" s="2"/>
      <c r="B46" s="2"/>
      <c r="C46" s="2"/>
      <c r="D46" s="2"/>
      <c r="E46" s="2"/>
      <c r="F46" s="2"/>
      <c r="G46" s="2"/>
      <c r="H46" s="2"/>
      <c r="I46" s="2"/>
      <c r="J46" s="2"/>
      <c r="K46" s="2"/>
      <c r="L46" s="2"/>
    </row>
    <row r="47" spans="1:12" ht="18.75">
      <c r="A47" s="2"/>
      <c r="B47" s="2"/>
      <c r="C47" s="2"/>
      <c r="D47" s="2"/>
      <c r="E47" s="2"/>
      <c r="F47" s="2"/>
      <c r="G47" s="2"/>
      <c r="H47" s="2"/>
      <c r="I47" s="2"/>
      <c r="J47" s="2"/>
      <c r="K47" s="2"/>
      <c r="L47" s="2"/>
    </row>
    <row r="48" spans="1:12" ht="18.75">
      <c r="A48" s="2"/>
      <c r="B48" s="2"/>
      <c r="C48" s="2"/>
      <c r="D48" s="2"/>
      <c r="E48" s="2"/>
      <c r="F48" s="2"/>
      <c r="G48" s="2"/>
      <c r="H48" s="2"/>
      <c r="I48" s="2"/>
      <c r="J48" s="2"/>
      <c r="K48" s="2"/>
      <c r="L48" s="2"/>
    </row>
    <row r="49" spans="1:12" ht="18.75">
      <c r="A49" s="2"/>
      <c r="B49" s="2"/>
      <c r="C49" s="2"/>
      <c r="D49" s="2"/>
      <c r="E49" s="2"/>
      <c r="F49" s="2"/>
      <c r="G49" s="2"/>
      <c r="H49" s="2"/>
      <c r="I49" s="2"/>
      <c r="J49" s="2"/>
      <c r="K49" s="2"/>
      <c r="L49" s="2"/>
    </row>
    <row r="50" spans="1:12" ht="18.75">
      <c r="A50" s="2"/>
      <c r="B50" s="2"/>
      <c r="C50" s="2"/>
      <c r="D50" s="2"/>
      <c r="E50" s="2"/>
      <c r="F50" s="2"/>
      <c r="G50" s="2"/>
      <c r="H50" s="2"/>
      <c r="I50" s="2"/>
      <c r="J50" s="2"/>
      <c r="K50" s="2"/>
      <c r="L50" s="2"/>
    </row>
    <row r="51" spans="1:12" ht="18.75">
      <c r="A51" s="2"/>
      <c r="B51" s="2"/>
      <c r="C51" s="2"/>
      <c r="D51" s="2"/>
      <c r="E51" s="2"/>
      <c r="F51" s="2"/>
      <c r="G51" s="2"/>
      <c r="H51" s="2"/>
      <c r="I51" s="2"/>
      <c r="J51" s="2"/>
      <c r="K51" s="2"/>
      <c r="L51" s="2"/>
    </row>
    <row r="52" spans="1:12" ht="18.75">
      <c r="A52" s="2"/>
      <c r="B52" s="2"/>
      <c r="C52" s="2"/>
      <c r="D52" s="2"/>
      <c r="E52" s="2"/>
      <c r="F52" s="2"/>
      <c r="G52" s="2"/>
      <c r="H52" s="2"/>
      <c r="I52" s="2"/>
      <c r="J52" s="2"/>
      <c r="K52" s="2"/>
      <c r="L52" s="2"/>
    </row>
    <row r="53" spans="1:12" ht="18.75">
      <c r="A53" s="2"/>
      <c r="B53" s="2"/>
      <c r="C53" s="2"/>
      <c r="D53" s="2"/>
      <c r="E53" s="2"/>
      <c r="F53" s="2"/>
      <c r="G53" s="2"/>
      <c r="H53" s="2"/>
      <c r="I53" s="2"/>
      <c r="J53" s="2"/>
      <c r="K53" s="2"/>
      <c r="L53" s="2"/>
    </row>
    <row r="54" spans="1:12" ht="18.75">
      <c r="A54" s="2"/>
      <c r="B54" s="2"/>
      <c r="C54" s="2"/>
      <c r="D54" s="2"/>
      <c r="E54" s="2"/>
      <c r="F54" s="2"/>
      <c r="G54" s="2"/>
      <c r="H54" s="2"/>
      <c r="I54" s="2"/>
      <c r="J54" s="2"/>
      <c r="K54" s="2"/>
      <c r="L54" s="2"/>
    </row>
    <row r="55" spans="1:12" ht="18.75">
      <c r="A55" s="2"/>
      <c r="B55" s="2"/>
      <c r="C55" s="2"/>
      <c r="D55" s="2"/>
      <c r="E55" s="2"/>
      <c r="F55" s="2"/>
      <c r="G55" s="2"/>
      <c r="H55" s="2"/>
      <c r="I55" s="2"/>
      <c r="J55" s="2"/>
      <c r="K55" s="2"/>
      <c r="L55" s="2"/>
    </row>
    <row r="56" spans="1:12" ht="18.75">
      <c r="A56" s="2"/>
      <c r="B56" s="2"/>
      <c r="C56" s="2"/>
      <c r="D56" s="2"/>
      <c r="E56" s="2"/>
      <c r="F56" s="2"/>
      <c r="G56" s="2"/>
      <c r="H56" s="2"/>
      <c r="I56" s="2"/>
      <c r="J56" s="2"/>
      <c r="K56" s="2"/>
      <c r="L56" s="2"/>
    </row>
    <row r="57" spans="1:12" ht="18.75">
      <c r="A57" s="2"/>
      <c r="B57" s="2"/>
      <c r="C57" s="2"/>
      <c r="D57" s="2"/>
      <c r="E57" s="2"/>
      <c r="F57" s="2"/>
      <c r="G57" s="2"/>
      <c r="H57" s="2"/>
      <c r="I57" s="2"/>
      <c r="J57" s="2"/>
      <c r="K57" s="2"/>
      <c r="L57" s="2"/>
    </row>
    <row r="58" spans="1:12" ht="18.75">
      <c r="A58" s="2"/>
      <c r="B58" s="2"/>
      <c r="C58" s="2"/>
      <c r="D58" s="2"/>
      <c r="E58" s="2"/>
      <c r="F58" s="2"/>
      <c r="G58" s="2"/>
      <c r="H58" s="2"/>
      <c r="I58" s="2"/>
      <c r="J58" s="2"/>
      <c r="K58" s="2"/>
      <c r="L58" s="2"/>
    </row>
    <row r="59" spans="1:12" ht="18.75">
      <c r="A59" s="2"/>
      <c r="B59" s="2"/>
      <c r="C59" s="2"/>
      <c r="D59" s="2"/>
      <c r="E59" s="2"/>
      <c r="F59" s="2"/>
      <c r="G59" s="2"/>
      <c r="H59" s="2"/>
      <c r="I59" s="2"/>
      <c r="J59" s="2"/>
      <c r="K59" s="2"/>
      <c r="L59" s="2"/>
    </row>
    <row r="60" spans="1:12" ht="18.75">
      <c r="A60" s="2"/>
      <c r="B60" s="2"/>
      <c r="C60" s="2"/>
      <c r="D60" s="2"/>
      <c r="E60" s="2"/>
      <c r="F60" s="2"/>
      <c r="G60" s="2"/>
      <c r="H60" s="2"/>
      <c r="I60" s="2"/>
      <c r="J60" s="2"/>
      <c r="K60" s="2"/>
      <c r="L60" s="2"/>
    </row>
    <row r="61" spans="1:12" ht="18.75">
      <c r="A61" s="2"/>
      <c r="B61" s="2"/>
      <c r="C61" s="2"/>
      <c r="D61" s="2"/>
      <c r="E61" s="2"/>
      <c r="F61" s="2"/>
      <c r="G61" s="2"/>
      <c r="H61" s="2"/>
      <c r="I61" s="2"/>
      <c r="J61" s="2"/>
      <c r="K61" s="2"/>
      <c r="L61" s="2"/>
    </row>
    <row r="62" spans="1:12" ht="18.75">
      <c r="A62" s="2"/>
      <c r="B62" s="2"/>
      <c r="C62" s="2"/>
      <c r="D62" s="2"/>
      <c r="E62" s="2"/>
      <c r="F62" s="2"/>
      <c r="G62" s="2"/>
      <c r="H62" s="2"/>
      <c r="I62" s="2"/>
      <c r="J62" s="2"/>
      <c r="K62" s="2"/>
      <c r="L62" s="2"/>
    </row>
    <row r="63" spans="1:12" ht="18.75">
      <c r="A63" s="2"/>
      <c r="B63" s="2"/>
      <c r="C63" s="2"/>
      <c r="D63" s="2"/>
      <c r="E63" s="2"/>
      <c r="F63" s="2"/>
      <c r="G63" s="2"/>
      <c r="H63" s="2"/>
      <c r="I63" s="2"/>
      <c r="J63" s="2"/>
      <c r="K63" s="2"/>
      <c r="L63" s="2"/>
    </row>
    <row r="64" spans="1:12" ht="18.75">
      <c r="A64" s="2"/>
      <c r="B64" s="2"/>
      <c r="C64" s="2"/>
      <c r="D64" s="2"/>
      <c r="E64" s="2"/>
      <c r="F64" s="2"/>
      <c r="G64" s="2"/>
      <c r="H64" s="2"/>
      <c r="I64" s="2"/>
      <c r="J64" s="2"/>
      <c r="K64" s="2"/>
      <c r="L64" s="2"/>
    </row>
    <row r="65" spans="1:12" ht="18.75">
      <c r="A65" s="2"/>
      <c r="B65" s="2"/>
      <c r="C65" s="2"/>
      <c r="D65" s="2"/>
      <c r="E65" s="2"/>
      <c r="F65" s="2"/>
      <c r="G65" s="2"/>
      <c r="H65" s="2"/>
      <c r="I65" s="2"/>
      <c r="J65" s="2"/>
      <c r="K65" s="2"/>
      <c r="L65" s="2"/>
    </row>
    <row r="66" spans="1:12" ht="18.75">
      <c r="A66" s="2"/>
      <c r="B66" s="2"/>
      <c r="C66" s="2"/>
      <c r="D66" s="2"/>
      <c r="E66" s="2"/>
      <c r="F66" s="2"/>
      <c r="G66" s="2"/>
      <c r="H66" s="2"/>
      <c r="I66" s="2"/>
      <c r="J66" s="2"/>
      <c r="K66" s="2"/>
      <c r="L66" s="2"/>
    </row>
    <row r="67" spans="1:12" ht="18.75">
      <c r="A67" s="2"/>
      <c r="B67" s="2"/>
      <c r="C67" s="2"/>
      <c r="D67" s="2"/>
      <c r="E67" s="2"/>
      <c r="F67" s="2"/>
      <c r="G67" s="2"/>
      <c r="H67" s="2"/>
      <c r="I67" s="2"/>
      <c r="J67" s="2"/>
      <c r="K67" s="2"/>
      <c r="L67" s="2"/>
    </row>
    <row r="68" spans="1:12" ht="18.75">
      <c r="A68" s="2"/>
      <c r="B68" s="2"/>
      <c r="C68" s="2"/>
      <c r="D68" s="2"/>
      <c r="E68" s="2"/>
      <c r="F68" s="2"/>
      <c r="G68" s="2"/>
      <c r="H68" s="2"/>
      <c r="I68" s="2"/>
      <c r="J68" s="2"/>
      <c r="K68" s="2"/>
      <c r="L68" s="2"/>
    </row>
  </sheetData>
  <sheetProtection/>
  <mergeCells count="59">
    <mergeCell ref="A1:L1"/>
    <mergeCell ref="A2:L2"/>
    <mergeCell ref="A3:L3"/>
    <mergeCell ref="A4:L4"/>
    <mergeCell ref="K6:L6"/>
    <mergeCell ref="A7:E7"/>
    <mergeCell ref="F7:G7"/>
    <mergeCell ref="H7:L7"/>
    <mergeCell ref="A8:E8"/>
    <mergeCell ref="A9:E9"/>
    <mergeCell ref="A10:E10"/>
    <mergeCell ref="A11:E11"/>
    <mergeCell ref="A12:E12"/>
    <mergeCell ref="A13:E13"/>
    <mergeCell ref="A14:E14"/>
    <mergeCell ref="A15:E15"/>
    <mergeCell ref="F8:G8"/>
    <mergeCell ref="H8:L8"/>
    <mergeCell ref="F9:G9"/>
    <mergeCell ref="H9:L9"/>
    <mergeCell ref="F10:G10"/>
    <mergeCell ref="H10:L10"/>
    <mergeCell ref="F11:G11"/>
    <mergeCell ref="H11:L11"/>
    <mergeCell ref="F12:G12"/>
    <mergeCell ref="H12:L12"/>
    <mergeCell ref="F13:G13"/>
    <mergeCell ref="H13:L13"/>
    <mergeCell ref="F14:G14"/>
    <mergeCell ref="H14:L14"/>
    <mergeCell ref="F15:G15"/>
    <mergeCell ref="H15:L15"/>
    <mergeCell ref="A17:L17"/>
    <mergeCell ref="K19:L19"/>
    <mergeCell ref="A20:E20"/>
    <mergeCell ref="F20:G20"/>
    <mergeCell ref="H20:L20"/>
    <mergeCell ref="H23:L23"/>
    <mergeCell ref="A24:E24"/>
    <mergeCell ref="F24:G24"/>
    <mergeCell ref="H24:L24"/>
    <mergeCell ref="A23:E23"/>
    <mergeCell ref="F23:G23"/>
    <mergeCell ref="A21:E21"/>
    <mergeCell ref="F21:G21"/>
    <mergeCell ref="H21:L21"/>
    <mergeCell ref="A22:E22"/>
    <mergeCell ref="F22:G22"/>
    <mergeCell ref="H22:L22"/>
    <mergeCell ref="A28:C28"/>
    <mergeCell ref="A31:C31"/>
    <mergeCell ref="A34:C34"/>
    <mergeCell ref="D28:E28"/>
    <mergeCell ref="A36:B36"/>
    <mergeCell ref="F29:I29"/>
    <mergeCell ref="D31:E31"/>
    <mergeCell ref="F32:I32"/>
    <mergeCell ref="D34:E34"/>
    <mergeCell ref="F35:I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FE25"/>
  <sheetViews>
    <sheetView zoomScalePageLayoutView="0" workbookViewId="0" topLeftCell="A1">
      <selection activeCell="EO25" sqref="EO25:FE25"/>
    </sheetView>
  </sheetViews>
  <sheetFormatPr defaultColWidth="0.875" defaultRowHeight="12.75"/>
  <cols>
    <col min="1" max="16384" width="0.875" style="47" customWidth="1"/>
  </cols>
  <sheetData>
    <row r="1" s="46" customFormat="1" ht="12">
      <c r="DA1" s="46" t="s">
        <v>269</v>
      </c>
    </row>
    <row r="2" spans="105:161" s="46" customFormat="1" ht="47.25" customHeight="1">
      <c r="DA2" s="202" t="s">
        <v>270</v>
      </c>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row>
    <row r="3" ht="3" customHeight="1"/>
    <row r="4" s="48" customFormat="1" ht="11.25">
      <c r="DA4" s="48" t="s">
        <v>271</v>
      </c>
    </row>
    <row r="6" s="49" customFormat="1" ht="15">
      <c r="FE6" s="50" t="s">
        <v>272</v>
      </c>
    </row>
    <row r="8" spans="1:161" s="51" customFormat="1" ht="15.75">
      <c r="A8" s="203" t="s">
        <v>273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10" spans="1:161" s="49" customFormat="1" ht="15">
      <c r="A10" s="204" t="s">
        <v>274</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row>
    <row r="11" ht="6" customHeight="1"/>
    <row r="12" spans="1:161" s="52" customFormat="1" ht="14.25">
      <c r="A12" s="52" t="s">
        <v>275</v>
      </c>
      <c r="X12" s="205" t="s">
        <v>276</v>
      </c>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5"/>
      <c r="DU12" s="205"/>
      <c r="DV12" s="205"/>
      <c r="DW12" s="205"/>
      <c r="DX12" s="205"/>
      <c r="DY12" s="205"/>
      <c r="DZ12" s="205"/>
      <c r="EA12" s="205"/>
      <c r="EB12" s="205"/>
      <c r="EC12" s="205"/>
      <c r="ED12" s="205"/>
      <c r="EE12" s="205"/>
      <c r="EF12" s="205"/>
      <c r="EG12" s="205"/>
      <c r="EH12" s="205"/>
      <c r="EI12" s="205"/>
      <c r="EJ12" s="205"/>
      <c r="EK12" s="205"/>
      <c r="EL12" s="205"/>
      <c r="EM12" s="205"/>
      <c r="EN12" s="205"/>
      <c r="EO12" s="205"/>
      <c r="EP12" s="205"/>
      <c r="EQ12" s="205"/>
      <c r="ER12" s="205"/>
      <c r="ES12" s="205"/>
      <c r="ET12" s="205"/>
      <c r="EU12" s="205"/>
      <c r="EV12" s="205"/>
      <c r="EW12" s="205"/>
      <c r="EX12" s="205"/>
      <c r="EY12" s="205"/>
      <c r="EZ12" s="205"/>
      <c r="FA12" s="205"/>
      <c r="FB12" s="205"/>
      <c r="FC12" s="205"/>
      <c r="FD12" s="205"/>
      <c r="FE12" s="205"/>
    </row>
    <row r="13" spans="24:161" s="52" customFormat="1" ht="6" customHeight="1">
      <c r="X13" s="53"/>
      <c r="Y13" s="53"/>
      <c r="Z13" s="53"/>
      <c r="AA13" s="53"/>
      <c r="AB13" s="53"/>
      <c r="AC13" s="53"/>
      <c r="AD13" s="53"/>
      <c r="AE13" s="53"/>
      <c r="AF13" s="53"/>
      <c r="AG13" s="53"/>
      <c r="AH13" s="53"/>
      <c r="AI13" s="53"/>
      <c r="AJ13" s="53"/>
      <c r="AK13" s="53"/>
      <c r="AL13" s="53"/>
      <c r="AM13" s="53"/>
      <c r="AN13" s="53"/>
      <c r="AO13" s="53"/>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row>
    <row r="14" spans="1:161" s="52" customFormat="1" ht="14.25">
      <c r="A14" s="206" t="s">
        <v>277</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row>
    <row r="15" ht="9.75" customHeight="1"/>
    <row r="16" spans="1:161" s="49" customFormat="1" ht="15">
      <c r="A16" s="204" t="s">
        <v>278</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row>
    <row r="17" ht="10.5" customHeight="1"/>
    <row r="18" spans="1:161" s="55" customFormat="1" ht="13.5" customHeight="1">
      <c r="A18" s="193" t="s">
        <v>279</v>
      </c>
      <c r="B18" s="194"/>
      <c r="C18" s="194"/>
      <c r="D18" s="194"/>
      <c r="E18" s="194"/>
      <c r="F18" s="195"/>
      <c r="G18" s="193" t="s">
        <v>280</v>
      </c>
      <c r="H18" s="194"/>
      <c r="I18" s="194"/>
      <c r="J18" s="194"/>
      <c r="K18" s="194"/>
      <c r="L18" s="194"/>
      <c r="M18" s="194"/>
      <c r="N18" s="194"/>
      <c r="O18" s="194"/>
      <c r="P18" s="194"/>
      <c r="Q18" s="194"/>
      <c r="R18" s="194"/>
      <c r="S18" s="194"/>
      <c r="T18" s="194"/>
      <c r="U18" s="194"/>
      <c r="V18" s="194"/>
      <c r="W18" s="194"/>
      <c r="X18" s="195"/>
      <c r="Y18" s="193" t="s">
        <v>281</v>
      </c>
      <c r="Z18" s="194"/>
      <c r="AA18" s="194"/>
      <c r="AB18" s="194"/>
      <c r="AC18" s="194"/>
      <c r="AD18" s="194"/>
      <c r="AE18" s="194"/>
      <c r="AF18" s="194"/>
      <c r="AG18" s="194"/>
      <c r="AH18" s="194"/>
      <c r="AI18" s="194"/>
      <c r="AJ18" s="194"/>
      <c r="AK18" s="194"/>
      <c r="AL18" s="194"/>
      <c r="AM18" s="194"/>
      <c r="AN18" s="195"/>
      <c r="AO18" s="199" t="s">
        <v>282</v>
      </c>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1"/>
      <c r="DI18" s="193" t="s">
        <v>283</v>
      </c>
      <c r="DJ18" s="194"/>
      <c r="DK18" s="194"/>
      <c r="DL18" s="194"/>
      <c r="DM18" s="194"/>
      <c r="DN18" s="194"/>
      <c r="DO18" s="194"/>
      <c r="DP18" s="194"/>
      <c r="DQ18" s="194"/>
      <c r="DR18" s="194"/>
      <c r="DS18" s="194"/>
      <c r="DT18" s="194"/>
      <c r="DU18" s="194"/>
      <c r="DV18" s="194"/>
      <c r="DW18" s="194"/>
      <c r="DX18" s="195"/>
      <c r="DY18" s="193" t="s">
        <v>284</v>
      </c>
      <c r="DZ18" s="194"/>
      <c r="EA18" s="194"/>
      <c r="EB18" s="194"/>
      <c r="EC18" s="194"/>
      <c r="ED18" s="194"/>
      <c r="EE18" s="194"/>
      <c r="EF18" s="194"/>
      <c r="EG18" s="194"/>
      <c r="EH18" s="194"/>
      <c r="EI18" s="194"/>
      <c r="EJ18" s="194"/>
      <c r="EK18" s="194"/>
      <c r="EL18" s="194"/>
      <c r="EM18" s="194"/>
      <c r="EN18" s="195"/>
      <c r="EO18" s="193" t="s">
        <v>285</v>
      </c>
      <c r="EP18" s="194"/>
      <c r="EQ18" s="194"/>
      <c r="ER18" s="194"/>
      <c r="ES18" s="194"/>
      <c r="ET18" s="194"/>
      <c r="EU18" s="194"/>
      <c r="EV18" s="194"/>
      <c r="EW18" s="194"/>
      <c r="EX18" s="194"/>
      <c r="EY18" s="194"/>
      <c r="EZ18" s="194"/>
      <c r="FA18" s="194"/>
      <c r="FB18" s="194"/>
      <c r="FC18" s="194"/>
      <c r="FD18" s="194"/>
      <c r="FE18" s="195"/>
    </row>
    <row r="19" spans="1:161" s="55" customFormat="1" ht="13.5" customHeight="1">
      <c r="A19" s="209"/>
      <c r="B19" s="210"/>
      <c r="C19" s="210"/>
      <c r="D19" s="210"/>
      <c r="E19" s="210"/>
      <c r="F19" s="211"/>
      <c r="G19" s="209"/>
      <c r="H19" s="210"/>
      <c r="I19" s="210"/>
      <c r="J19" s="210"/>
      <c r="K19" s="210"/>
      <c r="L19" s="210"/>
      <c r="M19" s="210"/>
      <c r="N19" s="210"/>
      <c r="O19" s="210"/>
      <c r="P19" s="210"/>
      <c r="Q19" s="210"/>
      <c r="R19" s="210"/>
      <c r="S19" s="210"/>
      <c r="T19" s="210"/>
      <c r="U19" s="210"/>
      <c r="V19" s="210"/>
      <c r="W19" s="210"/>
      <c r="X19" s="211"/>
      <c r="Y19" s="209"/>
      <c r="Z19" s="210"/>
      <c r="AA19" s="210"/>
      <c r="AB19" s="210"/>
      <c r="AC19" s="210"/>
      <c r="AD19" s="210"/>
      <c r="AE19" s="210"/>
      <c r="AF19" s="210"/>
      <c r="AG19" s="210"/>
      <c r="AH19" s="210"/>
      <c r="AI19" s="210"/>
      <c r="AJ19" s="210"/>
      <c r="AK19" s="210"/>
      <c r="AL19" s="210"/>
      <c r="AM19" s="210"/>
      <c r="AN19" s="211"/>
      <c r="AO19" s="193" t="s">
        <v>286</v>
      </c>
      <c r="AP19" s="194"/>
      <c r="AQ19" s="194"/>
      <c r="AR19" s="194"/>
      <c r="AS19" s="194"/>
      <c r="AT19" s="194"/>
      <c r="AU19" s="194"/>
      <c r="AV19" s="194"/>
      <c r="AW19" s="194"/>
      <c r="AX19" s="194"/>
      <c r="AY19" s="194"/>
      <c r="AZ19" s="194"/>
      <c r="BA19" s="194"/>
      <c r="BB19" s="194"/>
      <c r="BC19" s="194"/>
      <c r="BD19" s="194"/>
      <c r="BE19" s="195"/>
      <c r="BF19" s="199" t="s">
        <v>3</v>
      </c>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1"/>
      <c r="DI19" s="209"/>
      <c r="DJ19" s="210"/>
      <c r="DK19" s="210"/>
      <c r="DL19" s="210"/>
      <c r="DM19" s="210"/>
      <c r="DN19" s="210"/>
      <c r="DO19" s="210"/>
      <c r="DP19" s="210"/>
      <c r="DQ19" s="210"/>
      <c r="DR19" s="210"/>
      <c r="DS19" s="210"/>
      <c r="DT19" s="210"/>
      <c r="DU19" s="210"/>
      <c r="DV19" s="210"/>
      <c r="DW19" s="210"/>
      <c r="DX19" s="211"/>
      <c r="DY19" s="209"/>
      <c r="DZ19" s="210"/>
      <c r="EA19" s="210"/>
      <c r="EB19" s="210"/>
      <c r="EC19" s="210"/>
      <c r="ED19" s="210"/>
      <c r="EE19" s="210"/>
      <c r="EF19" s="210"/>
      <c r="EG19" s="210"/>
      <c r="EH19" s="210"/>
      <c r="EI19" s="210"/>
      <c r="EJ19" s="210"/>
      <c r="EK19" s="210"/>
      <c r="EL19" s="210"/>
      <c r="EM19" s="210"/>
      <c r="EN19" s="211"/>
      <c r="EO19" s="209"/>
      <c r="EP19" s="210"/>
      <c r="EQ19" s="210"/>
      <c r="ER19" s="210"/>
      <c r="ES19" s="210"/>
      <c r="ET19" s="210"/>
      <c r="EU19" s="210"/>
      <c r="EV19" s="210"/>
      <c r="EW19" s="210"/>
      <c r="EX19" s="210"/>
      <c r="EY19" s="210"/>
      <c r="EZ19" s="210"/>
      <c r="FA19" s="210"/>
      <c r="FB19" s="210"/>
      <c r="FC19" s="210"/>
      <c r="FD19" s="210"/>
      <c r="FE19" s="211"/>
    </row>
    <row r="20" spans="1:161" s="55" customFormat="1" ht="39.75" customHeight="1">
      <c r="A20" s="196"/>
      <c r="B20" s="197"/>
      <c r="C20" s="197"/>
      <c r="D20" s="197"/>
      <c r="E20" s="197"/>
      <c r="F20" s="198"/>
      <c r="G20" s="196"/>
      <c r="H20" s="197"/>
      <c r="I20" s="197"/>
      <c r="J20" s="197"/>
      <c r="K20" s="197"/>
      <c r="L20" s="197"/>
      <c r="M20" s="197"/>
      <c r="N20" s="197"/>
      <c r="O20" s="197"/>
      <c r="P20" s="197"/>
      <c r="Q20" s="197"/>
      <c r="R20" s="197"/>
      <c r="S20" s="197"/>
      <c r="T20" s="197"/>
      <c r="U20" s="197"/>
      <c r="V20" s="197"/>
      <c r="W20" s="197"/>
      <c r="X20" s="198"/>
      <c r="Y20" s="196"/>
      <c r="Z20" s="197"/>
      <c r="AA20" s="197"/>
      <c r="AB20" s="197"/>
      <c r="AC20" s="197"/>
      <c r="AD20" s="197"/>
      <c r="AE20" s="197"/>
      <c r="AF20" s="197"/>
      <c r="AG20" s="197"/>
      <c r="AH20" s="197"/>
      <c r="AI20" s="197"/>
      <c r="AJ20" s="197"/>
      <c r="AK20" s="197"/>
      <c r="AL20" s="197"/>
      <c r="AM20" s="197"/>
      <c r="AN20" s="198"/>
      <c r="AO20" s="196"/>
      <c r="AP20" s="197"/>
      <c r="AQ20" s="197"/>
      <c r="AR20" s="197"/>
      <c r="AS20" s="197"/>
      <c r="AT20" s="197"/>
      <c r="AU20" s="197"/>
      <c r="AV20" s="197"/>
      <c r="AW20" s="197"/>
      <c r="AX20" s="197"/>
      <c r="AY20" s="197"/>
      <c r="AZ20" s="197"/>
      <c r="BA20" s="197"/>
      <c r="BB20" s="197"/>
      <c r="BC20" s="197"/>
      <c r="BD20" s="197"/>
      <c r="BE20" s="198"/>
      <c r="BF20" s="213" t="s">
        <v>287</v>
      </c>
      <c r="BG20" s="213"/>
      <c r="BH20" s="213"/>
      <c r="BI20" s="213"/>
      <c r="BJ20" s="213"/>
      <c r="BK20" s="213"/>
      <c r="BL20" s="213"/>
      <c r="BM20" s="213"/>
      <c r="BN20" s="213"/>
      <c r="BO20" s="213"/>
      <c r="BP20" s="213"/>
      <c r="BQ20" s="213"/>
      <c r="BR20" s="213"/>
      <c r="BS20" s="213"/>
      <c r="BT20" s="213"/>
      <c r="BU20" s="213"/>
      <c r="BV20" s="213"/>
      <c r="BW20" s="213"/>
      <c r="BX20" s="213" t="s">
        <v>288</v>
      </c>
      <c r="BY20" s="213"/>
      <c r="BZ20" s="213"/>
      <c r="CA20" s="213"/>
      <c r="CB20" s="213"/>
      <c r="CC20" s="213"/>
      <c r="CD20" s="213"/>
      <c r="CE20" s="213"/>
      <c r="CF20" s="213"/>
      <c r="CG20" s="213"/>
      <c r="CH20" s="213"/>
      <c r="CI20" s="213"/>
      <c r="CJ20" s="213"/>
      <c r="CK20" s="213"/>
      <c r="CL20" s="213"/>
      <c r="CM20" s="213"/>
      <c r="CN20" s="213"/>
      <c r="CO20" s="213"/>
      <c r="CP20" s="213"/>
      <c r="CQ20" s="213" t="s">
        <v>289</v>
      </c>
      <c r="CR20" s="213"/>
      <c r="CS20" s="213"/>
      <c r="CT20" s="213"/>
      <c r="CU20" s="213"/>
      <c r="CV20" s="213"/>
      <c r="CW20" s="213"/>
      <c r="CX20" s="213"/>
      <c r="CY20" s="213"/>
      <c r="CZ20" s="213"/>
      <c r="DA20" s="213"/>
      <c r="DB20" s="213"/>
      <c r="DC20" s="213"/>
      <c r="DD20" s="213"/>
      <c r="DE20" s="213"/>
      <c r="DF20" s="213"/>
      <c r="DG20" s="213"/>
      <c r="DH20" s="213"/>
      <c r="DI20" s="196"/>
      <c r="DJ20" s="197"/>
      <c r="DK20" s="197"/>
      <c r="DL20" s="197"/>
      <c r="DM20" s="197"/>
      <c r="DN20" s="197"/>
      <c r="DO20" s="197"/>
      <c r="DP20" s="197"/>
      <c r="DQ20" s="197"/>
      <c r="DR20" s="197"/>
      <c r="DS20" s="197"/>
      <c r="DT20" s="197"/>
      <c r="DU20" s="197"/>
      <c r="DV20" s="197"/>
      <c r="DW20" s="197"/>
      <c r="DX20" s="198"/>
      <c r="DY20" s="196"/>
      <c r="DZ20" s="197"/>
      <c r="EA20" s="197"/>
      <c r="EB20" s="197"/>
      <c r="EC20" s="197"/>
      <c r="ED20" s="197"/>
      <c r="EE20" s="197"/>
      <c r="EF20" s="197"/>
      <c r="EG20" s="197"/>
      <c r="EH20" s="197"/>
      <c r="EI20" s="197"/>
      <c r="EJ20" s="197"/>
      <c r="EK20" s="197"/>
      <c r="EL20" s="197"/>
      <c r="EM20" s="197"/>
      <c r="EN20" s="198"/>
      <c r="EO20" s="196"/>
      <c r="EP20" s="197"/>
      <c r="EQ20" s="197"/>
      <c r="ER20" s="197"/>
      <c r="ES20" s="197"/>
      <c r="ET20" s="197"/>
      <c r="EU20" s="197"/>
      <c r="EV20" s="197"/>
      <c r="EW20" s="197"/>
      <c r="EX20" s="197"/>
      <c r="EY20" s="197"/>
      <c r="EZ20" s="197"/>
      <c r="FA20" s="197"/>
      <c r="FB20" s="197"/>
      <c r="FC20" s="197"/>
      <c r="FD20" s="197"/>
      <c r="FE20" s="198"/>
    </row>
    <row r="21" spans="1:161" s="56" customFormat="1" ht="12.75">
      <c r="A21" s="208">
        <v>1</v>
      </c>
      <c r="B21" s="208"/>
      <c r="C21" s="208"/>
      <c r="D21" s="208"/>
      <c r="E21" s="208"/>
      <c r="F21" s="208"/>
      <c r="G21" s="208">
        <v>2</v>
      </c>
      <c r="H21" s="208"/>
      <c r="I21" s="208"/>
      <c r="J21" s="208"/>
      <c r="K21" s="208"/>
      <c r="L21" s="208"/>
      <c r="M21" s="208"/>
      <c r="N21" s="208"/>
      <c r="O21" s="208"/>
      <c r="P21" s="208"/>
      <c r="Q21" s="208"/>
      <c r="R21" s="208"/>
      <c r="S21" s="208"/>
      <c r="T21" s="208"/>
      <c r="U21" s="208"/>
      <c r="V21" s="208"/>
      <c r="W21" s="208"/>
      <c r="X21" s="208"/>
      <c r="Y21" s="208">
        <v>3</v>
      </c>
      <c r="Z21" s="208"/>
      <c r="AA21" s="208"/>
      <c r="AB21" s="208"/>
      <c r="AC21" s="208"/>
      <c r="AD21" s="208"/>
      <c r="AE21" s="208"/>
      <c r="AF21" s="208"/>
      <c r="AG21" s="208"/>
      <c r="AH21" s="208"/>
      <c r="AI21" s="208"/>
      <c r="AJ21" s="208"/>
      <c r="AK21" s="208"/>
      <c r="AL21" s="208"/>
      <c r="AM21" s="208"/>
      <c r="AN21" s="208"/>
      <c r="AO21" s="208">
        <v>4</v>
      </c>
      <c r="AP21" s="208"/>
      <c r="AQ21" s="208"/>
      <c r="AR21" s="208"/>
      <c r="AS21" s="208"/>
      <c r="AT21" s="208"/>
      <c r="AU21" s="208"/>
      <c r="AV21" s="208"/>
      <c r="AW21" s="208"/>
      <c r="AX21" s="208"/>
      <c r="AY21" s="208"/>
      <c r="AZ21" s="208"/>
      <c r="BA21" s="208"/>
      <c r="BB21" s="208"/>
      <c r="BC21" s="208"/>
      <c r="BD21" s="208"/>
      <c r="BE21" s="208"/>
      <c r="BF21" s="208">
        <v>5</v>
      </c>
      <c r="BG21" s="208"/>
      <c r="BH21" s="208"/>
      <c r="BI21" s="208"/>
      <c r="BJ21" s="208"/>
      <c r="BK21" s="208"/>
      <c r="BL21" s="208"/>
      <c r="BM21" s="208"/>
      <c r="BN21" s="208"/>
      <c r="BO21" s="208"/>
      <c r="BP21" s="208"/>
      <c r="BQ21" s="208"/>
      <c r="BR21" s="208"/>
      <c r="BS21" s="208"/>
      <c r="BT21" s="208"/>
      <c r="BU21" s="208"/>
      <c r="BV21" s="208"/>
      <c r="BW21" s="208"/>
      <c r="BX21" s="208">
        <v>6</v>
      </c>
      <c r="BY21" s="208"/>
      <c r="BZ21" s="208"/>
      <c r="CA21" s="208"/>
      <c r="CB21" s="208"/>
      <c r="CC21" s="208"/>
      <c r="CD21" s="208"/>
      <c r="CE21" s="208"/>
      <c r="CF21" s="208"/>
      <c r="CG21" s="208"/>
      <c r="CH21" s="208"/>
      <c r="CI21" s="208"/>
      <c r="CJ21" s="208"/>
      <c r="CK21" s="208"/>
      <c r="CL21" s="208"/>
      <c r="CM21" s="208"/>
      <c r="CN21" s="208"/>
      <c r="CO21" s="208"/>
      <c r="CP21" s="208"/>
      <c r="CQ21" s="208">
        <v>7</v>
      </c>
      <c r="CR21" s="208"/>
      <c r="CS21" s="208"/>
      <c r="CT21" s="208"/>
      <c r="CU21" s="208"/>
      <c r="CV21" s="208"/>
      <c r="CW21" s="208"/>
      <c r="CX21" s="208"/>
      <c r="CY21" s="208"/>
      <c r="CZ21" s="208"/>
      <c r="DA21" s="208"/>
      <c r="DB21" s="208"/>
      <c r="DC21" s="208"/>
      <c r="DD21" s="208"/>
      <c r="DE21" s="208"/>
      <c r="DF21" s="208"/>
      <c r="DG21" s="208"/>
      <c r="DH21" s="208"/>
      <c r="DI21" s="208">
        <v>8</v>
      </c>
      <c r="DJ21" s="208"/>
      <c r="DK21" s="208"/>
      <c r="DL21" s="208"/>
      <c r="DM21" s="208"/>
      <c r="DN21" s="208"/>
      <c r="DO21" s="208"/>
      <c r="DP21" s="208"/>
      <c r="DQ21" s="208"/>
      <c r="DR21" s="208"/>
      <c r="DS21" s="208"/>
      <c r="DT21" s="208"/>
      <c r="DU21" s="208"/>
      <c r="DV21" s="208"/>
      <c r="DW21" s="208"/>
      <c r="DX21" s="208"/>
      <c r="DY21" s="208">
        <v>9</v>
      </c>
      <c r="DZ21" s="208"/>
      <c r="EA21" s="208"/>
      <c r="EB21" s="208"/>
      <c r="EC21" s="208"/>
      <c r="ED21" s="208"/>
      <c r="EE21" s="208"/>
      <c r="EF21" s="208"/>
      <c r="EG21" s="208"/>
      <c r="EH21" s="208"/>
      <c r="EI21" s="208"/>
      <c r="EJ21" s="208"/>
      <c r="EK21" s="208"/>
      <c r="EL21" s="208"/>
      <c r="EM21" s="208"/>
      <c r="EN21" s="208"/>
      <c r="EO21" s="208">
        <v>10</v>
      </c>
      <c r="EP21" s="208"/>
      <c r="EQ21" s="208"/>
      <c r="ER21" s="208"/>
      <c r="ES21" s="208"/>
      <c r="ET21" s="208"/>
      <c r="EU21" s="208"/>
      <c r="EV21" s="208"/>
      <c r="EW21" s="208"/>
      <c r="EX21" s="208"/>
      <c r="EY21" s="208"/>
      <c r="EZ21" s="208"/>
      <c r="FA21" s="208"/>
      <c r="FB21" s="208"/>
      <c r="FC21" s="208"/>
      <c r="FD21" s="208"/>
      <c r="FE21" s="208"/>
    </row>
    <row r="22" spans="1:161" s="57" customFormat="1" ht="15" customHeight="1">
      <c r="A22" s="215"/>
      <c r="B22" s="215"/>
      <c r="C22" s="215"/>
      <c r="D22" s="215"/>
      <c r="E22" s="215"/>
      <c r="F22" s="215"/>
      <c r="G22" s="216" t="s">
        <v>290</v>
      </c>
      <c r="H22" s="216"/>
      <c r="I22" s="216"/>
      <c r="J22" s="216"/>
      <c r="K22" s="216"/>
      <c r="L22" s="216"/>
      <c r="M22" s="216"/>
      <c r="N22" s="216"/>
      <c r="O22" s="216"/>
      <c r="P22" s="216"/>
      <c r="Q22" s="216"/>
      <c r="R22" s="216"/>
      <c r="S22" s="216"/>
      <c r="T22" s="216"/>
      <c r="U22" s="216"/>
      <c r="V22" s="216"/>
      <c r="W22" s="216"/>
      <c r="X22" s="216"/>
      <c r="Y22" s="212">
        <v>24.06</v>
      </c>
      <c r="Z22" s="212"/>
      <c r="AA22" s="212"/>
      <c r="AB22" s="212"/>
      <c r="AC22" s="212"/>
      <c r="AD22" s="212"/>
      <c r="AE22" s="212"/>
      <c r="AF22" s="212"/>
      <c r="AG22" s="212"/>
      <c r="AH22" s="212"/>
      <c r="AI22" s="212"/>
      <c r="AJ22" s="212"/>
      <c r="AK22" s="212"/>
      <c r="AL22" s="212"/>
      <c r="AM22" s="212"/>
      <c r="AN22" s="212"/>
      <c r="AO22" s="212">
        <f>BF22+CQ22</f>
        <v>900032.53</v>
      </c>
      <c r="AP22" s="212"/>
      <c r="AQ22" s="212"/>
      <c r="AR22" s="212"/>
      <c r="AS22" s="212"/>
      <c r="AT22" s="212"/>
      <c r="AU22" s="212"/>
      <c r="AV22" s="212"/>
      <c r="AW22" s="212"/>
      <c r="AX22" s="212"/>
      <c r="AY22" s="212"/>
      <c r="AZ22" s="212"/>
      <c r="BA22" s="212"/>
      <c r="BB22" s="212"/>
      <c r="BC22" s="212"/>
      <c r="BD22" s="212"/>
      <c r="BE22" s="212"/>
      <c r="BF22" s="212">
        <v>620712.09</v>
      </c>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v>279320.44</v>
      </c>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4">
        <f>AO22*12</f>
        <v>10800390.36</v>
      </c>
      <c r="EP22" s="214"/>
      <c r="EQ22" s="214"/>
      <c r="ER22" s="214"/>
      <c r="ES22" s="214"/>
      <c r="ET22" s="214"/>
      <c r="EU22" s="214"/>
      <c r="EV22" s="214"/>
      <c r="EW22" s="214"/>
      <c r="EX22" s="214"/>
      <c r="EY22" s="214"/>
      <c r="EZ22" s="214"/>
      <c r="FA22" s="214"/>
      <c r="FB22" s="214"/>
      <c r="FC22" s="214"/>
      <c r="FD22" s="214"/>
      <c r="FE22" s="214"/>
    </row>
    <row r="23" spans="1:161" s="57" customFormat="1" ht="15" customHeight="1">
      <c r="A23" s="215"/>
      <c r="B23" s="215"/>
      <c r="C23" s="215"/>
      <c r="D23" s="215"/>
      <c r="E23" s="215"/>
      <c r="F23" s="215"/>
      <c r="G23" s="216" t="s">
        <v>291</v>
      </c>
      <c r="H23" s="216"/>
      <c r="I23" s="216"/>
      <c r="J23" s="216"/>
      <c r="K23" s="216"/>
      <c r="L23" s="216"/>
      <c r="M23" s="216"/>
      <c r="N23" s="216"/>
      <c r="O23" s="216"/>
      <c r="P23" s="216"/>
      <c r="Q23" s="216"/>
      <c r="R23" s="216"/>
      <c r="S23" s="216"/>
      <c r="T23" s="216"/>
      <c r="U23" s="216"/>
      <c r="V23" s="216"/>
      <c r="W23" s="216"/>
      <c r="X23" s="216"/>
      <c r="Y23" s="212">
        <v>4</v>
      </c>
      <c r="Z23" s="212"/>
      <c r="AA23" s="212"/>
      <c r="AB23" s="212"/>
      <c r="AC23" s="212"/>
      <c r="AD23" s="212"/>
      <c r="AE23" s="212"/>
      <c r="AF23" s="212"/>
      <c r="AG23" s="212"/>
      <c r="AH23" s="212"/>
      <c r="AI23" s="212"/>
      <c r="AJ23" s="212"/>
      <c r="AK23" s="212"/>
      <c r="AL23" s="212"/>
      <c r="AM23" s="212"/>
      <c r="AN23" s="212"/>
      <c r="AO23" s="214">
        <f>BF23+CQ23</f>
        <v>208116.34999999998</v>
      </c>
      <c r="AP23" s="214"/>
      <c r="AQ23" s="214"/>
      <c r="AR23" s="214"/>
      <c r="AS23" s="214"/>
      <c r="AT23" s="214"/>
      <c r="AU23" s="214"/>
      <c r="AV23" s="214"/>
      <c r="AW23" s="214"/>
      <c r="AX23" s="214"/>
      <c r="AY23" s="214"/>
      <c r="AZ23" s="214"/>
      <c r="BA23" s="214"/>
      <c r="BB23" s="214"/>
      <c r="BC23" s="214"/>
      <c r="BD23" s="214"/>
      <c r="BE23" s="214"/>
      <c r="BF23" s="214">
        <f>143528.52</f>
        <v>143528.52</v>
      </c>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f>64587.83</f>
        <v>64587.83</v>
      </c>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f>AO23*12</f>
        <v>2497396.1999999997</v>
      </c>
      <c r="EP23" s="214"/>
      <c r="EQ23" s="214"/>
      <c r="ER23" s="214"/>
      <c r="ES23" s="214"/>
      <c r="ET23" s="214"/>
      <c r="EU23" s="214"/>
      <c r="EV23" s="214"/>
      <c r="EW23" s="214"/>
      <c r="EX23" s="214"/>
      <c r="EY23" s="214"/>
      <c r="EZ23" s="214"/>
      <c r="FA23" s="214"/>
      <c r="FB23" s="214"/>
      <c r="FC23" s="214"/>
      <c r="FD23" s="214"/>
      <c r="FE23" s="214"/>
    </row>
    <row r="24" spans="1:161" s="57" customFormat="1" ht="15" customHeight="1">
      <c r="A24" s="215"/>
      <c r="B24" s="215"/>
      <c r="C24" s="215"/>
      <c r="D24" s="215"/>
      <c r="E24" s="215"/>
      <c r="F24" s="215"/>
      <c r="G24" s="216" t="s">
        <v>292</v>
      </c>
      <c r="H24" s="216"/>
      <c r="I24" s="216"/>
      <c r="J24" s="216"/>
      <c r="K24" s="216"/>
      <c r="L24" s="216"/>
      <c r="M24" s="216"/>
      <c r="N24" s="216"/>
      <c r="O24" s="216"/>
      <c r="P24" s="216"/>
      <c r="Q24" s="216"/>
      <c r="R24" s="216"/>
      <c r="S24" s="216"/>
      <c r="T24" s="216"/>
      <c r="U24" s="216"/>
      <c r="V24" s="216"/>
      <c r="W24" s="216"/>
      <c r="X24" s="216"/>
      <c r="Y24" s="212">
        <v>6</v>
      </c>
      <c r="Z24" s="212"/>
      <c r="AA24" s="212"/>
      <c r="AB24" s="212"/>
      <c r="AC24" s="212"/>
      <c r="AD24" s="212"/>
      <c r="AE24" s="212"/>
      <c r="AF24" s="212"/>
      <c r="AG24" s="212"/>
      <c r="AH24" s="212"/>
      <c r="AI24" s="212"/>
      <c r="AJ24" s="212"/>
      <c r="AK24" s="212"/>
      <c r="AL24" s="212"/>
      <c r="AM24" s="212"/>
      <c r="AN24" s="212"/>
      <c r="AO24" s="214">
        <f>BF24+CQ24</f>
        <v>188791.703</v>
      </c>
      <c r="AP24" s="214"/>
      <c r="AQ24" s="214"/>
      <c r="AR24" s="214"/>
      <c r="AS24" s="214"/>
      <c r="AT24" s="214"/>
      <c r="AU24" s="214"/>
      <c r="AV24" s="214"/>
      <c r="AW24" s="214"/>
      <c r="AX24" s="214"/>
      <c r="AY24" s="214"/>
      <c r="AZ24" s="214"/>
      <c r="BA24" s="214"/>
      <c r="BB24" s="214"/>
      <c r="BC24" s="214"/>
      <c r="BD24" s="214"/>
      <c r="BE24" s="214"/>
      <c r="BF24" s="214">
        <v>130910.14</v>
      </c>
      <c r="BG24" s="214"/>
      <c r="BH24" s="214"/>
      <c r="BI24" s="214"/>
      <c r="BJ24" s="214"/>
      <c r="BK24" s="214"/>
      <c r="BL24" s="214"/>
      <c r="BM24" s="214"/>
      <c r="BN24" s="214"/>
      <c r="BO24" s="214"/>
      <c r="BP24" s="214"/>
      <c r="BQ24" s="214"/>
      <c r="BR24" s="214"/>
      <c r="BS24" s="214"/>
      <c r="BT24" s="214"/>
      <c r="BU24" s="214"/>
      <c r="BV24" s="214"/>
      <c r="BW24" s="214"/>
      <c r="BX24" s="212"/>
      <c r="BY24" s="212"/>
      <c r="BZ24" s="212"/>
      <c r="CA24" s="212"/>
      <c r="CB24" s="212"/>
      <c r="CC24" s="212"/>
      <c r="CD24" s="212"/>
      <c r="CE24" s="212"/>
      <c r="CF24" s="212"/>
      <c r="CG24" s="212"/>
      <c r="CH24" s="212"/>
      <c r="CI24" s="212"/>
      <c r="CJ24" s="212"/>
      <c r="CK24" s="212"/>
      <c r="CL24" s="212"/>
      <c r="CM24" s="212"/>
      <c r="CN24" s="212"/>
      <c r="CO24" s="212"/>
      <c r="CP24" s="212"/>
      <c r="CQ24" s="214">
        <f>BF24*45%-1028</f>
        <v>57881.563</v>
      </c>
      <c r="CR24" s="214"/>
      <c r="CS24" s="214"/>
      <c r="CT24" s="214"/>
      <c r="CU24" s="214"/>
      <c r="CV24" s="214"/>
      <c r="CW24" s="214"/>
      <c r="CX24" s="214"/>
      <c r="CY24" s="214"/>
      <c r="CZ24" s="214"/>
      <c r="DA24" s="214"/>
      <c r="DB24" s="214"/>
      <c r="DC24" s="214"/>
      <c r="DD24" s="214"/>
      <c r="DE24" s="214"/>
      <c r="DF24" s="214"/>
      <c r="DG24" s="214"/>
      <c r="DH24" s="214"/>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4">
        <f>AO24*12+1</f>
        <v>2265501.436</v>
      </c>
      <c r="EP24" s="214"/>
      <c r="EQ24" s="214"/>
      <c r="ER24" s="214"/>
      <c r="ES24" s="214"/>
      <c r="ET24" s="214"/>
      <c r="EU24" s="214"/>
      <c r="EV24" s="214"/>
      <c r="EW24" s="214"/>
      <c r="EX24" s="214"/>
      <c r="EY24" s="214"/>
      <c r="EZ24" s="214"/>
      <c r="FA24" s="214"/>
      <c r="FB24" s="214"/>
      <c r="FC24" s="214"/>
      <c r="FD24" s="214"/>
      <c r="FE24" s="214"/>
    </row>
    <row r="25" spans="1:161" s="57" customFormat="1" ht="15" customHeight="1">
      <c r="A25" s="217" t="s">
        <v>293</v>
      </c>
      <c r="B25" s="218"/>
      <c r="C25" s="218"/>
      <c r="D25" s="218"/>
      <c r="E25" s="218"/>
      <c r="F25" s="218"/>
      <c r="G25" s="218"/>
      <c r="H25" s="218"/>
      <c r="I25" s="218"/>
      <c r="J25" s="218"/>
      <c r="K25" s="218"/>
      <c r="L25" s="218"/>
      <c r="M25" s="218"/>
      <c r="N25" s="218"/>
      <c r="O25" s="218"/>
      <c r="P25" s="218"/>
      <c r="Q25" s="218"/>
      <c r="R25" s="218"/>
      <c r="S25" s="218"/>
      <c r="T25" s="218"/>
      <c r="U25" s="218"/>
      <c r="V25" s="218"/>
      <c r="W25" s="218"/>
      <c r="X25" s="219"/>
      <c r="Y25" s="212" t="s">
        <v>294</v>
      </c>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t="s">
        <v>294</v>
      </c>
      <c r="BG25" s="212"/>
      <c r="BH25" s="212"/>
      <c r="BI25" s="212"/>
      <c r="BJ25" s="212"/>
      <c r="BK25" s="212"/>
      <c r="BL25" s="212"/>
      <c r="BM25" s="212"/>
      <c r="BN25" s="212"/>
      <c r="BO25" s="212"/>
      <c r="BP25" s="212"/>
      <c r="BQ25" s="212"/>
      <c r="BR25" s="212"/>
      <c r="BS25" s="212"/>
      <c r="BT25" s="212"/>
      <c r="BU25" s="212"/>
      <c r="BV25" s="212"/>
      <c r="BW25" s="212"/>
      <c r="BX25" s="212" t="s">
        <v>294</v>
      </c>
      <c r="BY25" s="212"/>
      <c r="BZ25" s="212"/>
      <c r="CA25" s="212"/>
      <c r="CB25" s="212"/>
      <c r="CC25" s="212"/>
      <c r="CD25" s="212"/>
      <c r="CE25" s="212"/>
      <c r="CF25" s="212"/>
      <c r="CG25" s="212"/>
      <c r="CH25" s="212"/>
      <c r="CI25" s="212"/>
      <c r="CJ25" s="212"/>
      <c r="CK25" s="212"/>
      <c r="CL25" s="212"/>
      <c r="CM25" s="212"/>
      <c r="CN25" s="212"/>
      <c r="CO25" s="212"/>
      <c r="CP25" s="212"/>
      <c r="CQ25" s="212" t="s">
        <v>294</v>
      </c>
      <c r="CR25" s="212"/>
      <c r="CS25" s="212"/>
      <c r="CT25" s="212"/>
      <c r="CU25" s="212"/>
      <c r="CV25" s="212"/>
      <c r="CW25" s="212"/>
      <c r="CX25" s="212"/>
      <c r="CY25" s="212"/>
      <c r="CZ25" s="212"/>
      <c r="DA25" s="212"/>
      <c r="DB25" s="212"/>
      <c r="DC25" s="212"/>
      <c r="DD25" s="212"/>
      <c r="DE25" s="212"/>
      <c r="DF25" s="212"/>
      <c r="DG25" s="212"/>
      <c r="DH25" s="212"/>
      <c r="DI25" s="212" t="s">
        <v>294</v>
      </c>
      <c r="DJ25" s="212"/>
      <c r="DK25" s="212"/>
      <c r="DL25" s="212"/>
      <c r="DM25" s="212"/>
      <c r="DN25" s="212"/>
      <c r="DO25" s="212"/>
      <c r="DP25" s="212"/>
      <c r="DQ25" s="212"/>
      <c r="DR25" s="212"/>
      <c r="DS25" s="212"/>
      <c r="DT25" s="212"/>
      <c r="DU25" s="212"/>
      <c r="DV25" s="212"/>
      <c r="DW25" s="212"/>
      <c r="DX25" s="212"/>
      <c r="DY25" s="212" t="s">
        <v>294</v>
      </c>
      <c r="DZ25" s="212"/>
      <c r="EA25" s="212"/>
      <c r="EB25" s="212"/>
      <c r="EC25" s="212"/>
      <c r="ED25" s="212"/>
      <c r="EE25" s="212"/>
      <c r="EF25" s="212"/>
      <c r="EG25" s="212"/>
      <c r="EH25" s="212"/>
      <c r="EI25" s="212"/>
      <c r="EJ25" s="212"/>
      <c r="EK25" s="212"/>
      <c r="EL25" s="212"/>
      <c r="EM25" s="212"/>
      <c r="EN25" s="212"/>
      <c r="EO25" s="214">
        <f>SUM(EO22:EO24)</f>
        <v>15563287.996</v>
      </c>
      <c r="EP25" s="214"/>
      <c r="EQ25" s="214"/>
      <c r="ER25" s="214"/>
      <c r="ES25" s="214"/>
      <c r="ET25" s="214"/>
      <c r="EU25" s="214"/>
      <c r="EV25" s="214"/>
      <c r="EW25" s="214"/>
      <c r="EX25" s="214"/>
      <c r="EY25" s="214"/>
      <c r="EZ25" s="214"/>
      <c r="FA25" s="214"/>
      <c r="FB25" s="214"/>
      <c r="FC25" s="214"/>
      <c r="FD25" s="214"/>
      <c r="FE25" s="214"/>
    </row>
  </sheetData>
  <sheetProtection/>
  <mergeCells count="68">
    <mergeCell ref="DY25:EN25"/>
    <mergeCell ref="EO25:FE25"/>
    <mergeCell ref="DI24:DX24"/>
    <mergeCell ref="DY24:EN24"/>
    <mergeCell ref="EO24:FE24"/>
    <mergeCell ref="A25:X25"/>
    <mergeCell ref="Y25:AN25"/>
    <mergeCell ref="AO25:BE25"/>
    <mergeCell ref="BF25:BW25"/>
    <mergeCell ref="BX25:CP25"/>
    <mergeCell ref="CQ25:DH25"/>
    <mergeCell ref="DI25:DX25"/>
    <mergeCell ref="DI23:DX23"/>
    <mergeCell ref="DY23:EN23"/>
    <mergeCell ref="EO23:FE23"/>
    <mergeCell ref="A24:F24"/>
    <mergeCell ref="G24:X24"/>
    <mergeCell ref="Y24:AN24"/>
    <mergeCell ref="AO24:BE24"/>
    <mergeCell ref="BF24:BW24"/>
    <mergeCell ref="BX24:CP24"/>
    <mergeCell ref="CQ24:DH24"/>
    <mergeCell ref="DI22:DX22"/>
    <mergeCell ref="DY22:EN22"/>
    <mergeCell ref="EO22:FE22"/>
    <mergeCell ref="A23:F23"/>
    <mergeCell ref="G23:X23"/>
    <mergeCell ref="Y23:AN23"/>
    <mergeCell ref="AO23:BE23"/>
    <mergeCell ref="BF23:BW23"/>
    <mergeCell ref="BX23:CP23"/>
    <mergeCell ref="CQ23:DH23"/>
    <mergeCell ref="DI21:DX21"/>
    <mergeCell ref="DY21:EN21"/>
    <mergeCell ref="EO21:FE21"/>
    <mergeCell ref="A22:F22"/>
    <mergeCell ref="G22:X22"/>
    <mergeCell ref="Y22:AN22"/>
    <mergeCell ref="AO22:BE22"/>
    <mergeCell ref="BF22:BW22"/>
    <mergeCell ref="BX22:CP22"/>
    <mergeCell ref="CQ22:DH22"/>
    <mergeCell ref="BF20:BW20"/>
    <mergeCell ref="BX20:CP20"/>
    <mergeCell ref="CQ20:DH20"/>
    <mergeCell ref="A21:F21"/>
    <mergeCell ref="G21:X21"/>
    <mergeCell ref="Y21:AN21"/>
    <mergeCell ref="AO21:BE21"/>
    <mergeCell ref="BF21:BW21"/>
    <mergeCell ref="BX21:CP21"/>
    <mergeCell ref="CQ21:DH21"/>
    <mergeCell ref="A16:FE16"/>
    <mergeCell ref="A18:F20"/>
    <mergeCell ref="G18:X20"/>
    <mergeCell ref="Y18:AN20"/>
    <mergeCell ref="AO18:DH18"/>
    <mergeCell ref="DI18:DX20"/>
    <mergeCell ref="DY18:EN20"/>
    <mergeCell ref="EO18:FE20"/>
    <mergeCell ref="AO19:BE20"/>
    <mergeCell ref="BF19:DH19"/>
    <mergeCell ref="DA2:FE2"/>
    <mergeCell ref="A8:FE8"/>
    <mergeCell ref="A10:FE10"/>
    <mergeCell ref="X12:FE12"/>
    <mergeCell ref="A14:AO14"/>
    <mergeCell ref="AP14:FE1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C182"/>
  <sheetViews>
    <sheetView view="pageLayout" workbookViewId="0" topLeftCell="A131">
      <selection activeCell="BB193" sqref="BB193:BB194"/>
    </sheetView>
  </sheetViews>
  <sheetFormatPr defaultColWidth="0.875" defaultRowHeight="12.75"/>
  <cols>
    <col min="1" max="106" width="0.875" style="49" customWidth="1"/>
    <col min="107" max="107" width="8.25390625" style="49" bestFit="1" customWidth="1"/>
    <col min="108" max="112" width="0.875" style="49" customWidth="1"/>
    <col min="113" max="113" width="5.00390625" style="49" bestFit="1" customWidth="1"/>
    <col min="114" max="114" width="5.75390625" style="49" bestFit="1" customWidth="1"/>
    <col min="115" max="125" width="0.875" style="49" customWidth="1"/>
    <col min="126" max="126" width="3.00390625" style="49" bestFit="1" customWidth="1"/>
    <col min="127" max="16384" width="0.875" style="49" customWidth="1"/>
  </cols>
  <sheetData>
    <row r="1" ht="3" customHeight="1"/>
    <row r="2" spans="1:105" s="52" customFormat="1" ht="14.25">
      <c r="A2" s="204" t="s">
        <v>295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row>
    <row r="3" ht="10.5" customHeight="1"/>
    <row r="4" spans="1:105" s="55" customFormat="1" ht="45" customHeight="1">
      <c r="A4" s="193" t="s">
        <v>279</v>
      </c>
      <c r="B4" s="194"/>
      <c r="C4" s="194"/>
      <c r="D4" s="194"/>
      <c r="E4" s="194"/>
      <c r="F4" s="195"/>
      <c r="G4" s="193" t="s">
        <v>296</v>
      </c>
      <c r="H4" s="194"/>
      <c r="I4" s="194"/>
      <c r="J4" s="194"/>
      <c r="K4" s="194"/>
      <c r="L4" s="194"/>
      <c r="M4" s="194"/>
      <c r="N4" s="194"/>
      <c r="O4" s="194"/>
      <c r="P4" s="194"/>
      <c r="Q4" s="194"/>
      <c r="R4" s="194"/>
      <c r="S4" s="194"/>
      <c r="T4" s="194"/>
      <c r="U4" s="194"/>
      <c r="V4" s="194"/>
      <c r="W4" s="194"/>
      <c r="X4" s="194"/>
      <c r="Y4" s="194"/>
      <c r="Z4" s="194"/>
      <c r="AA4" s="194"/>
      <c r="AB4" s="194"/>
      <c r="AC4" s="194"/>
      <c r="AD4" s="195"/>
      <c r="AE4" s="193" t="s">
        <v>297</v>
      </c>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5"/>
      <c r="BD4" s="193" t="s">
        <v>298</v>
      </c>
      <c r="BE4" s="194"/>
      <c r="BF4" s="194"/>
      <c r="BG4" s="194"/>
      <c r="BH4" s="194"/>
      <c r="BI4" s="194"/>
      <c r="BJ4" s="194"/>
      <c r="BK4" s="194"/>
      <c r="BL4" s="194"/>
      <c r="BM4" s="194"/>
      <c r="BN4" s="194"/>
      <c r="BO4" s="194"/>
      <c r="BP4" s="194"/>
      <c r="BQ4" s="194"/>
      <c r="BR4" s="194"/>
      <c r="BS4" s="195"/>
      <c r="BT4" s="193" t="s">
        <v>299</v>
      </c>
      <c r="BU4" s="194"/>
      <c r="BV4" s="194"/>
      <c r="BW4" s="194"/>
      <c r="BX4" s="194"/>
      <c r="BY4" s="194"/>
      <c r="BZ4" s="194"/>
      <c r="CA4" s="194"/>
      <c r="CB4" s="194"/>
      <c r="CC4" s="194"/>
      <c r="CD4" s="194"/>
      <c r="CE4" s="194"/>
      <c r="CF4" s="194"/>
      <c r="CG4" s="194"/>
      <c r="CH4" s="194"/>
      <c r="CI4" s="195"/>
      <c r="CJ4" s="193" t="s">
        <v>300</v>
      </c>
      <c r="CK4" s="194"/>
      <c r="CL4" s="194"/>
      <c r="CM4" s="194"/>
      <c r="CN4" s="194"/>
      <c r="CO4" s="194"/>
      <c r="CP4" s="194"/>
      <c r="CQ4" s="194"/>
      <c r="CR4" s="194"/>
      <c r="CS4" s="194"/>
      <c r="CT4" s="194"/>
      <c r="CU4" s="194"/>
      <c r="CV4" s="194"/>
      <c r="CW4" s="194"/>
      <c r="CX4" s="194"/>
      <c r="CY4" s="194"/>
      <c r="CZ4" s="194"/>
      <c r="DA4" s="195"/>
    </row>
    <row r="5" spans="1:105" s="56" customFormat="1" ht="12.75">
      <c r="A5" s="208">
        <v>1</v>
      </c>
      <c r="B5" s="208"/>
      <c r="C5" s="208"/>
      <c r="D5" s="208"/>
      <c r="E5" s="208"/>
      <c r="F5" s="208"/>
      <c r="G5" s="208">
        <v>2</v>
      </c>
      <c r="H5" s="208"/>
      <c r="I5" s="208"/>
      <c r="J5" s="208"/>
      <c r="K5" s="208"/>
      <c r="L5" s="208"/>
      <c r="M5" s="208"/>
      <c r="N5" s="208"/>
      <c r="O5" s="208"/>
      <c r="P5" s="208"/>
      <c r="Q5" s="208"/>
      <c r="R5" s="208"/>
      <c r="S5" s="208"/>
      <c r="T5" s="208"/>
      <c r="U5" s="208"/>
      <c r="V5" s="208"/>
      <c r="W5" s="208"/>
      <c r="X5" s="208"/>
      <c r="Y5" s="208"/>
      <c r="Z5" s="208"/>
      <c r="AA5" s="208"/>
      <c r="AB5" s="208"/>
      <c r="AC5" s="208"/>
      <c r="AD5" s="208"/>
      <c r="AE5" s="208">
        <v>3</v>
      </c>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v>4</v>
      </c>
      <c r="BE5" s="208"/>
      <c r="BF5" s="208"/>
      <c r="BG5" s="208"/>
      <c r="BH5" s="208"/>
      <c r="BI5" s="208"/>
      <c r="BJ5" s="208"/>
      <c r="BK5" s="208"/>
      <c r="BL5" s="208"/>
      <c r="BM5" s="208"/>
      <c r="BN5" s="208"/>
      <c r="BO5" s="208"/>
      <c r="BP5" s="208"/>
      <c r="BQ5" s="208"/>
      <c r="BR5" s="208"/>
      <c r="BS5" s="208"/>
      <c r="BT5" s="208">
        <v>5</v>
      </c>
      <c r="BU5" s="208"/>
      <c r="BV5" s="208"/>
      <c r="BW5" s="208"/>
      <c r="BX5" s="208"/>
      <c r="BY5" s="208"/>
      <c r="BZ5" s="208"/>
      <c r="CA5" s="208"/>
      <c r="CB5" s="208"/>
      <c r="CC5" s="208"/>
      <c r="CD5" s="208"/>
      <c r="CE5" s="208"/>
      <c r="CF5" s="208"/>
      <c r="CG5" s="208"/>
      <c r="CH5" s="208"/>
      <c r="CI5" s="208"/>
      <c r="CJ5" s="208">
        <v>6</v>
      </c>
      <c r="CK5" s="208"/>
      <c r="CL5" s="208"/>
      <c r="CM5" s="208"/>
      <c r="CN5" s="208"/>
      <c r="CO5" s="208"/>
      <c r="CP5" s="208"/>
      <c r="CQ5" s="208"/>
      <c r="CR5" s="208"/>
      <c r="CS5" s="208"/>
      <c r="CT5" s="208"/>
      <c r="CU5" s="208"/>
      <c r="CV5" s="208"/>
      <c r="CW5" s="208"/>
      <c r="CX5" s="208"/>
      <c r="CY5" s="208"/>
      <c r="CZ5" s="208"/>
      <c r="DA5" s="208"/>
    </row>
    <row r="6" spans="1:105" s="57" customFormat="1" ht="15" customHeight="1">
      <c r="A6" s="215"/>
      <c r="B6" s="215"/>
      <c r="C6" s="215"/>
      <c r="D6" s="215"/>
      <c r="E6" s="215"/>
      <c r="F6" s="215"/>
      <c r="G6" s="216"/>
      <c r="H6" s="216"/>
      <c r="I6" s="216"/>
      <c r="J6" s="216"/>
      <c r="K6" s="216"/>
      <c r="L6" s="216"/>
      <c r="M6" s="216"/>
      <c r="N6" s="216"/>
      <c r="O6" s="216"/>
      <c r="P6" s="216"/>
      <c r="Q6" s="216"/>
      <c r="R6" s="216"/>
      <c r="S6" s="216"/>
      <c r="T6" s="216"/>
      <c r="U6" s="216"/>
      <c r="V6" s="216"/>
      <c r="W6" s="216"/>
      <c r="X6" s="216"/>
      <c r="Y6" s="216"/>
      <c r="Z6" s="216"/>
      <c r="AA6" s="216"/>
      <c r="AB6" s="216"/>
      <c r="AC6" s="216"/>
      <c r="AD6" s="216"/>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row>
    <row r="7" spans="1:105" s="57" customFormat="1" ht="15" customHeight="1">
      <c r="A7" s="215"/>
      <c r="B7" s="215"/>
      <c r="C7" s="215"/>
      <c r="D7" s="215"/>
      <c r="E7" s="215"/>
      <c r="F7" s="215"/>
      <c r="G7" s="216"/>
      <c r="H7" s="216"/>
      <c r="I7" s="216"/>
      <c r="J7" s="216"/>
      <c r="K7" s="216"/>
      <c r="L7" s="216"/>
      <c r="M7" s="216"/>
      <c r="N7" s="216"/>
      <c r="O7" s="216"/>
      <c r="P7" s="216"/>
      <c r="Q7" s="216"/>
      <c r="R7" s="216"/>
      <c r="S7" s="216"/>
      <c r="T7" s="216"/>
      <c r="U7" s="216"/>
      <c r="V7" s="216"/>
      <c r="W7" s="216"/>
      <c r="X7" s="216"/>
      <c r="Y7" s="216"/>
      <c r="Z7" s="216"/>
      <c r="AA7" s="216"/>
      <c r="AB7" s="216"/>
      <c r="AC7" s="216"/>
      <c r="AD7" s="216"/>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row>
    <row r="8" spans="1:105" s="57" customFormat="1" ht="15" customHeight="1">
      <c r="A8" s="215"/>
      <c r="B8" s="215"/>
      <c r="C8" s="215"/>
      <c r="D8" s="215"/>
      <c r="E8" s="215"/>
      <c r="F8" s="215"/>
      <c r="G8" s="218" t="s">
        <v>293</v>
      </c>
      <c r="H8" s="218"/>
      <c r="I8" s="218"/>
      <c r="J8" s="218"/>
      <c r="K8" s="218"/>
      <c r="L8" s="218"/>
      <c r="M8" s="218"/>
      <c r="N8" s="218"/>
      <c r="O8" s="218"/>
      <c r="P8" s="218"/>
      <c r="Q8" s="218"/>
      <c r="R8" s="218"/>
      <c r="S8" s="218"/>
      <c r="T8" s="218"/>
      <c r="U8" s="218"/>
      <c r="V8" s="218"/>
      <c r="W8" s="218"/>
      <c r="X8" s="218"/>
      <c r="Y8" s="218"/>
      <c r="Z8" s="218"/>
      <c r="AA8" s="218"/>
      <c r="AB8" s="218"/>
      <c r="AC8" s="218"/>
      <c r="AD8" s="219"/>
      <c r="AE8" s="212" t="s">
        <v>294</v>
      </c>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t="s">
        <v>294</v>
      </c>
      <c r="BE8" s="212"/>
      <c r="BF8" s="212"/>
      <c r="BG8" s="212"/>
      <c r="BH8" s="212"/>
      <c r="BI8" s="212"/>
      <c r="BJ8" s="212"/>
      <c r="BK8" s="212"/>
      <c r="BL8" s="212"/>
      <c r="BM8" s="212"/>
      <c r="BN8" s="212"/>
      <c r="BO8" s="212"/>
      <c r="BP8" s="212"/>
      <c r="BQ8" s="212"/>
      <c r="BR8" s="212"/>
      <c r="BS8" s="212"/>
      <c r="BT8" s="212" t="s">
        <v>294</v>
      </c>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row>
    <row r="9" ht="12" customHeight="1"/>
    <row r="10" spans="1:105" s="52" customFormat="1" ht="14.25">
      <c r="A10" s="204" t="s">
        <v>301</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row>
    <row r="11" ht="10.5" customHeight="1"/>
    <row r="12" spans="1:105" s="55" customFormat="1" ht="55.5" customHeight="1">
      <c r="A12" s="193" t="s">
        <v>279</v>
      </c>
      <c r="B12" s="194"/>
      <c r="C12" s="194"/>
      <c r="D12" s="194"/>
      <c r="E12" s="194"/>
      <c r="F12" s="195"/>
      <c r="G12" s="193" t="s">
        <v>296</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5"/>
      <c r="AE12" s="193" t="s">
        <v>302</v>
      </c>
      <c r="AF12" s="194"/>
      <c r="AG12" s="194"/>
      <c r="AH12" s="194"/>
      <c r="AI12" s="194"/>
      <c r="AJ12" s="194"/>
      <c r="AK12" s="194"/>
      <c r="AL12" s="194"/>
      <c r="AM12" s="194"/>
      <c r="AN12" s="194"/>
      <c r="AO12" s="194"/>
      <c r="AP12" s="194"/>
      <c r="AQ12" s="194"/>
      <c r="AR12" s="194"/>
      <c r="AS12" s="194"/>
      <c r="AT12" s="194"/>
      <c r="AU12" s="194"/>
      <c r="AV12" s="194"/>
      <c r="AW12" s="194"/>
      <c r="AX12" s="194"/>
      <c r="AY12" s="195"/>
      <c r="AZ12" s="193" t="s">
        <v>303</v>
      </c>
      <c r="BA12" s="194"/>
      <c r="BB12" s="194"/>
      <c r="BC12" s="194"/>
      <c r="BD12" s="194"/>
      <c r="BE12" s="194"/>
      <c r="BF12" s="194"/>
      <c r="BG12" s="194"/>
      <c r="BH12" s="194"/>
      <c r="BI12" s="194"/>
      <c r="BJ12" s="194"/>
      <c r="BK12" s="194"/>
      <c r="BL12" s="194"/>
      <c r="BM12" s="194"/>
      <c r="BN12" s="194"/>
      <c r="BO12" s="194"/>
      <c r="BP12" s="194"/>
      <c r="BQ12" s="195"/>
      <c r="BR12" s="193" t="s">
        <v>304</v>
      </c>
      <c r="BS12" s="194"/>
      <c r="BT12" s="194"/>
      <c r="BU12" s="194"/>
      <c r="BV12" s="194"/>
      <c r="BW12" s="194"/>
      <c r="BX12" s="194"/>
      <c r="BY12" s="194"/>
      <c r="BZ12" s="194"/>
      <c r="CA12" s="194"/>
      <c r="CB12" s="194"/>
      <c r="CC12" s="194"/>
      <c r="CD12" s="194"/>
      <c r="CE12" s="194"/>
      <c r="CF12" s="194"/>
      <c r="CG12" s="194"/>
      <c r="CH12" s="194"/>
      <c r="CI12" s="195"/>
      <c r="CJ12" s="193" t="s">
        <v>300</v>
      </c>
      <c r="CK12" s="194"/>
      <c r="CL12" s="194"/>
      <c r="CM12" s="194"/>
      <c r="CN12" s="194"/>
      <c r="CO12" s="194"/>
      <c r="CP12" s="194"/>
      <c r="CQ12" s="194"/>
      <c r="CR12" s="194"/>
      <c r="CS12" s="194"/>
      <c r="CT12" s="194"/>
      <c r="CU12" s="194"/>
      <c r="CV12" s="194"/>
      <c r="CW12" s="194"/>
      <c r="CX12" s="194"/>
      <c r="CY12" s="194"/>
      <c r="CZ12" s="194"/>
      <c r="DA12" s="195"/>
    </row>
    <row r="13" spans="1:105" s="56" customFormat="1" ht="12.75">
      <c r="A13" s="208">
        <v>1</v>
      </c>
      <c r="B13" s="208"/>
      <c r="C13" s="208"/>
      <c r="D13" s="208"/>
      <c r="E13" s="208"/>
      <c r="F13" s="208"/>
      <c r="G13" s="208">
        <v>2</v>
      </c>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v>3</v>
      </c>
      <c r="AF13" s="208"/>
      <c r="AG13" s="208"/>
      <c r="AH13" s="208"/>
      <c r="AI13" s="208"/>
      <c r="AJ13" s="208"/>
      <c r="AK13" s="208"/>
      <c r="AL13" s="208"/>
      <c r="AM13" s="208"/>
      <c r="AN13" s="208"/>
      <c r="AO13" s="208"/>
      <c r="AP13" s="208"/>
      <c r="AQ13" s="208"/>
      <c r="AR13" s="208"/>
      <c r="AS13" s="208"/>
      <c r="AT13" s="208"/>
      <c r="AU13" s="208"/>
      <c r="AV13" s="208"/>
      <c r="AW13" s="208"/>
      <c r="AX13" s="208"/>
      <c r="AY13" s="208"/>
      <c r="AZ13" s="208">
        <v>4</v>
      </c>
      <c r="BA13" s="208"/>
      <c r="BB13" s="208"/>
      <c r="BC13" s="208"/>
      <c r="BD13" s="208"/>
      <c r="BE13" s="208"/>
      <c r="BF13" s="208"/>
      <c r="BG13" s="208"/>
      <c r="BH13" s="208"/>
      <c r="BI13" s="208"/>
      <c r="BJ13" s="208"/>
      <c r="BK13" s="208"/>
      <c r="BL13" s="208"/>
      <c r="BM13" s="208"/>
      <c r="BN13" s="208"/>
      <c r="BO13" s="208"/>
      <c r="BP13" s="208"/>
      <c r="BQ13" s="208"/>
      <c r="BR13" s="208">
        <v>5</v>
      </c>
      <c r="BS13" s="208"/>
      <c r="BT13" s="208"/>
      <c r="BU13" s="208"/>
      <c r="BV13" s="208"/>
      <c r="BW13" s="208"/>
      <c r="BX13" s="208"/>
      <c r="BY13" s="208"/>
      <c r="BZ13" s="208"/>
      <c r="CA13" s="208"/>
      <c r="CB13" s="208"/>
      <c r="CC13" s="208"/>
      <c r="CD13" s="208"/>
      <c r="CE13" s="208"/>
      <c r="CF13" s="208"/>
      <c r="CG13" s="208"/>
      <c r="CH13" s="208"/>
      <c r="CI13" s="208"/>
      <c r="CJ13" s="208">
        <v>6</v>
      </c>
      <c r="CK13" s="208"/>
      <c r="CL13" s="208"/>
      <c r="CM13" s="208"/>
      <c r="CN13" s="208"/>
      <c r="CO13" s="208"/>
      <c r="CP13" s="208"/>
      <c r="CQ13" s="208"/>
      <c r="CR13" s="208"/>
      <c r="CS13" s="208"/>
      <c r="CT13" s="208"/>
      <c r="CU13" s="208"/>
      <c r="CV13" s="208"/>
      <c r="CW13" s="208"/>
      <c r="CX13" s="208"/>
      <c r="CY13" s="208"/>
      <c r="CZ13" s="208"/>
      <c r="DA13" s="208"/>
    </row>
    <row r="14" spans="1:105" s="57" customFormat="1" ht="15" customHeight="1">
      <c r="A14" s="215"/>
      <c r="B14" s="215"/>
      <c r="C14" s="215"/>
      <c r="D14" s="215"/>
      <c r="E14" s="215"/>
      <c r="F14" s="215"/>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row>
    <row r="15" spans="1:105" s="57" customFormat="1" ht="15" customHeight="1">
      <c r="A15" s="215"/>
      <c r="B15" s="215"/>
      <c r="C15" s="215"/>
      <c r="D15" s="215"/>
      <c r="E15" s="215"/>
      <c r="F15" s="215"/>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row>
    <row r="16" spans="1:105" s="57" customFormat="1" ht="15" customHeight="1">
      <c r="A16" s="215"/>
      <c r="B16" s="215"/>
      <c r="C16" s="215"/>
      <c r="D16" s="215"/>
      <c r="E16" s="215"/>
      <c r="F16" s="215"/>
      <c r="G16" s="218" t="s">
        <v>293</v>
      </c>
      <c r="H16" s="218"/>
      <c r="I16" s="218"/>
      <c r="J16" s="218"/>
      <c r="K16" s="218"/>
      <c r="L16" s="218"/>
      <c r="M16" s="218"/>
      <c r="N16" s="218"/>
      <c r="O16" s="218"/>
      <c r="P16" s="218"/>
      <c r="Q16" s="218"/>
      <c r="R16" s="218"/>
      <c r="S16" s="218"/>
      <c r="T16" s="218"/>
      <c r="U16" s="218"/>
      <c r="V16" s="218"/>
      <c r="W16" s="218"/>
      <c r="X16" s="218"/>
      <c r="Y16" s="218"/>
      <c r="Z16" s="218"/>
      <c r="AA16" s="218"/>
      <c r="AB16" s="218"/>
      <c r="AC16" s="218"/>
      <c r="AD16" s="219"/>
      <c r="AE16" s="212" t="s">
        <v>294</v>
      </c>
      <c r="AF16" s="212"/>
      <c r="AG16" s="212"/>
      <c r="AH16" s="212"/>
      <c r="AI16" s="212"/>
      <c r="AJ16" s="212"/>
      <c r="AK16" s="212"/>
      <c r="AL16" s="212"/>
      <c r="AM16" s="212"/>
      <c r="AN16" s="212"/>
      <c r="AO16" s="212"/>
      <c r="AP16" s="212"/>
      <c r="AQ16" s="212"/>
      <c r="AR16" s="212"/>
      <c r="AS16" s="212"/>
      <c r="AT16" s="212"/>
      <c r="AU16" s="212"/>
      <c r="AV16" s="212"/>
      <c r="AW16" s="212"/>
      <c r="AX16" s="212"/>
      <c r="AY16" s="212"/>
      <c r="AZ16" s="212" t="s">
        <v>294</v>
      </c>
      <c r="BA16" s="212"/>
      <c r="BB16" s="212"/>
      <c r="BC16" s="212"/>
      <c r="BD16" s="212"/>
      <c r="BE16" s="212"/>
      <c r="BF16" s="212"/>
      <c r="BG16" s="212"/>
      <c r="BH16" s="212"/>
      <c r="BI16" s="212"/>
      <c r="BJ16" s="212"/>
      <c r="BK16" s="212"/>
      <c r="BL16" s="212"/>
      <c r="BM16" s="212"/>
      <c r="BN16" s="212"/>
      <c r="BO16" s="212"/>
      <c r="BP16" s="212"/>
      <c r="BQ16" s="212"/>
      <c r="BR16" s="212" t="s">
        <v>294</v>
      </c>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row>
    <row r="17" ht="12" customHeight="1"/>
    <row r="18" spans="1:105" s="52" customFormat="1" ht="41.25" customHeight="1">
      <c r="A18" s="220" t="s">
        <v>305</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row>
    <row r="19" ht="10.5" customHeight="1"/>
    <row r="20" spans="1:105" ht="55.5" customHeight="1">
      <c r="A20" s="193" t="s">
        <v>279</v>
      </c>
      <c r="B20" s="194"/>
      <c r="C20" s="194"/>
      <c r="D20" s="194"/>
      <c r="E20" s="194"/>
      <c r="F20" s="195"/>
      <c r="G20" s="193" t="s">
        <v>306</v>
      </c>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5"/>
      <c r="BW20" s="193" t="s">
        <v>307</v>
      </c>
      <c r="BX20" s="194"/>
      <c r="BY20" s="194"/>
      <c r="BZ20" s="194"/>
      <c r="CA20" s="194"/>
      <c r="CB20" s="194"/>
      <c r="CC20" s="194"/>
      <c r="CD20" s="194"/>
      <c r="CE20" s="194"/>
      <c r="CF20" s="194"/>
      <c r="CG20" s="194"/>
      <c r="CH20" s="194"/>
      <c r="CI20" s="194"/>
      <c r="CJ20" s="194"/>
      <c r="CK20" s="194"/>
      <c r="CL20" s="195"/>
      <c r="CM20" s="193" t="s">
        <v>308</v>
      </c>
      <c r="CN20" s="194"/>
      <c r="CO20" s="194"/>
      <c r="CP20" s="194"/>
      <c r="CQ20" s="194"/>
      <c r="CR20" s="194"/>
      <c r="CS20" s="194"/>
      <c r="CT20" s="194"/>
      <c r="CU20" s="194"/>
      <c r="CV20" s="194"/>
      <c r="CW20" s="194"/>
      <c r="CX20" s="194"/>
      <c r="CY20" s="194"/>
      <c r="CZ20" s="194"/>
      <c r="DA20" s="195"/>
    </row>
    <row r="21" spans="1:105" s="47" customFormat="1" ht="12.75">
      <c r="A21" s="208">
        <v>1</v>
      </c>
      <c r="B21" s="208"/>
      <c r="C21" s="208"/>
      <c r="D21" s="208"/>
      <c r="E21" s="208"/>
      <c r="F21" s="208"/>
      <c r="G21" s="208">
        <v>2</v>
      </c>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v>3</v>
      </c>
      <c r="BX21" s="208"/>
      <c r="BY21" s="208"/>
      <c r="BZ21" s="208"/>
      <c r="CA21" s="208"/>
      <c r="CB21" s="208"/>
      <c r="CC21" s="208"/>
      <c r="CD21" s="208"/>
      <c r="CE21" s="208"/>
      <c r="CF21" s="208"/>
      <c r="CG21" s="208"/>
      <c r="CH21" s="208"/>
      <c r="CI21" s="208"/>
      <c r="CJ21" s="208"/>
      <c r="CK21" s="208"/>
      <c r="CL21" s="208"/>
      <c r="CM21" s="208">
        <v>4</v>
      </c>
      <c r="CN21" s="208"/>
      <c r="CO21" s="208"/>
      <c r="CP21" s="208"/>
      <c r="CQ21" s="208"/>
      <c r="CR21" s="208"/>
      <c r="CS21" s="208"/>
      <c r="CT21" s="208"/>
      <c r="CU21" s="208"/>
      <c r="CV21" s="208"/>
      <c r="CW21" s="208"/>
      <c r="CX21" s="208"/>
      <c r="CY21" s="208"/>
      <c r="CZ21" s="208"/>
      <c r="DA21" s="208"/>
    </row>
    <row r="22" spans="1:105" ht="15" customHeight="1">
      <c r="A22" s="215" t="s">
        <v>309</v>
      </c>
      <c r="B22" s="215"/>
      <c r="C22" s="215"/>
      <c r="D22" s="215"/>
      <c r="E22" s="215"/>
      <c r="F22" s="215"/>
      <c r="G22" s="58"/>
      <c r="H22" s="221" t="s">
        <v>310</v>
      </c>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2"/>
      <c r="BW22" s="212" t="s">
        <v>294</v>
      </c>
      <c r="BX22" s="212"/>
      <c r="BY22" s="212"/>
      <c r="BZ22" s="212"/>
      <c r="CA22" s="212"/>
      <c r="CB22" s="212"/>
      <c r="CC22" s="212"/>
      <c r="CD22" s="212"/>
      <c r="CE22" s="212"/>
      <c r="CF22" s="212"/>
      <c r="CG22" s="212"/>
      <c r="CH22" s="212"/>
      <c r="CI22" s="212"/>
      <c r="CJ22" s="212"/>
      <c r="CK22" s="212"/>
      <c r="CL22" s="212"/>
      <c r="CM22" s="214">
        <f>CM23</f>
        <v>3423922.36</v>
      </c>
      <c r="CN22" s="214"/>
      <c r="CO22" s="214"/>
      <c r="CP22" s="214"/>
      <c r="CQ22" s="214"/>
      <c r="CR22" s="214"/>
      <c r="CS22" s="214"/>
      <c r="CT22" s="214"/>
      <c r="CU22" s="214"/>
      <c r="CV22" s="214"/>
      <c r="CW22" s="214"/>
      <c r="CX22" s="214"/>
      <c r="CY22" s="214"/>
      <c r="CZ22" s="214"/>
      <c r="DA22" s="214"/>
    </row>
    <row r="23" spans="1:105" s="47" customFormat="1" ht="12.75">
      <c r="A23" s="223" t="s">
        <v>311</v>
      </c>
      <c r="B23" s="224"/>
      <c r="C23" s="224"/>
      <c r="D23" s="224"/>
      <c r="E23" s="224"/>
      <c r="F23" s="225"/>
      <c r="G23" s="59"/>
      <c r="H23" s="229" t="s">
        <v>3</v>
      </c>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0"/>
      <c r="BW23" s="231">
        <v>15563288</v>
      </c>
      <c r="BX23" s="232"/>
      <c r="BY23" s="232"/>
      <c r="BZ23" s="232"/>
      <c r="CA23" s="232"/>
      <c r="CB23" s="232"/>
      <c r="CC23" s="232"/>
      <c r="CD23" s="232"/>
      <c r="CE23" s="232"/>
      <c r="CF23" s="232"/>
      <c r="CG23" s="232"/>
      <c r="CH23" s="232"/>
      <c r="CI23" s="232"/>
      <c r="CJ23" s="232"/>
      <c r="CK23" s="232"/>
      <c r="CL23" s="233"/>
      <c r="CM23" s="237">
        <f>BW23*22%-1</f>
        <v>3423922.36</v>
      </c>
      <c r="CN23" s="238"/>
      <c r="CO23" s="238"/>
      <c r="CP23" s="238"/>
      <c r="CQ23" s="238"/>
      <c r="CR23" s="238"/>
      <c r="CS23" s="238"/>
      <c r="CT23" s="238"/>
      <c r="CU23" s="238"/>
      <c r="CV23" s="238"/>
      <c r="CW23" s="238"/>
      <c r="CX23" s="238"/>
      <c r="CY23" s="238"/>
      <c r="CZ23" s="238"/>
      <c r="DA23" s="239"/>
    </row>
    <row r="24" spans="1:105" s="47" customFormat="1" ht="12.75">
      <c r="A24" s="226"/>
      <c r="B24" s="227"/>
      <c r="C24" s="227"/>
      <c r="D24" s="227"/>
      <c r="E24" s="227"/>
      <c r="F24" s="228"/>
      <c r="G24" s="60"/>
      <c r="H24" s="243" t="s">
        <v>312</v>
      </c>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4"/>
      <c r="BW24" s="234"/>
      <c r="BX24" s="235"/>
      <c r="BY24" s="235"/>
      <c r="BZ24" s="235"/>
      <c r="CA24" s="235"/>
      <c r="CB24" s="235"/>
      <c r="CC24" s="235"/>
      <c r="CD24" s="235"/>
      <c r="CE24" s="235"/>
      <c r="CF24" s="235"/>
      <c r="CG24" s="235"/>
      <c r="CH24" s="235"/>
      <c r="CI24" s="235"/>
      <c r="CJ24" s="235"/>
      <c r="CK24" s="235"/>
      <c r="CL24" s="236"/>
      <c r="CM24" s="240"/>
      <c r="CN24" s="241"/>
      <c r="CO24" s="241"/>
      <c r="CP24" s="241"/>
      <c r="CQ24" s="241"/>
      <c r="CR24" s="241"/>
      <c r="CS24" s="241"/>
      <c r="CT24" s="241"/>
      <c r="CU24" s="241"/>
      <c r="CV24" s="241"/>
      <c r="CW24" s="241"/>
      <c r="CX24" s="241"/>
      <c r="CY24" s="241"/>
      <c r="CZ24" s="241"/>
      <c r="DA24" s="242"/>
    </row>
    <row r="25" spans="1:105" s="47" customFormat="1" ht="13.5" customHeight="1">
      <c r="A25" s="215" t="s">
        <v>313</v>
      </c>
      <c r="B25" s="215"/>
      <c r="C25" s="215"/>
      <c r="D25" s="215"/>
      <c r="E25" s="215"/>
      <c r="F25" s="215"/>
      <c r="G25" s="58"/>
      <c r="H25" s="245" t="s">
        <v>314</v>
      </c>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6"/>
      <c r="BW25" s="212"/>
      <c r="BX25" s="212"/>
      <c r="BY25" s="212"/>
      <c r="BZ25" s="212"/>
      <c r="CA25" s="212"/>
      <c r="CB25" s="212"/>
      <c r="CC25" s="212"/>
      <c r="CD25" s="212"/>
      <c r="CE25" s="212"/>
      <c r="CF25" s="212"/>
      <c r="CG25" s="212"/>
      <c r="CH25" s="212"/>
      <c r="CI25" s="212"/>
      <c r="CJ25" s="212"/>
      <c r="CK25" s="212"/>
      <c r="CL25" s="212"/>
      <c r="CM25" s="214"/>
      <c r="CN25" s="214"/>
      <c r="CO25" s="214"/>
      <c r="CP25" s="214"/>
      <c r="CQ25" s="214"/>
      <c r="CR25" s="214"/>
      <c r="CS25" s="214"/>
      <c r="CT25" s="214"/>
      <c r="CU25" s="214"/>
      <c r="CV25" s="214"/>
      <c r="CW25" s="214"/>
      <c r="CX25" s="214"/>
      <c r="CY25" s="214"/>
      <c r="CZ25" s="214"/>
      <c r="DA25" s="214"/>
    </row>
    <row r="26" spans="1:105" s="47" customFormat="1" ht="26.25" customHeight="1">
      <c r="A26" s="215" t="s">
        <v>315</v>
      </c>
      <c r="B26" s="215"/>
      <c r="C26" s="215"/>
      <c r="D26" s="215"/>
      <c r="E26" s="215"/>
      <c r="F26" s="215"/>
      <c r="G26" s="58"/>
      <c r="H26" s="245" t="s">
        <v>316</v>
      </c>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6"/>
      <c r="BW26" s="212"/>
      <c r="BX26" s="212"/>
      <c r="BY26" s="212"/>
      <c r="BZ26" s="212"/>
      <c r="CA26" s="212"/>
      <c r="CB26" s="212"/>
      <c r="CC26" s="212"/>
      <c r="CD26" s="212"/>
      <c r="CE26" s="212"/>
      <c r="CF26" s="212"/>
      <c r="CG26" s="212"/>
      <c r="CH26" s="212"/>
      <c r="CI26" s="212"/>
      <c r="CJ26" s="212"/>
      <c r="CK26" s="212"/>
      <c r="CL26" s="212"/>
      <c r="CM26" s="214"/>
      <c r="CN26" s="214"/>
      <c r="CO26" s="214"/>
      <c r="CP26" s="214"/>
      <c r="CQ26" s="214"/>
      <c r="CR26" s="214"/>
      <c r="CS26" s="214"/>
      <c r="CT26" s="214"/>
      <c r="CU26" s="214"/>
      <c r="CV26" s="214"/>
      <c r="CW26" s="214"/>
      <c r="CX26" s="214"/>
      <c r="CY26" s="214"/>
      <c r="CZ26" s="214"/>
      <c r="DA26" s="214"/>
    </row>
    <row r="27" spans="1:105" s="47" customFormat="1" ht="26.25" customHeight="1">
      <c r="A27" s="215" t="s">
        <v>317</v>
      </c>
      <c r="B27" s="215"/>
      <c r="C27" s="215"/>
      <c r="D27" s="215"/>
      <c r="E27" s="215"/>
      <c r="F27" s="215"/>
      <c r="G27" s="58"/>
      <c r="H27" s="221" t="s">
        <v>318</v>
      </c>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2"/>
      <c r="BW27" s="212" t="s">
        <v>294</v>
      </c>
      <c r="BX27" s="212"/>
      <c r="BY27" s="212"/>
      <c r="BZ27" s="212"/>
      <c r="CA27" s="212"/>
      <c r="CB27" s="212"/>
      <c r="CC27" s="212"/>
      <c r="CD27" s="212"/>
      <c r="CE27" s="212"/>
      <c r="CF27" s="212"/>
      <c r="CG27" s="212"/>
      <c r="CH27" s="212"/>
      <c r="CI27" s="212"/>
      <c r="CJ27" s="212"/>
      <c r="CK27" s="212"/>
      <c r="CL27" s="212"/>
      <c r="CM27" s="214">
        <f>CM28+CM31</f>
        <v>482461.92799999996</v>
      </c>
      <c r="CN27" s="214"/>
      <c r="CO27" s="214"/>
      <c r="CP27" s="214"/>
      <c r="CQ27" s="214"/>
      <c r="CR27" s="214"/>
      <c r="CS27" s="214"/>
      <c r="CT27" s="214"/>
      <c r="CU27" s="214"/>
      <c r="CV27" s="214"/>
      <c r="CW27" s="214"/>
      <c r="CX27" s="214"/>
      <c r="CY27" s="214"/>
      <c r="CZ27" s="214"/>
      <c r="DA27" s="214"/>
    </row>
    <row r="28" spans="1:105" s="47" customFormat="1" ht="12.75">
      <c r="A28" s="223" t="s">
        <v>319</v>
      </c>
      <c r="B28" s="224"/>
      <c r="C28" s="224"/>
      <c r="D28" s="224"/>
      <c r="E28" s="224"/>
      <c r="F28" s="225"/>
      <c r="G28" s="59"/>
      <c r="H28" s="229" t="s">
        <v>3</v>
      </c>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30"/>
      <c r="BW28" s="231">
        <v>15563288</v>
      </c>
      <c r="BX28" s="232"/>
      <c r="BY28" s="232"/>
      <c r="BZ28" s="232"/>
      <c r="CA28" s="232"/>
      <c r="CB28" s="232"/>
      <c r="CC28" s="232"/>
      <c r="CD28" s="232"/>
      <c r="CE28" s="232"/>
      <c r="CF28" s="232"/>
      <c r="CG28" s="232"/>
      <c r="CH28" s="232"/>
      <c r="CI28" s="232"/>
      <c r="CJ28" s="232"/>
      <c r="CK28" s="232"/>
      <c r="CL28" s="233"/>
      <c r="CM28" s="237">
        <f>BW28*2.9%</f>
        <v>451335.35199999996</v>
      </c>
      <c r="CN28" s="238"/>
      <c r="CO28" s="238"/>
      <c r="CP28" s="238"/>
      <c r="CQ28" s="238"/>
      <c r="CR28" s="238"/>
      <c r="CS28" s="238"/>
      <c r="CT28" s="238"/>
      <c r="CU28" s="238"/>
      <c r="CV28" s="238"/>
      <c r="CW28" s="238"/>
      <c r="CX28" s="238"/>
      <c r="CY28" s="238"/>
      <c r="CZ28" s="238"/>
      <c r="DA28" s="239"/>
    </row>
    <row r="29" spans="1:105" s="47" customFormat="1" ht="25.5" customHeight="1">
      <c r="A29" s="226"/>
      <c r="B29" s="227"/>
      <c r="C29" s="227"/>
      <c r="D29" s="227"/>
      <c r="E29" s="227"/>
      <c r="F29" s="228"/>
      <c r="G29" s="60"/>
      <c r="H29" s="243" t="s">
        <v>320</v>
      </c>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4"/>
      <c r="BW29" s="234"/>
      <c r="BX29" s="235"/>
      <c r="BY29" s="235"/>
      <c r="BZ29" s="235"/>
      <c r="CA29" s="235"/>
      <c r="CB29" s="235"/>
      <c r="CC29" s="235"/>
      <c r="CD29" s="235"/>
      <c r="CE29" s="235"/>
      <c r="CF29" s="235"/>
      <c r="CG29" s="235"/>
      <c r="CH29" s="235"/>
      <c r="CI29" s="235"/>
      <c r="CJ29" s="235"/>
      <c r="CK29" s="235"/>
      <c r="CL29" s="236"/>
      <c r="CM29" s="240"/>
      <c r="CN29" s="241"/>
      <c r="CO29" s="241"/>
      <c r="CP29" s="241"/>
      <c r="CQ29" s="241"/>
      <c r="CR29" s="241"/>
      <c r="CS29" s="241"/>
      <c r="CT29" s="241"/>
      <c r="CU29" s="241"/>
      <c r="CV29" s="241"/>
      <c r="CW29" s="241"/>
      <c r="CX29" s="241"/>
      <c r="CY29" s="241"/>
      <c r="CZ29" s="241"/>
      <c r="DA29" s="242"/>
    </row>
    <row r="30" spans="1:105" s="47" customFormat="1" ht="26.25" customHeight="1">
      <c r="A30" s="215" t="s">
        <v>321</v>
      </c>
      <c r="B30" s="215"/>
      <c r="C30" s="215"/>
      <c r="D30" s="215"/>
      <c r="E30" s="215"/>
      <c r="F30" s="215"/>
      <c r="G30" s="58"/>
      <c r="H30" s="245" t="s">
        <v>322</v>
      </c>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6"/>
      <c r="BW30" s="212"/>
      <c r="BX30" s="212"/>
      <c r="BY30" s="212"/>
      <c r="BZ30" s="212"/>
      <c r="CA30" s="212"/>
      <c r="CB30" s="212"/>
      <c r="CC30" s="212"/>
      <c r="CD30" s="212"/>
      <c r="CE30" s="212"/>
      <c r="CF30" s="212"/>
      <c r="CG30" s="212"/>
      <c r="CH30" s="212"/>
      <c r="CI30" s="212"/>
      <c r="CJ30" s="212"/>
      <c r="CK30" s="212"/>
      <c r="CL30" s="212"/>
      <c r="CM30" s="214"/>
      <c r="CN30" s="214"/>
      <c r="CO30" s="214"/>
      <c r="CP30" s="214"/>
      <c r="CQ30" s="214"/>
      <c r="CR30" s="214"/>
      <c r="CS30" s="214"/>
      <c r="CT30" s="214"/>
      <c r="CU30" s="214"/>
      <c r="CV30" s="214"/>
      <c r="CW30" s="214"/>
      <c r="CX30" s="214"/>
      <c r="CY30" s="214"/>
      <c r="CZ30" s="214"/>
      <c r="DA30" s="214"/>
    </row>
    <row r="31" spans="1:105" s="47" customFormat="1" ht="27" customHeight="1">
      <c r="A31" s="215" t="s">
        <v>323</v>
      </c>
      <c r="B31" s="215"/>
      <c r="C31" s="215"/>
      <c r="D31" s="215"/>
      <c r="E31" s="215"/>
      <c r="F31" s="215"/>
      <c r="G31" s="58"/>
      <c r="H31" s="245" t="s">
        <v>324</v>
      </c>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6"/>
      <c r="BW31" s="212">
        <v>15563288</v>
      </c>
      <c r="BX31" s="212"/>
      <c r="BY31" s="212"/>
      <c r="BZ31" s="212"/>
      <c r="CA31" s="212"/>
      <c r="CB31" s="212"/>
      <c r="CC31" s="212"/>
      <c r="CD31" s="212"/>
      <c r="CE31" s="212"/>
      <c r="CF31" s="212"/>
      <c r="CG31" s="212"/>
      <c r="CH31" s="212"/>
      <c r="CI31" s="212"/>
      <c r="CJ31" s="212"/>
      <c r="CK31" s="212"/>
      <c r="CL31" s="212"/>
      <c r="CM31" s="214">
        <f>BW31*0.2%</f>
        <v>31126.576</v>
      </c>
      <c r="CN31" s="214"/>
      <c r="CO31" s="214"/>
      <c r="CP31" s="214"/>
      <c r="CQ31" s="214"/>
      <c r="CR31" s="214"/>
      <c r="CS31" s="214"/>
      <c r="CT31" s="214"/>
      <c r="CU31" s="214"/>
      <c r="CV31" s="214"/>
      <c r="CW31" s="214"/>
      <c r="CX31" s="214"/>
      <c r="CY31" s="214"/>
      <c r="CZ31" s="214"/>
      <c r="DA31" s="214"/>
    </row>
    <row r="32" spans="1:105" s="47" customFormat="1" ht="27" customHeight="1">
      <c r="A32" s="215" t="s">
        <v>325</v>
      </c>
      <c r="B32" s="215"/>
      <c r="C32" s="215"/>
      <c r="D32" s="215"/>
      <c r="E32" s="215"/>
      <c r="F32" s="215"/>
      <c r="G32" s="58"/>
      <c r="H32" s="245" t="s">
        <v>326</v>
      </c>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6"/>
      <c r="BW32" s="212"/>
      <c r="BX32" s="212"/>
      <c r="BY32" s="212"/>
      <c r="BZ32" s="212"/>
      <c r="CA32" s="212"/>
      <c r="CB32" s="212"/>
      <c r="CC32" s="212"/>
      <c r="CD32" s="212"/>
      <c r="CE32" s="212"/>
      <c r="CF32" s="212"/>
      <c r="CG32" s="212"/>
      <c r="CH32" s="212"/>
      <c r="CI32" s="212"/>
      <c r="CJ32" s="212"/>
      <c r="CK32" s="212"/>
      <c r="CL32" s="212"/>
      <c r="CM32" s="214"/>
      <c r="CN32" s="214"/>
      <c r="CO32" s="214"/>
      <c r="CP32" s="214"/>
      <c r="CQ32" s="214"/>
      <c r="CR32" s="214"/>
      <c r="CS32" s="214"/>
      <c r="CT32" s="214"/>
      <c r="CU32" s="214"/>
      <c r="CV32" s="214"/>
      <c r="CW32" s="214"/>
      <c r="CX32" s="214"/>
      <c r="CY32" s="214"/>
      <c r="CZ32" s="214"/>
      <c r="DA32" s="214"/>
    </row>
    <row r="33" spans="1:105" s="47" customFormat="1" ht="27" customHeight="1">
      <c r="A33" s="215" t="s">
        <v>327</v>
      </c>
      <c r="B33" s="215"/>
      <c r="C33" s="215"/>
      <c r="D33" s="215"/>
      <c r="E33" s="215"/>
      <c r="F33" s="215"/>
      <c r="G33" s="58"/>
      <c r="H33" s="245" t="s">
        <v>326</v>
      </c>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6"/>
      <c r="BW33" s="212"/>
      <c r="BX33" s="212"/>
      <c r="BY33" s="212"/>
      <c r="BZ33" s="212"/>
      <c r="CA33" s="212"/>
      <c r="CB33" s="212"/>
      <c r="CC33" s="212"/>
      <c r="CD33" s="212"/>
      <c r="CE33" s="212"/>
      <c r="CF33" s="212"/>
      <c r="CG33" s="212"/>
      <c r="CH33" s="212"/>
      <c r="CI33" s="212"/>
      <c r="CJ33" s="212"/>
      <c r="CK33" s="212"/>
      <c r="CL33" s="212"/>
      <c r="CM33" s="214"/>
      <c r="CN33" s="214"/>
      <c r="CO33" s="214"/>
      <c r="CP33" s="214"/>
      <c r="CQ33" s="214"/>
      <c r="CR33" s="214"/>
      <c r="CS33" s="214"/>
      <c r="CT33" s="214"/>
      <c r="CU33" s="214"/>
      <c r="CV33" s="214"/>
      <c r="CW33" s="214"/>
      <c r="CX33" s="214"/>
      <c r="CY33" s="214"/>
      <c r="CZ33" s="214"/>
      <c r="DA33" s="214"/>
    </row>
    <row r="34" spans="1:105" s="47" customFormat="1" ht="26.25" customHeight="1">
      <c r="A34" s="215" t="s">
        <v>328</v>
      </c>
      <c r="B34" s="215"/>
      <c r="C34" s="215"/>
      <c r="D34" s="215"/>
      <c r="E34" s="215"/>
      <c r="F34" s="215"/>
      <c r="G34" s="58"/>
      <c r="H34" s="221" t="s">
        <v>329</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2"/>
      <c r="BW34" s="212">
        <v>15563288</v>
      </c>
      <c r="BX34" s="212"/>
      <c r="BY34" s="212"/>
      <c r="BZ34" s="212"/>
      <c r="CA34" s="212"/>
      <c r="CB34" s="212"/>
      <c r="CC34" s="212"/>
      <c r="CD34" s="212"/>
      <c r="CE34" s="212"/>
      <c r="CF34" s="212"/>
      <c r="CG34" s="212"/>
      <c r="CH34" s="212"/>
      <c r="CI34" s="212"/>
      <c r="CJ34" s="212"/>
      <c r="CK34" s="212"/>
      <c r="CL34" s="212"/>
      <c r="CM34" s="214">
        <f>BW34*5.1%</f>
        <v>793727.688</v>
      </c>
      <c r="CN34" s="214"/>
      <c r="CO34" s="214"/>
      <c r="CP34" s="214"/>
      <c r="CQ34" s="214"/>
      <c r="CR34" s="214"/>
      <c r="CS34" s="214"/>
      <c r="CT34" s="214"/>
      <c r="CU34" s="214"/>
      <c r="CV34" s="214"/>
      <c r="CW34" s="214"/>
      <c r="CX34" s="214"/>
      <c r="CY34" s="214"/>
      <c r="CZ34" s="214"/>
      <c r="DA34" s="214"/>
    </row>
    <row r="35" spans="1:105" s="47" customFormat="1" ht="13.5" customHeight="1">
      <c r="A35" s="215"/>
      <c r="B35" s="215"/>
      <c r="C35" s="215"/>
      <c r="D35" s="215"/>
      <c r="E35" s="215"/>
      <c r="F35" s="215"/>
      <c r="G35" s="217" t="s">
        <v>293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9"/>
      <c r="BW35" s="212" t="s">
        <v>294</v>
      </c>
      <c r="BX35" s="212"/>
      <c r="BY35" s="212"/>
      <c r="BZ35" s="212"/>
      <c r="CA35" s="212"/>
      <c r="CB35" s="212"/>
      <c r="CC35" s="212"/>
      <c r="CD35" s="212"/>
      <c r="CE35" s="212"/>
      <c r="CF35" s="212"/>
      <c r="CG35" s="212"/>
      <c r="CH35" s="212"/>
      <c r="CI35" s="212"/>
      <c r="CJ35" s="212"/>
      <c r="CK35" s="212"/>
      <c r="CL35" s="212"/>
      <c r="CM35" s="214">
        <f>CM22+CM27+CM34</f>
        <v>4700111.976</v>
      </c>
      <c r="CN35" s="214"/>
      <c r="CO35" s="214"/>
      <c r="CP35" s="214"/>
      <c r="CQ35" s="214"/>
      <c r="CR35" s="214"/>
      <c r="CS35" s="214"/>
      <c r="CT35" s="214"/>
      <c r="CU35" s="214"/>
      <c r="CV35" s="214"/>
      <c r="CW35" s="214"/>
      <c r="CX35" s="214"/>
      <c r="CY35" s="214"/>
      <c r="CZ35" s="214"/>
      <c r="DA35" s="214"/>
    </row>
    <row r="36" ht="3" customHeight="1"/>
    <row r="37" spans="1:105" s="46" customFormat="1" ht="48" customHeight="1">
      <c r="A37" s="247" t="s">
        <v>330</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8"/>
      <c r="CO37" s="248"/>
      <c r="CP37" s="248"/>
      <c r="CQ37" s="248"/>
      <c r="CR37" s="248"/>
      <c r="CS37" s="248"/>
      <c r="CT37" s="248"/>
      <c r="CU37" s="248"/>
      <c r="CV37" s="248"/>
      <c r="CW37" s="248"/>
      <c r="CX37" s="248"/>
      <c r="CY37" s="248"/>
      <c r="CZ37" s="248"/>
      <c r="DA37" s="248"/>
    </row>
    <row r="38" ht="12" customHeight="1"/>
    <row r="39" spans="1:105" s="52" customFormat="1" ht="14.25">
      <c r="A39" s="204" t="s">
        <v>331</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row>
    <row r="40" ht="6" customHeight="1"/>
    <row r="41" spans="1:105" s="52" customFormat="1" ht="14.25">
      <c r="A41" s="52" t="s">
        <v>275</v>
      </c>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row>
    <row r="42" spans="24:105" s="52" customFormat="1" ht="6" customHeight="1">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row>
    <row r="43" spans="1:105" s="52" customFormat="1" ht="14.25">
      <c r="A43" s="206" t="s">
        <v>277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row>
    <row r="44" ht="10.5" customHeight="1"/>
    <row r="45" spans="1:105" s="55" customFormat="1" ht="45" customHeight="1">
      <c r="A45" s="193" t="s">
        <v>279</v>
      </c>
      <c r="B45" s="194"/>
      <c r="C45" s="194"/>
      <c r="D45" s="194"/>
      <c r="E45" s="194"/>
      <c r="F45" s="194"/>
      <c r="G45" s="195"/>
      <c r="H45" s="193" t="s">
        <v>59</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5"/>
      <c r="BD45" s="193" t="s">
        <v>332</v>
      </c>
      <c r="BE45" s="194"/>
      <c r="BF45" s="194"/>
      <c r="BG45" s="194"/>
      <c r="BH45" s="194"/>
      <c r="BI45" s="194"/>
      <c r="BJ45" s="194"/>
      <c r="BK45" s="194"/>
      <c r="BL45" s="194"/>
      <c r="BM45" s="194"/>
      <c r="BN45" s="194"/>
      <c r="BO45" s="194"/>
      <c r="BP45" s="194"/>
      <c r="BQ45" s="194"/>
      <c r="BR45" s="194"/>
      <c r="BS45" s="195"/>
      <c r="BT45" s="193" t="s">
        <v>333</v>
      </c>
      <c r="BU45" s="194"/>
      <c r="BV45" s="194"/>
      <c r="BW45" s="194"/>
      <c r="BX45" s="194"/>
      <c r="BY45" s="194"/>
      <c r="BZ45" s="194"/>
      <c r="CA45" s="194"/>
      <c r="CB45" s="194"/>
      <c r="CC45" s="194"/>
      <c r="CD45" s="194"/>
      <c r="CE45" s="194"/>
      <c r="CF45" s="194"/>
      <c r="CG45" s="194"/>
      <c r="CH45" s="194"/>
      <c r="CI45" s="195"/>
      <c r="CJ45" s="193" t="s">
        <v>334</v>
      </c>
      <c r="CK45" s="194"/>
      <c r="CL45" s="194"/>
      <c r="CM45" s="194"/>
      <c r="CN45" s="194"/>
      <c r="CO45" s="194"/>
      <c r="CP45" s="194"/>
      <c r="CQ45" s="194"/>
      <c r="CR45" s="194"/>
      <c r="CS45" s="194"/>
      <c r="CT45" s="194"/>
      <c r="CU45" s="194"/>
      <c r="CV45" s="194"/>
      <c r="CW45" s="194"/>
      <c r="CX45" s="194"/>
      <c r="CY45" s="194"/>
      <c r="CZ45" s="194"/>
      <c r="DA45" s="195"/>
    </row>
    <row r="46" spans="1:105" s="56" customFormat="1" ht="12.75">
      <c r="A46" s="208">
        <v>1</v>
      </c>
      <c r="B46" s="208"/>
      <c r="C46" s="208"/>
      <c r="D46" s="208"/>
      <c r="E46" s="208"/>
      <c r="F46" s="208"/>
      <c r="G46" s="208"/>
      <c r="H46" s="208">
        <v>2</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v>3</v>
      </c>
      <c r="BE46" s="208"/>
      <c r="BF46" s="208"/>
      <c r="BG46" s="208"/>
      <c r="BH46" s="208"/>
      <c r="BI46" s="208"/>
      <c r="BJ46" s="208"/>
      <c r="BK46" s="208"/>
      <c r="BL46" s="208"/>
      <c r="BM46" s="208"/>
      <c r="BN46" s="208"/>
      <c r="BO46" s="208"/>
      <c r="BP46" s="208"/>
      <c r="BQ46" s="208"/>
      <c r="BR46" s="208"/>
      <c r="BS46" s="208"/>
      <c r="BT46" s="208">
        <v>4</v>
      </c>
      <c r="BU46" s="208"/>
      <c r="BV46" s="208"/>
      <c r="BW46" s="208"/>
      <c r="BX46" s="208"/>
      <c r="BY46" s="208"/>
      <c r="BZ46" s="208"/>
      <c r="CA46" s="208"/>
      <c r="CB46" s="208"/>
      <c r="CC46" s="208"/>
      <c r="CD46" s="208"/>
      <c r="CE46" s="208"/>
      <c r="CF46" s="208"/>
      <c r="CG46" s="208"/>
      <c r="CH46" s="208"/>
      <c r="CI46" s="208"/>
      <c r="CJ46" s="208">
        <v>5</v>
      </c>
      <c r="CK46" s="208"/>
      <c r="CL46" s="208"/>
      <c r="CM46" s="208"/>
      <c r="CN46" s="208"/>
      <c r="CO46" s="208"/>
      <c r="CP46" s="208"/>
      <c r="CQ46" s="208"/>
      <c r="CR46" s="208"/>
      <c r="CS46" s="208"/>
      <c r="CT46" s="208"/>
      <c r="CU46" s="208"/>
      <c r="CV46" s="208"/>
      <c r="CW46" s="208"/>
      <c r="CX46" s="208"/>
      <c r="CY46" s="208"/>
      <c r="CZ46" s="208"/>
      <c r="DA46" s="208"/>
    </row>
    <row r="47" spans="1:105" s="57" customFormat="1" ht="15" customHeight="1">
      <c r="A47" s="215"/>
      <c r="B47" s="215"/>
      <c r="C47" s="215"/>
      <c r="D47" s="215"/>
      <c r="E47" s="215"/>
      <c r="F47" s="215"/>
      <c r="G47" s="215"/>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row>
    <row r="48" spans="1:105" s="57" customFormat="1" ht="15" customHeight="1">
      <c r="A48" s="215"/>
      <c r="B48" s="215"/>
      <c r="C48" s="215"/>
      <c r="D48" s="215"/>
      <c r="E48" s="215"/>
      <c r="F48" s="215"/>
      <c r="G48" s="215"/>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row>
    <row r="49" spans="1:105" s="57" customFormat="1" ht="15" customHeight="1">
      <c r="A49" s="215"/>
      <c r="B49" s="215"/>
      <c r="C49" s="215"/>
      <c r="D49" s="215"/>
      <c r="E49" s="215"/>
      <c r="F49" s="215"/>
      <c r="G49" s="215"/>
      <c r="H49" s="218" t="s">
        <v>293</v>
      </c>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9"/>
      <c r="BD49" s="212" t="s">
        <v>294</v>
      </c>
      <c r="BE49" s="212"/>
      <c r="BF49" s="212"/>
      <c r="BG49" s="212"/>
      <c r="BH49" s="212"/>
      <c r="BI49" s="212"/>
      <c r="BJ49" s="212"/>
      <c r="BK49" s="212"/>
      <c r="BL49" s="212"/>
      <c r="BM49" s="212"/>
      <c r="BN49" s="212"/>
      <c r="BO49" s="212"/>
      <c r="BP49" s="212"/>
      <c r="BQ49" s="212"/>
      <c r="BR49" s="212"/>
      <c r="BS49" s="212"/>
      <c r="BT49" s="212" t="s">
        <v>294</v>
      </c>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row>
    <row r="50" s="47" customFormat="1" ht="12" customHeight="1"/>
    <row r="51" spans="1:105" s="52" customFormat="1" ht="14.25">
      <c r="A51" s="204" t="s">
        <v>335</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row>
    <row r="52" ht="6" customHeight="1"/>
    <row r="53" spans="1:105" s="52" customFormat="1" ht="14.25">
      <c r="A53" s="52" t="s">
        <v>275</v>
      </c>
      <c r="X53" s="205" t="s">
        <v>336</v>
      </c>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row>
    <row r="54" spans="24:105" s="52" customFormat="1" ht="6" customHeight="1">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row>
    <row r="55" spans="1:105" s="52" customFormat="1" ht="14.25">
      <c r="A55" s="206" t="s">
        <v>277</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row>
    <row r="56" ht="10.5" customHeight="1"/>
    <row r="57" spans="1:105" s="55" customFormat="1" ht="55.5" customHeight="1">
      <c r="A57" s="193" t="s">
        <v>279</v>
      </c>
      <c r="B57" s="194"/>
      <c r="C57" s="194"/>
      <c r="D57" s="194"/>
      <c r="E57" s="194"/>
      <c r="F57" s="194"/>
      <c r="G57" s="195"/>
      <c r="H57" s="193" t="s">
        <v>337</v>
      </c>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5"/>
      <c r="BD57" s="193" t="s">
        <v>338</v>
      </c>
      <c r="BE57" s="194"/>
      <c r="BF57" s="194"/>
      <c r="BG57" s="194"/>
      <c r="BH57" s="194"/>
      <c r="BI57" s="194"/>
      <c r="BJ57" s="194"/>
      <c r="BK57" s="194"/>
      <c r="BL57" s="194"/>
      <c r="BM57" s="194"/>
      <c r="BN57" s="194"/>
      <c r="BO57" s="194"/>
      <c r="BP57" s="194"/>
      <c r="BQ57" s="194"/>
      <c r="BR57" s="194"/>
      <c r="BS57" s="195"/>
      <c r="BT57" s="193" t="s">
        <v>339</v>
      </c>
      <c r="BU57" s="194"/>
      <c r="BV57" s="194"/>
      <c r="BW57" s="194"/>
      <c r="BX57" s="194"/>
      <c r="BY57" s="194"/>
      <c r="BZ57" s="194"/>
      <c r="CA57" s="194"/>
      <c r="CB57" s="194"/>
      <c r="CC57" s="194"/>
      <c r="CD57" s="195"/>
      <c r="CE57" s="193" t="s">
        <v>340</v>
      </c>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5"/>
    </row>
    <row r="58" spans="1:105" s="56" customFormat="1" ht="12.75">
      <c r="A58" s="208">
        <v>1</v>
      </c>
      <c r="B58" s="208"/>
      <c r="C58" s="208"/>
      <c r="D58" s="208"/>
      <c r="E58" s="208"/>
      <c r="F58" s="208"/>
      <c r="G58" s="208"/>
      <c r="H58" s="208">
        <v>2</v>
      </c>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v>3</v>
      </c>
      <c r="BE58" s="208"/>
      <c r="BF58" s="208"/>
      <c r="BG58" s="208"/>
      <c r="BH58" s="208"/>
      <c r="BI58" s="208"/>
      <c r="BJ58" s="208"/>
      <c r="BK58" s="208"/>
      <c r="BL58" s="208"/>
      <c r="BM58" s="208"/>
      <c r="BN58" s="208"/>
      <c r="BO58" s="208"/>
      <c r="BP58" s="208"/>
      <c r="BQ58" s="208"/>
      <c r="BR58" s="208"/>
      <c r="BS58" s="208"/>
      <c r="BT58" s="208">
        <v>4</v>
      </c>
      <c r="BU58" s="208"/>
      <c r="BV58" s="208"/>
      <c r="BW58" s="208"/>
      <c r="BX58" s="208"/>
      <c r="BY58" s="208"/>
      <c r="BZ58" s="208"/>
      <c r="CA58" s="208"/>
      <c r="CB58" s="208"/>
      <c r="CC58" s="208"/>
      <c r="CD58" s="208"/>
      <c r="CE58" s="208">
        <v>5</v>
      </c>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row>
    <row r="59" spans="1:105" s="57" customFormat="1" ht="15" customHeight="1">
      <c r="A59" s="215" t="s">
        <v>309</v>
      </c>
      <c r="B59" s="215"/>
      <c r="C59" s="215"/>
      <c r="D59" s="215"/>
      <c r="E59" s="215"/>
      <c r="F59" s="215"/>
      <c r="G59" s="215"/>
      <c r="H59" s="216" t="s">
        <v>341</v>
      </c>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2">
        <v>1181827</v>
      </c>
      <c r="BE59" s="212"/>
      <c r="BF59" s="212"/>
      <c r="BG59" s="212"/>
      <c r="BH59" s="212"/>
      <c r="BI59" s="212"/>
      <c r="BJ59" s="212"/>
      <c r="BK59" s="212"/>
      <c r="BL59" s="212"/>
      <c r="BM59" s="212"/>
      <c r="BN59" s="212"/>
      <c r="BO59" s="212"/>
      <c r="BP59" s="212"/>
      <c r="BQ59" s="212"/>
      <c r="BR59" s="212"/>
      <c r="BS59" s="212"/>
      <c r="BT59" s="212">
        <v>2.2</v>
      </c>
      <c r="BU59" s="212"/>
      <c r="BV59" s="212"/>
      <c r="BW59" s="212"/>
      <c r="BX59" s="212"/>
      <c r="BY59" s="212"/>
      <c r="BZ59" s="212"/>
      <c r="CA59" s="212"/>
      <c r="CB59" s="212"/>
      <c r="CC59" s="212"/>
      <c r="CD59" s="212"/>
      <c r="CE59" s="212">
        <f>23000</f>
        <v>23000</v>
      </c>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row>
    <row r="60" spans="1:105" s="57" customFormat="1" ht="15" customHeight="1">
      <c r="A60" s="215"/>
      <c r="B60" s="215"/>
      <c r="C60" s="215"/>
      <c r="D60" s="215"/>
      <c r="E60" s="215"/>
      <c r="F60" s="215"/>
      <c r="G60" s="215"/>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row>
    <row r="61" spans="1:105" s="57" customFormat="1" ht="15" customHeight="1">
      <c r="A61" s="215"/>
      <c r="B61" s="215"/>
      <c r="C61" s="215"/>
      <c r="D61" s="215"/>
      <c r="E61" s="215"/>
      <c r="F61" s="215"/>
      <c r="G61" s="215"/>
      <c r="H61" s="218" t="s">
        <v>293</v>
      </c>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9"/>
      <c r="BD61" s="212"/>
      <c r="BE61" s="212"/>
      <c r="BF61" s="212"/>
      <c r="BG61" s="212"/>
      <c r="BH61" s="212"/>
      <c r="BI61" s="212"/>
      <c r="BJ61" s="212"/>
      <c r="BK61" s="212"/>
      <c r="BL61" s="212"/>
      <c r="BM61" s="212"/>
      <c r="BN61" s="212"/>
      <c r="BO61" s="212"/>
      <c r="BP61" s="212"/>
      <c r="BQ61" s="212"/>
      <c r="BR61" s="212"/>
      <c r="BS61" s="212"/>
      <c r="BT61" s="212" t="s">
        <v>294</v>
      </c>
      <c r="BU61" s="212"/>
      <c r="BV61" s="212"/>
      <c r="BW61" s="212"/>
      <c r="BX61" s="212"/>
      <c r="BY61" s="212"/>
      <c r="BZ61" s="212"/>
      <c r="CA61" s="212"/>
      <c r="CB61" s="212"/>
      <c r="CC61" s="212"/>
      <c r="CD61" s="212"/>
      <c r="CE61" s="212">
        <f>SUM(CE59:CE60)</f>
        <v>23000</v>
      </c>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row>
    <row r="62" ht="12" customHeight="1"/>
    <row r="63" spans="1:105" s="52" customFormat="1" ht="14.25">
      <c r="A63" s="204" t="s">
        <v>342</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row>
    <row r="64" ht="6" customHeight="1"/>
    <row r="65" spans="1:105" s="52" customFormat="1" ht="14.25">
      <c r="A65" s="52" t="s">
        <v>275</v>
      </c>
      <c r="X65" s="205" t="s">
        <v>343</v>
      </c>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205"/>
      <c r="CP65" s="205"/>
      <c r="CQ65" s="205"/>
      <c r="CR65" s="205"/>
      <c r="CS65" s="205"/>
      <c r="CT65" s="205"/>
      <c r="CU65" s="205"/>
      <c r="CV65" s="205"/>
      <c r="CW65" s="205"/>
      <c r="CX65" s="205"/>
      <c r="CY65" s="205"/>
      <c r="CZ65" s="205"/>
      <c r="DA65" s="205"/>
    </row>
    <row r="66" spans="24:105" s="52" customFormat="1" ht="6" customHeight="1">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row>
    <row r="67" spans="1:105" s="52" customFormat="1" ht="14.25">
      <c r="A67" s="206" t="s">
        <v>277</v>
      </c>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row>
    <row r="68" ht="10.5" customHeight="1"/>
    <row r="69" spans="1:105" s="55" customFormat="1" ht="45" customHeight="1">
      <c r="A69" s="193" t="s">
        <v>279</v>
      </c>
      <c r="B69" s="194"/>
      <c r="C69" s="194"/>
      <c r="D69" s="194"/>
      <c r="E69" s="194"/>
      <c r="F69" s="194"/>
      <c r="G69" s="195"/>
      <c r="H69" s="193" t="s">
        <v>59</v>
      </c>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5"/>
      <c r="BD69" s="193" t="s">
        <v>332</v>
      </c>
      <c r="BE69" s="194"/>
      <c r="BF69" s="194"/>
      <c r="BG69" s="194"/>
      <c r="BH69" s="194"/>
      <c r="BI69" s="194"/>
      <c r="BJ69" s="194"/>
      <c r="BK69" s="194"/>
      <c r="BL69" s="194"/>
      <c r="BM69" s="194"/>
      <c r="BN69" s="194"/>
      <c r="BO69" s="194"/>
      <c r="BP69" s="194"/>
      <c r="BQ69" s="194"/>
      <c r="BR69" s="194"/>
      <c r="BS69" s="195"/>
      <c r="BT69" s="193" t="s">
        <v>333</v>
      </c>
      <c r="BU69" s="194"/>
      <c r="BV69" s="194"/>
      <c r="BW69" s="194"/>
      <c r="BX69" s="194"/>
      <c r="BY69" s="194"/>
      <c r="BZ69" s="194"/>
      <c r="CA69" s="194"/>
      <c r="CB69" s="194"/>
      <c r="CC69" s="194"/>
      <c r="CD69" s="194"/>
      <c r="CE69" s="194"/>
      <c r="CF69" s="194"/>
      <c r="CG69" s="194"/>
      <c r="CH69" s="194"/>
      <c r="CI69" s="195"/>
      <c r="CJ69" s="193" t="s">
        <v>334</v>
      </c>
      <c r="CK69" s="194"/>
      <c r="CL69" s="194"/>
      <c r="CM69" s="194"/>
      <c r="CN69" s="194"/>
      <c r="CO69" s="194"/>
      <c r="CP69" s="194"/>
      <c r="CQ69" s="194"/>
      <c r="CR69" s="194"/>
      <c r="CS69" s="194"/>
      <c r="CT69" s="194"/>
      <c r="CU69" s="194"/>
      <c r="CV69" s="194"/>
      <c r="CW69" s="194"/>
      <c r="CX69" s="194"/>
      <c r="CY69" s="194"/>
      <c r="CZ69" s="194"/>
      <c r="DA69" s="195"/>
    </row>
    <row r="70" spans="1:105" s="56" customFormat="1" ht="12.75">
      <c r="A70" s="208">
        <v>1</v>
      </c>
      <c r="B70" s="208"/>
      <c r="C70" s="208"/>
      <c r="D70" s="208"/>
      <c r="E70" s="208"/>
      <c r="F70" s="208"/>
      <c r="G70" s="208"/>
      <c r="H70" s="208">
        <v>2</v>
      </c>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v>3</v>
      </c>
      <c r="BE70" s="208"/>
      <c r="BF70" s="208"/>
      <c r="BG70" s="208"/>
      <c r="BH70" s="208"/>
      <c r="BI70" s="208"/>
      <c r="BJ70" s="208"/>
      <c r="BK70" s="208"/>
      <c r="BL70" s="208"/>
      <c r="BM70" s="208"/>
      <c r="BN70" s="208"/>
      <c r="BO70" s="208"/>
      <c r="BP70" s="208"/>
      <c r="BQ70" s="208"/>
      <c r="BR70" s="208"/>
      <c r="BS70" s="208"/>
      <c r="BT70" s="208">
        <v>4</v>
      </c>
      <c r="BU70" s="208"/>
      <c r="BV70" s="208"/>
      <c r="BW70" s="208"/>
      <c r="BX70" s="208"/>
      <c r="BY70" s="208"/>
      <c r="BZ70" s="208"/>
      <c r="CA70" s="208"/>
      <c r="CB70" s="208"/>
      <c r="CC70" s="208"/>
      <c r="CD70" s="208"/>
      <c r="CE70" s="208"/>
      <c r="CF70" s="208"/>
      <c r="CG70" s="208"/>
      <c r="CH70" s="208"/>
      <c r="CI70" s="208"/>
      <c r="CJ70" s="208">
        <v>5</v>
      </c>
      <c r="CK70" s="208"/>
      <c r="CL70" s="208"/>
      <c r="CM70" s="208"/>
      <c r="CN70" s="208"/>
      <c r="CO70" s="208"/>
      <c r="CP70" s="208"/>
      <c r="CQ70" s="208"/>
      <c r="CR70" s="208"/>
      <c r="CS70" s="208"/>
      <c r="CT70" s="208"/>
      <c r="CU70" s="208"/>
      <c r="CV70" s="208"/>
      <c r="CW70" s="208"/>
      <c r="CX70" s="208"/>
      <c r="CY70" s="208"/>
      <c r="CZ70" s="208"/>
      <c r="DA70" s="208"/>
    </row>
    <row r="71" spans="1:105" s="57" customFormat="1" ht="15" customHeight="1">
      <c r="A71" s="215"/>
      <c r="B71" s="215"/>
      <c r="C71" s="215"/>
      <c r="D71" s="215"/>
      <c r="E71" s="215"/>
      <c r="F71" s="215"/>
      <c r="G71" s="215"/>
      <c r="H71" s="216" t="s">
        <v>344</v>
      </c>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2">
        <v>125</v>
      </c>
      <c r="BE71" s="212"/>
      <c r="BF71" s="212"/>
      <c r="BG71" s="212"/>
      <c r="BH71" s="212"/>
      <c r="BI71" s="212"/>
      <c r="BJ71" s="212"/>
      <c r="BK71" s="212"/>
      <c r="BL71" s="212"/>
      <c r="BM71" s="212"/>
      <c r="BN71" s="212"/>
      <c r="BO71" s="212"/>
      <c r="BP71" s="212"/>
      <c r="BQ71" s="212"/>
      <c r="BR71" s="212"/>
      <c r="BS71" s="212"/>
      <c r="BT71" s="212">
        <v>4</v>
      </c>
      <c r="BU71" s="212"/>
      <c r="BV71" s="212"/>
      <c r="BW71" s="212"/>
      <c r="BX71" s="212"/>
      <c r="BY71" s="212"/>
      <c r="BZ71" s="212"/>
      <c r="CA71" s="212"/>
      <c r="CB71" s="212"/>
      <c r="CC71" s="212"/>
      <c r="CD71" s="212"/>
      <c r="CE71" s="212"/>
      <c r="CF71" s="212"/>
      <c r="CG71" s="212"/>
      <c r="CH71" s="212"/>
      <c r="CI71" s="212"/>
      <c r="CJ71" s="212">
        <f>BD71*BT71</f>
        <v>500</v>
      </c>
      <c r="CK71" s="212"/>
      <c r="CL71" s="212"/>
      <c r="CM71" s="212"/>
      <c r="CN71" s="212"/>
      <c r="CO71" s="212"/>
      <c r="CP71" s="212"/>
      <c r="CQ71" s="212"/>
      <c r="CR71" s="212"/>
      <c r="CS71" s="212"/>
      <c r="CT71" s="212"/>
      <c r="CU71" s="212"/>
      <c r="CV71" s="212"/>
      <c r="CW71" s="212"/>
      <c r="CX71" s="212"/>
      <c r="CY71" s="212"/>
      <c r="CZ71" s="212"/>
      <c r="DA71" s="212"/>
    </row>
    <row r="72" spans="1:105" s="57" customFormat="1" ht="15" customHeight="1">
      <c r="A72" s="215"/>
      <c r="B72" s="215"/>
      <c r="C72" s="215"/>
      <c r="D72" s="215"/>
      <c r="E72" s="215"/>
      <c r="F72" s="215"/>
      <c r="G72" s="215"/>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row>
    <row r="73" spans="1:105" s="57" customFormat="1" ht="15" customHeight="1">
      <c r="A73" s="215"/>
      <c r="B73" s="215"/>
      <c r="C73" s="215"/>
      <c r="D73" s="215"/>
      <c r="E73" s="215"/>
      <c r="F73" s="215"/>
      <c r="G73" s="215"/>
      <c r="H73" s="218" t="s">
        <v>293</v>
      </c>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9"/>
      <c r="BD73" s="212" t="s">
        <v>294</v>
      </c>
      <c r="BE73" s="212"/>
      <c r="BF73" s="212"/>
      <c r="BG73" s="212"/>
      <c r="BH73" s="212"/>
      <c r="BI73" s="212"/>
      <c r="BJ73" s="212"/>
      <c r="BK73" s="212"/>
      <c r="BL73" s="212"/>
      <c r="BM73" s="212"/>
      <c r="BN73" s="212"/>
      <c r="BO73" s="212"/>
      <c r="BP73" s="212"/>
      <c r="BQ73" s="212"/>
      <c r="BR73" s="212"/>
      <c r="BS73" s="212"/>
      <c r="BT73" s="212" t="s">
        <v>294</v>
      </c>
      <c r="BU73" s="212"/>
      <c r="BV73" s="212"/>
      <c r="BW73" s="212"/>
      <c r="BX73" s="212"/>
      <c r="BY73" s="212"/>
      <c r="BZ73" s="212"/>
      <c r="CA73" s="212"/>
      <c r="CB73" s="212"/>
      <c r="CC73" s="212"/>
      <c r="CD73" s="212"/>
      <c r="CE73" s="212"/>
      <c r="CF73" s="212"/>
      <c r="CG73" s="212"/>
      <c r="CH73" s="212"/>
      <c r="CI73" s="212"/>
      <c r="CJ73" s="212">
        <f>SUM(CJ71:CJ72)</f>
        <v>500</v>
      </c>
      <c r="CK73" s="212"/>
      <c r="CL73" s="212"/>
      <c r="CM73" s="212"/>
      <c r="CN73" s="212"/>
      <c r="CO73" s="212"/>
      <c r="CP73" s="212"/>
      <c r="CQ73" s="212"/>
      <c r="CR73" s="212"/>
      <c r="CS73" s="212"/>
      <c r="CT73" s="212"/>
      <c r="CU73" s="212"/>
      <c r="CV73" s="212"/>
      <c r="CW73" s="212"/>
      <c r="CX73" s="212"/>
      <c r="CY73" s="212"/>
      <c r="CZ73" s="212"/>
      <c r="DA73" s="212"/>
    </row>
    <row r="74" ht="12" customHeight="1"/>
    <row r="75" spans="1:105" s="52" customFormat="1" ht="27" customHeight="1">
      <c r="A75" s="220" t="s">
        <v>345</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0"/>
      <c r="CE75" s="220"/>
      <c r="CF75" s="220"/>
      <c r="CG75" s="220"/>
      <c r="CH75" s="220"/>
      <c r="CI75" s="220"/>
      <c r="CJ75" s="220"/>
      <c r="CK75" s="220"/>
      <c r="CL75" s="220"/>
      <c r="CM75" s="220"/>
      <c r="CN75" s="220"/>
      <c r="CO75" s="220"/>
      <c r="CP75" s="220"/>
      <c r="CQ75" s="220"/>
      <c r="CR75" s="220"/>
      <c r="CS75" s="220"/>
      <c r="CT75" s="220"/>
      <c r="CU75" s="220"/>
      <c r="CV75" s="220"/>
      <c r="CW75" s="220"/>
      <c r="CX75" s="220"/>
      <c r="CY75" s="220"/>
      <c r="CZ75" s="220"/>
      <c r="DA75" s="220"/>
    </row>
    <row r="76" ht="6" customHeight="1"/>
    <row r="77" spans="1:105" s="52" customFormat="1" ht="14.25">
      <c r="A77" s="52" t="s">
        <v>275</v>
      </c>
      <c r="X77" s="205" t="s">
        <v>346</v>
      </c>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5"/>
    </row>
    <row r="78" spans="24:105" s="52" customFormat="1" ht="6" customHeight="1">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row>
    <row r="79" spans="1:105" s="52" customFormat="1" ht="14.25">
      <c r="A79" s="206" t="s">
        <v>277</v>
      </c>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7"/>
      <c r="DA79" s="207"/>
    </row>
    <row r="80" ht="10.5" customHeight="1"/>
    <row r="81" spans="1:105" s="55" customFormat="1" ht="45" customHeight="1">
      <c r="A81" s="193" t="s">
        <v>279</v>
      </c>
      <c r="B81" s="194"/>
      <c r="C81" s="194"/>
      <c r="D81" s="194"/>
      <c r="E81" s="194"/>
      <c r="F81" s="194"/>
      <c r="G81" s="195"/>
      <c r="H81" s="193" t="s">
        <v>59</v>
      </c>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5"/>
      <c r="BD81" s="193" t="s">
        <v>332</v>
      </c>
      <c r="BE81" s="194"/>
      <c r="BF81" s="194"/>
      <c r="BG81" s="194"/>
      <c r="BH81" s="194"/>
      <c r="BI81" s="194"/>
      <c r="BJ81" s="194"/>
      <c r="BK81" s="194"/>
      <c r="BL81" s="194"/>
      <c r="BM81" s="194"/>
      <c r="BN81" s="194"/>
      <c r="BO81" s="194"/>
      <c r="BP81" s="194"/>
      <c r="BQ81" s="194"/>
      <c r="BR81" s="194"/>
      <c r="BS81" s="195"/>
      <c r="BT81" s="193" t="s">
        <v>333</v>
      </c>
      <c r="BU81" s="194"/>
      <c r="BV81" s="194"/>
      <c r="BW81" s="194"/>
      <c r="BX81" s="194"/>
      <c r="BY81" s="194"/>
      <c r="BZ81" s="194"/>
      <c r="CA81" s="194"/>
      <c r="CB81" s="194"/>
      <c r="CC81" s="194"/>
      <c r="CD81" s="194"/>
      <c r="CE81" s="194"/>
      <c r="CF81" s="194"/>
      <c r="CG81" s="194"/>
      <c r="CH81" s="194"/>
      <c r="CI81" s="195"/>
      <c r="CJ81" s="193" t="s">
        <v>334</v>
      </c>
      <c r="CK81" s="194"/>
      <c r="CL81" s="194"/>
      <c r="CM81" s="194"/>
      <c r="CN81" s="194"/>
      <c r="CO81" s="194"/>
      <c r="CP81" s="194"/>
      <c r="CQ81" s="194"/>
      <c r="CR81" s="194"/>
      <c r="CS81" s="194"/>
      <c r="CT81" s="194"/>
      <c r="CU81" s="194"/>
      <c r="CV81" s="194"/>
      <c r="CW81" s="194"/>
      <c r="CX81" s="194"/>
      <c r="CY81" s="194"/>
      <c r="CZ81" s="194"/>
      <c r="DA81" s="195"/>
    </row>
    <row r="82" spans="1:105" s="56" customFormat="1" ht="12.75">
      <c r="A82" s="208">
        <v>1</v>
      </c>
      <c r="B82" s="208"/>
      <c r="C82" s="208"/>
      <c r="D82" s="208"/>
      <c r="E82" s="208"/>
      <c r="F82" s="208"/>
      <c r="G82" s="208"/>
      <c r="H82" s="208">
        <v>2</v>
      </c>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v>3</v>
      </c>
      <c r="BE82" s="208"/>
      <c r="BF82" s="208"/>
      <c r="BG82" s="208"/>
      <c r="BH82" s="208"/>
      <c r="BI82" s="208"/>
      <c r="BJ82" s="208"/>
      <c r="BK82" s="208"/>
      <c r="BL82" s="208"/>
      <c r="BM82" s="208"/>
      <c r="BN82" s="208"/>
      <c r="BO82" s="208"/>
      <c r="BP82" s="208"/>
      <c r="BQ82" s="208"/>
      <c r="BR82" s="208"/>
      <c r="BS82" s="208"/>
      <c r="BT82" s="208">
        <v>4</v>
      </c>
      <c r="BU82" s="208"/>
      <c r="BV82" s="208"/>
      <c r="BW82" s="208"/>
      <c r="BX82" s="208"/>
      <c r="BY82" s="208"/>
      <c r="BZ82" s="208"/>
      <c r="CA82" s="208"/>
      <c r="CB82" s="208"/>
      <c r="CC82" s="208"/>
      <c r="CD82" s="208"/>
      <c r="CE82" s="208"/>
      <c r="CF82" s="208"/>
      <c r="CG82" s="208"/>
      <c r="CH82" s="208"/>
      <c r="CI82" s="208"/>
      <c r="CJ82" s="208">
        <v>5</v>
      </c>
      <c r="CK82" s="208"/>
      <c r="CL82" s="208"/>
      <c r="CM82" s="208"/>
      <c r="CN82" s="208"/>
      <c r="CO82" s="208"/>
      <c r="CP82" s="208"/>
      <c r="CQ82" s="208"/>
      <c r="CR82" s="208"/>
      <c r="CS82" s="208"/>
      <c r="CT82" s="208"/>
      <c r="CU82" s="208"/>
      <c r="CV82" s="208"/>
      <c r="CW82" s="208"/>
      <c r="CX82" s="208"/>
      <c r="CY82" s="208"/>
      <c r="CZ82" s="208"/>
      <c r="DA82" s="208"/>
    </row>
    <row r="83" spans="1:105" s="57" customFormat="1" ht="78" customHeight="1">
      <c r="A83" s="215"/>
      <c r="B83" s="215"/>
      <c r="C83" s="215"/>
      <c r="D83" s="215"/>
      <c r="E83" s="215"/>
      <c r="F83" s="215"/>
      <c r="G83" s="215"/>
      <c r="H83" s="216" t="s">
        <v>347</v>
      </c>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2">
        <f>100</f>
        <v>100</v>
      </c>
      <c r="BE83" s="212"/>
      <c r="BF83" s="212"/>
      <c r="BG83" s="212"/>
      <c r="BH83" s="212"/>
      <c r="BI83" s="212"/>
      <c r="BJ83" s="212"/>
      <c r="BK83" s="212"/>
      <c r="BL83" s="212"/>
      <c r="BM83" s="212"/>
      <c r="BN83" s="212"/>
      <c r="BO83" s="212"/>
      <c r="BP83" s="212"/>
      <c r="BQ83" s="212"/>
      <c r="BR83" s="212"/>
      <c r="BS83" s="212"/>
      <c r="BT83" s="212">
        <v>1</v>
      </c>
      <c r="BU83" s="212"/>
      <c r="BV83" s="212"/>
      <c r="BW83" s="212"/>
      <c r="BX83" s="212"/>
      <c r="BY83" s="212"/>
      <c r="BZ83" s="212"/>
      <c r="CA83" s="212"/>
      <c r="CB83" s="212"/>
      <c r="CC83" s="212"/>
      <c r="CD83" s="212"/>
      <c r="CE83" s="212"/>
      <c r="CF83" s="212"/>
      <c r="CG83" s="212"/>
      <c r="CH83" s="212"/>
      <c r="CI83" s="212"/>
      <c r="CJ83" s="212">
        <f>BD83</f>
        <v>100</v>
      </c>
      <c r="CK83" s="212"/>
      <c r="CL83" s="212"/>
      <c r="CM83" s="212"/>
      <c r="CN83" s="212"/>
      <c r="CO83" s="212"/>
      <c r="CP83" s="212"/>
      <c r="CQ83" s="212"/>
      <c r="CR83" s="212"/>
      <c r="CS83" s="212"/>
      <c r="CT83" s="212"/>
      <c r="CU83" s="212"/>
      <c r="CV83" s="212"/>
      <c r="CW83" s="212"/>
      <c r="CX83" s="212"/>
      <c r="CY83" s="212"/>
      <c r="CZ83" s="212"/>
      <c r="DA83" s="212"/>
    </row>
    <row r="84" spans="1:105" s="57" customFormat="1" ht="15" customHeight="1">
      <c r="A84" s="215"/>
      <c r="B84" s="215"/>
      <c r="C84" s="215"/>
      <c r="D84" s="215"/>
      <c r="E84" s="215"/>
      <c r="F84" s="215"/>
      <c r="G84" s="215"/>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row>
    <row r="85" spans="1:105" s="57" customFormat="1" ht="15" customHeight="1">
      <c r="A85" s="215"/>
      <c r="B85" s="215"/>
      <c r="C85" s="215"/>
      <c r="D85" s="215"/>
      <c r="E85" s="215"/>
      <c r="F85" s="215"/>
      <c r="G85" s="215"/>
      <c r="H85" s="218" t="s">
        <v>293</v>
      </c>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9"/>
      <c r="BD85" s="212" t="s">
        <v>294</v>
      </c>
      <c r="BE85" s="212"/>
      <c r="BF85" s="212"/>
      <c r="BG85" s="212"/>
      <c r="BH85" s="212"/>
      <c r="BI85" s="212"/>
      <c r="BJ85" s="212"/>
      <c r="BK85" s="212"/>
      <c r="BL85" s="212"/>
      <c r="BM85" s="212"/>
      <c r="BN85" s="212"/>
      <c r="BO85" s="212"/>
      <c r="BP85" s="212"/>
      <c r="BQ85" s="212"/>
      <c r="BR85" s="212"/>
      <c r="BS85" s="212"/>
      <c r="BT85" s="212" t="s">
        <v>294</v>
      </c>
      <c r="BU85" s="212"/>
      <c r="BV85" s="212"/>
      <c r="BW85" s="212"/>
      <c r="BX85" s="212"/>
      <c r="BY85" s="212"/>
      <c r="BZ85" s="212"/>
      <c r="CA85" s="212"/>
      <c r="CB85" s="212"/>
      <c r="CC85" s="212"/>
      <c r="CD85" s="212"/>
      <c r="CE85" s="212"/>
      <c r="CF85" s="212"/>
      <c r="CG85" s="212"/>
      <c r="CH85" s="212"/>
      <c r="CI85" s="212"/>
      <c r="CJ85" s="212">
        <f>SUM(CJ83:CJ84)</f>
        <v>100</v>
      </c>
      <c r="CK85" s="212"/>
      <c r="CL85" s="212"/>
      <c r="CM85" s="212"/>
      <c r="CN85" s="212"/>
      <c r="CO85" s="212"/>
      <c r="CP85" s="212"/>
      <c r="CQ85" s="212"/>
      <c r="CR85" s="212"/>
      <c r="CS85" s="212"/>
      <c r="CT85" s="212"/>
      <c r="CU85" s="212"/>
      <c r="CV85" s="212"/>
      <c r="CW85" s="212"/>
      <c r="CX85" s="212"/>
      <c r="CY85" s="212"/>
      <c r="CZ85" s="212"/>
      <c r="DA85" s="212"/>
    </row>
    <row r="86" ht="12" customHeight="1"/>
    <row r="87" spans="1:105" s="52" customFormat="1" ht="14.25">
      <c r="A87" s="204" t="s">
        <v>348</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row>
    <row r="88" ht="6" customHeight="1"/>
    <row r="89" spans="1:105" s="52" customFormat="1" ht="14.25">
      <c r="A89" s="52" t="s">
        <v>275</v>
      </c>
      <c r="X89" s="205" t="s">
        <v>349</v>
      </c>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c r="CP89" s="205"/>
      <c r="CQ89" s="205"/>
      <c r="CR89" s="205"/>
      <c r="CS89" s="205"/>
      <c r="CT89" s="205"/>
      <c r="CU89" s="205"/>
      <c r="CV89" s="205"/>
      <c r="CW89" s="205"/>
      <c r="CX89" s="205"/>
      <c r="CY89" s="205"/>
      <c r="CZ89" s="205"/>
      <c r="DA89" s="205"/>
    </row>
    <row r="90" spans="24:105" s="52" customFormat="1" ht="6" customHeight="1">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row>
    <row r="91" spans="1:105" s="52" customFormat="1" ht="14.25">
      <c r="A91" s="206" t="s">
        <v>277</v>
      </c>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07"/>
      <c r="CD91" s="207"/>
      <c r="CE91" s="207"/>
      <c r="CF91" s="207"/>
      <c r="CG91" s="207"/>
      <c r="CH91" s="207"/>
      <c r="CI91" s="207"/>
      <c r="CJ91" s="207"/>
      <c r="CK91" s="207"/>
      <c r="CL91" s="207"/>
      <c r="CM91" s="207"/>
      <c r="CN91" s="207"/>
      <c r="CO91" s="207"/>
      <c r="CP91" s="207"/>
      <c r="CQ91" s="207"/>
      <c r="CR91" s="207"/>
      <c r="CS91" s="207"/>
      <c r="CT91" s="207"/>
      <c r="CU91" s="207"/>
      <c r="CV91" s="207"/>
      <c r="CW91" s="207"/>
      <c r="CX91" s="207"/>
      <c r="CY91" s="207"/>
      <c r="CZ91" s="207"/>
      <c r="DA91" s="207"/>
    </row>
    <row r="92" ht="10.5" customHeight="1"/>
    <row r="93" spans="1:105" s="52" customFormat="1" ht="14.25">
      <c r="A93" s="204" t="s">
        <v>350</v>
      </c>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row>
    <row r="94" ht="10.5" customHeight="1"/>
    <row r="95" spans="1:105" s="55" customFormat="1" ht="45" customHeight="1">
      <c r="A95" s="199" t="s">
        <v>279</v>
      </c>
      <c r="B95" s="200"/>
      <c r="C95" s="200"/>
      <c r="D95" s="200"/>
      <c r="E95" s="200"/>
      <c r="F95" s="200"/>
      <c r="G95" s="201"/>
      <c r="H95" s="199" t="s">
        <v>337</v>
      </c>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1"/>
      <c r="AP95" s="199" t="s">
        <v>351</v>
      </c>
      <c r="AQ95" s="200"/>
      <c r="AR95" s="200"/>
      <c r="AS95" s="200"/>
      <c r="AT95" s="200"/>
      <c r="AU95" s="200"/>
      <c r="AV95" s="200"/>
      <c r="AW95" s="200"/>
      <c r="AX95" s="200"/>
      <c r="AY95" s="200"/>
      <c r="AZ95" s="200"/>
      <c r="BA95" s="200"/>
      <c r="BB95" s="200"/>
      <c r="BC95" s="200"/>
      <c r="BD95" s="200"/>
      <c r="BE95" s="201"/>
      <c r="BF95" s="199" t="s">
        <v>352</v>
      </c>
      <c r="BG95" s="200"/>
      <c r="BH95" s="200"/>
      <c r="BI95" s="200"/>
      <c r="BJ95" s="200"/>
      <c r="BK95" s="200"/>
      <c r="BL95" s="200"/>
      <c r="BM95" s="200"/>
      <c r="BN95" s="200"/>
      <c r="BO95" s="200"/>
      <c r="BP95" s="200"/>
      <c r="BQ95" s="200"/>
      <c r="BR95" s="200"/>
      <c r="BS95" s="200"/>
      <c r="BT95" s="200"/>
      <c r="BU95" s="201"/>
      <c r="BV95" s="199" t="s">
        <v>353</v>
      </c>
      <c r="BW95" s="200"/>
      <c r="BX95" s="200"/>
      <c r="BY95" s="200"/>
      <c r="BZ95" s="200"/>
      <c r="CA95" s="200"/>
      <c r="CB95" s="200"/>
      <c r="CC95" s="200"/>
      <c r="CD95" s="200"/>
      <c r="CE95" s="200"/>
      <c r="CF95" s="200"/>
      <c r="CG95" s="200"/>
      <c r="CH95" s="200"/>
      <c r="CI95" s="200"/>
      <c r="CJ95" s="200"/>
      <c r="CK95" s="201"/>
      <c r="CL95" s="199" t="s">
        <v>300</v>
      </c>
      <c r="CM95" s="200"/>
      <c r="CN95" s="200"/>
      <c r="CO95" s="200"/>
      <c r="CP95" s="200"/>
      <c r="CQ95" s="200"/>
      <c r="CR95" s="200"/>
      <c r="CS95" s="200"/>
      <c r="CT95" s="200"/>
      <c r="CU95" s="200"/>
      <c r="CV95" s="200"/>
      <c r="CW95" s="200"/>
      <c r="CX95" s="200"/>
      <c r="CY95" s="200"/>
      <c r="CZ95" s="200"/>
      <c r="DA95" s="201"/>
    </row>
    <row r="96" spans="1:105" s="56" customFormat="1" ht="12.75">
      <c r="A96" s="208">
        <v>1</v>
      </c>
      <c r="B96" s="208"/>
      <c r="C96" s="208"/>
      <c r="D96" s="208"/>
      <c r="E96" s="208"/>
      <c r="F96" s="208"/>
      <c r="G96" s="208"/>
      <c r="H96" s="208">
        <v>2</v>
      </c>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v>3</v>
      </c>
      <c r="AQ96" s="208"/>
      <c r="AR96" s="208"/>
      <c r="AS96" s="208"/>
      <c r="AT96" s="208"/>
      <c r="AU96" s="208"/>
      <c r="AV96" s="208"/>
      <c r="AW96" s="208"/>
      <c r="AX96" s="208"/>
      <c r="AY96" s="208"/>
      <c r="AZ96" s="208"/>
      <c r="BA96" s="208"/>
      <c r="BB96" s="208"/>
      <c r="BC96" s="208"/>
      <c r="BD96" s="208"/>
      <c r="BE96" s="208"/>
      <c r="BF96" s="208">
        <v>4</v>
      </c>
      <c r="BG96" s="208"/>
      <c r="BH96" s="208"/>
      <c r="BI96" s="208"/>
      <c r="BJ96" s="208"/>
      <c r="BK96" s="208"/>
      <c r="BL96" s="208"/>
      <c r="BM96" s="208"/>
      <c r="BN96" s="208"/>
      <c r="BO96" s="208"/>
      <c r="BP96" s="208"/>
      <c r="BQ96" s="208"/>
      <c r="BR96" s="208"/>
      <c r="BS96" s="208"/>
      <c r="BT96" s="208"/>
      <c r="BU96" s="208"/>
      <c r="BV96" s="208">
        <v>5</v>
      </c>
      <c r="BW96" s="208"/>
      <c r="BX96" s="208"/>
      <c r="BY96" s="208"/>
      <c r="BZ96" s="208"/>
      <c r="CA96" s="208"/>
      <c r="CB96" s="208"/>
      <c r="CC96" s="208"/>
      <c r="CD96" s="208"/>
      <c r="CE96" s="208"/>
      <c r="CF96" s="208"/>
      <c r="CG96" s="208"/>
      <c r="CH96" s="208"/>
      <c r="CI96" s="208"/>
      <c r="CJ96" s="208"/>
      <c r="CK96" s="208"/>
      <c r="CL96" s="208">
        <v>6</v>
      </c>
      <c r="CM96" s="208"/>
      <c r="CN96" s="208"/>
      <c r="CO96" s="208"/>
      <c r="CP96" s="208"/>
      <c r="CQ96" s="208"/>
      <c r="CR96" s="208"/>
      <c r="CS96" s="208"/>
      <c r="CT96" s="208"/>
      <c r="CU96" s="208"/>
      <c r="CV96" s="208"/>
      <c r="CW96" s="208"/>
      <c r="CX96" s="208"/>
      <c r="CY96" s="208"/>
      <c r="CZ96" s="208"/>
      <c r="DA96" s="208"/>
    </row>
    <row r="97" spans="1:105" s="57" customFormat="1" ht="15" customHeight="1">
      <c r="A97" s="215" t="s">
        <v>309</v>
      </c>
      <c r="B97" s="215"/>
      <c r="C97" s="215"/>
      <c r="D97" s="215"/>
      <c r="E97" s="215"/>
      <c r="F97" s="215"/>
      <c r="G97" s="215"/>
      <c r="H97" s="216" t="s">
        <v>354</v>
      </c>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2">
        <v>1</v>
      </c>
      <c r="AQ97" s="212"/>
      <c r="AR97" s="212"/>
      <c r="AS97" s="212"/>
      <c r="AT97" s="212"/>
      <c r="AU97" s="212"/>
      <c r="AV97" s="212"/>
      <c r="AW97" s="212"/>
      <c r="AX97" s="212"/>
      <c r="AY97" s="212"/>
      <c r="AZ97" s="212"/>
      <c r="BA97" s="212"/>
      <c r="BB97" s="212"/>
      <c r="BC97" s="212"/>
      <c r="BD97" s="212"/>
      <c r="BE97" s="212"/>
      <c r="BF97" s="212">
        <v>12</v>
      </c>
      <c r="BG97" s="212"/>
      <c r="BH97" s="212"/>
      <c r="BI97" s="212"/>
      <c r="BJ97" s="212"/>
      <c r="BK97" s="212"/>
      <c r="BL97" s="212"/>
      <c r="BM97" s="212"/>
      <c r="BN97" s="212"/>
      <c r="BO97" s="212"/>
      <c r="BP97" s="212"/>
      <c r="BQ97" s="212"/>
      <c r="BR97" s="212"/>
      <c r="BS97" s="212"/>
      <c r="BT97" s="212"/>
      <c r="BU97" s="212"/>
      <c r="BV97" s="212">
        <v>260.93</v>
      </c>
      <c r="BW97" s="212"/>
      <c r="BX97" s="212"/>
      <c r="BY97" s="212"/>
      <c r="BZ97" s="212"/>
      <c r="CA97" s="212"/>
      <c r="CB97" s="212"/>
      <c r="CC97" s="212"/>
      <c r="CD97" s="212"/>
      <c r="CE97" s="212"/>
      <c r="CF97" s="212"/>
      <c r="CG97" s="212"/>
      <c r="CH97" s="212"/>
      <c r="CI97" s="212"/>
      <c r="CJ97" s="212"/>
      <c r="CK97" s="212"/>
      <c r="CL97" s="212">
        <f>BF97*BV97-3</f>
        <v>3128.16</v>
      </c>
      <c r="CM97" s="212"/>
      <c r="CN97" s="212"/>
      <c r="CO97" s="212"/>
      <c r="CP97" s="212"/>
      <c r="CQ97" s="212"/>
      <c r="CR97" s="212"/>
      <c r="CS97" s="212"/>
      <c r="CT97" s="212"/>
      <c r="CU97" s="212"/>
      <c r="CV97" s="212"/>
      <c r="CW97" s="212"/>
      <c r="CX97" s="212"/>
      <c r="CY97" s="212"/>
      <c r="CZ97" s="212"/>
      <c r="DA97" s="212"/>
    </row>
    <row r="98" spans="1:105" s="57" customFormat="1" ht="15" customHeight="1">
      <c r="A98" s="215" t="s">
        <v>317</v>
      </c>
      <c r="B98" s="215"/>
      <c r="C98" s="215"/>
      <c r="D98" s="215"/>
      <c r="E98" s="215"/>
      <c r="F98" s="215"/>
      <c r="G98" s="215"/>
      <c r="H98" s="216" t="s">
        <v>355</v>
      </c>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2">
        <v>1</v>
      </c>
      <c r="AQ98" s="212"/>
      <c r="AR98" s="212"/>
      <c r="AS98" s="212"/>
      <c r="AT98" s="212"/>
      <c r="AU98" s="212"/>
      <c r="AV98" s="212"/>
      <c r="AW98" s="212"/>
      <c r="AX98" s="212"/>
      <c r="AY98" s="212"/>
      <c r="AZ98" s="212"/>
      <c r="BA98" s="212"/>
      <c r="BB98" s="212"/>
      <c r="BC98" s="212"/>
      <c r="BD98" s="212"/>
      <c r="BE98" s="212"/>
      <c r="BF98" s="249">
        <v>12</v>
      </c>
      <c r="BG98" s="250"/>
      <c r="BH98" s="250"/>
      <c r="BI98" s="250"/>
      <c r="BJ98" s="250"/>
      <c r="BK98" s="250"/>
      <c r="BL98" s="250"/>
      <c r="BM98" s="250"/>
      <c r="BN98" s="250"/>
      <c r="BO98" s="250"/>
      <c r="BP98" s="250"/>
      <c r="BQ98" s="250"/>
      <c r="BR98" s="250"/>
      <c r="BS98" s="250"/>
      <c r="BT98" s="250"/>
      <c r="BU98" s="251"/>
      <c r="BV98" s="212">
        <f>28.99+420</f>
        <v>448.99</v>
      </c>
      <c r="BW98" s="212"/>
      <c r="BX98" s="212"/>
      <c r="BY98" s="212"/>
      <c r="BZ98" s="212"/>
      <c r="CA98" s="212"/>
      <c r="CB98" s="212"/>
      <c r="CC98" s="212"/>
      <c r="CD98" s="212"/>
      <c r="CE98" s="212"/>
      <c r="CF98" s="212"/>
      <c r="CG98" s="212"/>
      <c r="CH98" s="212"/>
      <c r="CI98" s="212"/>
      <c r="CJ98" s="212"/>
      <c r="CK98" s="212"/>
      <c r="CL98" s="212">
        <f>BF98*BV98</f>
        <v>5387.88</v>
      </c>
      <c r="CM98" s="212"/>
      <c r="CN98" s="212"/>
      <c r="CO98" s="212"/>
      <c r="CP98" s="212"/>
      <c r="CQ98" s="212"/>
      <c r="CR98" s="212"/>
      <c r="CS98" s="212"/>
      <c r="CT98" s="212"/>
      <c r="CU98" s="212"/>
      <c r="CV98" s="212"/>
      <c r="CW98" s="212"/>
      <c r="CX98" s="212"/>
      <c r="CY98" s="212"/>
      <c r="CZ98" s="212"/>
      <c r="DA98" s="212"/>
    </row>
    <row r="99" spans="1:105" s="57" customFormat="1" ht="28.5" customHeight="1">
      <c r="A99" s="215" t="s">
        <v>328</v>
      </c>
      <c r="B99" s="215"/>
      <c r="C99" s="215"/>
      <c r="D99" s="215"/>
      <c r="E99" s="215"/>
      <c r="F99" s="215"/>
      <c r="G99" s="215"/>
      <c r="H99" s="216" t="s">
        <v>356</v>
      </c>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2">
        <v>1</v>
      </c>
      <c r="AQ99" s="212"/>
      <c r="AR99" s="212"/>
      <c r="AS99" s="212"/>
      <c r="AT99" s="212"/>
      <c r="AU99" s="212"/>
      <c r="AV99" s="212"/>
      <c r="AW99" s="212"/>
      <c r="AX99" s="212"/>
      <c r="AY99" s="212"/>
      <c r="AZ99" s="212"/>
      <c r="BA99" s="212"/>
      <c r="BB99" s="212"/>
      <c r="BC99" s="212"/>
      <c r="BD99" s="212"/>
      <c r="BE99" s="212"/>
      <c r="BF99" s="212">
        <v>12</v>
      </c>
      <c r="BG99" s="212"/>
      <c r="BH99" s="212"/>
      <c r="BI99" s="212"/>
      <c r="BJ99" s="212"/>
      <c r="BK99" s="212"/>
      <c r="BL99" s="212"/>
      <c r="BM99" s="212"/>
      <c r="BN99" s="212"/>
      <c r="BO99" s="212"/>
      <c r="BP99" s="212"/>
      <c r="BQ99" s="212"/>
      <c r="BR99" s="212"/>
      <c r="BS99" s="212"/>
      <c r="BT99" s="212"/>
      <c r="BU99" s="212"/>
      <c r="BV99" s="212">
        <v>198.8</v>
      </c>
      <c r="BW99" s="212"/>
      <c r="BX99" s="212"/>
      <c r="BY99" s="212"/>
      <c r="BZ99" s="212"/>
      <c r="CA99" s="212"/>
      <c r="CB99" s="212"/>
      <c r="CC99" s="212"/>
      <c r="CD99" s="212"/>
      <c r="CE99" s="212"/>
      <c r="CF99" s="212"/>
      <c r="CG99" s="212"/>
      <c r="CH99" s="212"/>
      <c r="CI99" s="212"/>
      <c r="CJ99" s="212"/>
      <c r="CK99" s="212"/>
      <c r="CL99" s="212">
        <f>BF99*BV99</f>
        <v>2385.6000000000004</v>
      </c>
      <c r="CM99" s="212"/>
      <c r="CN99" s="212"/>
      <c r="CO99" s="212"/>
      <c r="CP99" s="212"/>
      <c r="CQ99" s="212"/>
      <c r="CR99" s="212"/>
      <c r="CS99" s="212"/>
      <c r="CT99" s="212"/>
      <c r="CU99" s="212"/>
      <c r="CV99" s="212"/>
      <c r="CW99" s="212"/>
      <c r="CX99" s="212"/>
      <c r="CY99" s="212"/>
      <c r="CZ99" s="212"/>
      <c r="DA99" s="212"/>
    </row>
    <row r="100" spans="1:105" s="57" customFormat="1" ht="40.5" customHeight="1">
      <c r="A100" s="215" t="s">
        <v>254</v>
      </c>
      <c r="B100" s="215"/>
      <c r="C100" s="215"/>
      <c r="D100" s="215"/>
      <c r="E100" s="215"/>
      <c r="F100" s="215"/>
      <c r="G100" s="215"/>
      <c r="H100" s="216" t="s">
        <v>357</v>
      </c>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2">
        <v>97</v>
      </c>
      <c r="AQ100" s="212"/>
      <c r="AR100" s="212"/>
      <c r="AS100" s="212"/>
      <c r="AT100" s="212"/>
      <c r="AU100" s="212"/>
      <c r="AV100" s="212"/>
      <c r="AW100" s="212"/>
      <c r="AX100" s="212"/>
      <c r="AY100" s="212"/>
      <c r="AZ100" s="212"/>
      <c r="BA100" s="212"/>
      <c r="BB100" s="212"/>
      <c r="BC100" s="212"/>
      <c r="BD100" s="212"/>
      <c r="BE100" s="212"/>
      <c r="BF100" s="212">
        <v>12</v>
      </c>
      <c r="BG100" s="212"/>
      <c r="BH100" s="212"/>
      <c r="BI100" s="212"/>
      <c r="BJ100" s="212"/>
      <c r="BK100" s="212"/>
      <c r="BL100" s="212"/>
      <c r="BM100" s="212"/>
      <c r="BN100" s="212"/>
      <c r="BO100" s="212"/>
      <c r="BP100" s="212"/>
      <c r="BQ100" s="212"/>
      <c r="BR100" s="212"/>
      <c r="BS100" s="212"/>
      <c r="BT100" s="212"/>
      <c r="BU100" s="212"/>
      <c r="BV100" s="212">
        <v>2</v>
      </c>
      <c r="BW100" s="212"/>
      <c r="BX100" s="212"/>
      <c r="BY100" s="212"/>
      <c r="BZ100" s="212"/>
      <c r="CA100" s="212"/>
      <c r="CB100" s="212"/>
      <c r="CC100" s="212"/>
      <c r="CD100" s="212"/>
      <c r="CE100" s="212"/>
      <c r="CF100" s="212"/>
      <c r="CG100" s="212"/>
      <c r="CH100" s="212"/>
      <c r="CI100" s="212"/>
      <c r="CJ100" s="212"/>
      <c r="CK100" s="212"/>
      <c r="CL100" s="212">
        <f>BF100*BV100*AP100</f>
        <v>2328</v>
      </c>
      <c r="CM100" s="212"/>
      <c r="CN100" s="212"/>
      <c r="CO100" s="212"/>
      <c r="CP100" s="212"/>
      <c r="CQ100" s="212"/>
      <c r="CR100" s="212"/>
      <c r="CS100" s="212"/>
      <c r="CT100" s="212"/>
      <c r="CU100" s="212"/>
      <c r="CV100" s="212"/>
      <c r="CW100" s="212"/>
      <c r="CX100" s="212"/>
      <c r="CY100" s="212"/>
      <c r="CZ100" s="212"/>
      <c r="DA100" s="212"/>
    </row>
    <row r="101" spans="1:105" s="57" customFormat="1" ht="15" customHeight="1">
      <c r="A101" s="215" t="s">
        <v>255</v>
      </c>
      <c r="B101" s="215"/>
      <c r="C101" s="215"/>
      <c r="D101" s="215"/>
      <c r="E101" s="215"/>
      <c r="F101" s="215"/>
      <c r="G101" s="215"/>
      <c r="H101" s="216" t="s">
        <v>358</v>
      </c>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2">
        <v>1</v>
      </c>
      <c r="AQ101" s="212"/>
      <c r="AR101" s="212"/>
      <c r="AS101" s="212"/>
      <c r="AT101" s="212"/>
      <c r="AU101" s="212"/>
      <c r="AV101" s="212"/>
      <c r="AW101" s="212"/>
      <c r="AX101" s="212"/>
      <c r="AY101" s="212"/>
      <c r="AZ101" s="212"/>
      <c r="BA101" s="212"/>
      <c r="BB101" s="212"/>
      <c r="BC101" s="212"/>
      <c r="BD101" s="212"/>
      <c r="BE101" s="212"/>
      <c r="BF101" s="212">
        <v>1</v>
      </c>
      <c r="BG101" s="212"/>
      <c r="BH101" s="212"/>
      <c r="BI101" s="212"/>
      <c r="BJ101" s="212"/>
      <c r="BK101" s="212"/>
      <c r="BL101" s="212"/>
      <c r="BM101" s="212"/>
      <c r="BN101" s="212"/>
      <c r="BO101" s="212"/>
      <c r="BP101" s="212"/>
      <c r="BQ101" s="212"/>
      <c r="BR101" s="212"/>
      <c r="BS101" s="212"/>
      <c r="BT101" s="212"/>
      <c r="BU101" s="212"/>
      <c r="BV101" s="212">
        <v>6600</v>
      </c>
      <c r="BW101" s="212"/>
      <c r="BX101" s="212"/>
      <c r="BY101" s="212"/>
      <c r="BZ101" s="212"/>
      <c r="CA101" s="212"/>
      <c r="CB101" s="212"/>
      <c r="CC101" s="212"/>
      <c r="CD101" s="212"/>
      <c r="CE101" s="212"/>
      <c r="CF101" s="212"/>
      <c r="CG101" s="212"/>
      <c r="CH101" s="212"/>
      <c r="CI101" s="212"/>
      <c r="CJ101" s="212"/>
      <c r="CK101" s="212"/>
      <c r="CL101" s="212">
        <f>BF101*BV101</f>
        <v>6600</v>
      </c>
      <c r="CM101" s="212"/>
      <c r="CN101" s="212"/>
      <c r="CO101" s="212"/>
      <c r="CP101" s="212"/>
      <c r="CQ101" s="212"/>
      <c r="CR101" s="212"/>
      <c r="CS101" s="212"/>
      <c r="CT101" s="212"/>
      <c r="CU101" s="212"/>
      <c r="CV101" s="212"/>
      <c r="CW101" s="212"/>
      <c r="CX101" s="212"/>
      <c r="CY101" s="212"/>
      <c r="CZ101" s="212"/>
      <c r="DA101" s="212"/>
    </row>
    <row r="102" spans="1:105" s="57" customFormat="1" ht="30" customHeight="1">
      <c r="A102" s="215" t="s">
        <v>359</v>
      </c>
      <c r="B102" s="215"/>
      <c r="C102" s="215"/>
      <c r="D102" s="215"/>
      <c r="E102" s="215"/>
      <c r="F102" s="215"/>
      <c r="G102" s="215"/>
      <c r="H102" s="216" t="s">
        <v>360</v>
      </c>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f>BF102*BV102</f>
        <v>0</v>
      </c>
      <c r="CM102" s="212"/>
      <c r="CN102" s="212"/>
      <c r="CO102" s="212"/>
      <c r="CP102" s="212"/>
      <c r="CQ102" s="212"/>
      <c r="CR102" s="212"/>
      <c r="CS102" s="212"/>
      <c r="CT102" s="212"/>
      <c r="CU102" s="212"/>
      <c r="CV102" s="212"/>
      <c r="CW102" s="212"/>
      <c r="CX102" s="212"/>
      <c r="CY102" s="212"/>
      <c r="CZ102" s="212"/>
      <c r="DA102" s="212"/>
    </row>
    <row r="103" spans="1:105" s="57" customFormat="1" ht="15" customHeight="1">
      <c r="A103" s="215" t="s">
        <v>361</v>
      </c>
      <c r="B103" s="215"/>
      <c r="C103" s="215"/>
      <c r="D103" s="215"/>
      <c r="E103" s="215"/>
      <c r="F103" s="215"/>
      <c r="G103" s="215"/>
      <c r="H103" s="216" t="s">
        <v>362</v>
      </c>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2">
        <v>1</v>
      </c>
      <c r="AQ103" s="212"/>
      <c r="AR103" s="212"/>
      <c r="AS103" s="212"/>
      <c r="AT103" s="212"/>
      <c r="AU103" s="212"/>
      <c r="AV103" s="212"/>
      <c r="AW103" s="212"/>
      <c r="AX103" s="212"/>
      <c r="AY103" s="212"/>
      <c r="AZ103" s="212"/>
      <c r="BA103" s="212"/>
      <c r="BB103" s="212"/>
      <c r="BC103" s="212"/>
      <c r="BD103" s="212"/>
      <c r="BE103" s="212"/>
      <c r="BF103" s="212">
        <v>12</v>
      </c>
      <c r="BG103" s="212"/>
      <c r="BH103" s="212"/>
      <c r="BI103" s="212"/>
      <c r="BJ103" s="212"/>
      <c r="BK103" s="212"/>
      <c r="BL103" s="212"/>
      <c r="BM103" s="212"/>
      <c r="BN103" s="212"/>
      <c r="BO103" s="212"/>
      <c r="BP103" s="212"/>
      <c r="BQ103" s="212"/>
      <c r="BR103" s="212"/>
      <c r="BS103" s="212"/>
      <c r="BT103" s="212"/>
      <c r="BU103" s="212"/>
      <c r="BV103" s="212">
        <v>4954</v>
      </c>
      <c r="BW103" s="212"/>
      <c r="BX103" s="212"/>
      <c r="BY103" s="212"/>
      <c r="BZ103" s="212"/>
      <c r="CA103" s="212"/>
      <c r="CB103" s="212"/>
      <c r="CC103" s="212"/>
      <c r="CD103" s="212"/>
      <c r="CE103" s="212"/>
      <c r="CF103" s="212"/>
      <c r="CG103" s="212"/>
      <c r="CH103" s="212"/>
      <c r="CI103" s="212"/>
      <c r="CJ103" s="212"/>
      <c r="CK103" s="212"/>
      <c r="CL103" s="212">
        <f>BF103*BV103</f>
        <v>59448</v>
      </c>
      <c r="CM103" s="212"/>
      <c r="CN103" s="212"/>
      <c r="CO103" s="212"/>
      <c r="CP103" s="212"/>
      <c r="CQ103" s="212"/>
      <c r="CR103" s="212"/>
      <c r="CS103" s="212"/>
      <c r="CT103" s="212"/>
      <c r="CU103" s="212"/>
      <c r="CV103" s="212"/>
      <c r="CW103" s="212"/>
      <c r="CX103" s="212"/>
      <c r="CY103" s="212"/>
      <c r="CZ103" s="212"/>
      <c r="DA103" s="212"/>
    </row>
    <row r="104" spans="1:105" s="57" customFormat="1" ht="15" customHeight="1">
      <c r="A104" s="215" t="s">
        <v>363</v>
      </c>
      <c r="B104" s="215"/>
      <c r="C104" s="215"/>
      <c r="D104" s="215"/>
      <c r="E104" s="215"/>
      <c r="F104" s="215"/>
      <c r="G104" s="215"/>
      <c r="H104" s="216" t="s">
        <v>364</v>
      </c>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2">
        <v>1</v>
      </c>
      <c r="AQ104" s="212"/>
      <c r="AR104" s="212"/>
      <c r="AS104" s="212"/>
      <c r="AT104" s="212"/>
      <c r="AU104" s="212"/>
      <c r="AV104" s="212"/>
      <c r="AW104" s="212"/>
      <c r="AX104" s="212"/>
      <c r="AY104" s="212"/>
      <c r="AZ104" s="212"/>
      <c r="BA104" s="212"/>
      <c r="BB104" s="212"/>
      <c r="BC104" s="212"/>
      <c r="BD104" s="212"/>
      <c r="BE104" s="212"/>
      <c r="BF104" s="212">
        <v>10</v>
      </c>
      <c r="BG104" s="212"/>
      <c r="BH104" s="212"/>
      <c r="BI104" s="212"/>
      <c r="BJ104" s="212"/>
      <c r="BK104" s="212"/>
      <c r="BL104" s="212"/>
      <c r="BM104" s="212"/>
      <c r="BN104" s="212"/>
      <c r="BO104" s="212"/>
      <c r="BP104" s="212"/>
      <c r="BQ104" s="212"/>
      <c r="BR104" s="212"/>
      <c r="BS104" s="212"/>
      <c r="BT104" s="212"/>
      <c r="BU104" s="212"/>
      <c r="BV104" s="212">
        <v>100</v>
      </c>
      <c r="BW104" s="212"/>
      <c r="BX104" s="212"/>
      <c r="BY104" s="212"/>
      <c r="BZ104" s="212"/>
      <c r="CA104" s="212"/>
      <c r="CB104" s="212"/>
      <c r="CC104" s="212"/>
      <c r="CD104" s="212"/>
      <c r="CE104" s="212"/>
      <c r="CF104" s="212"/>
      <c r="CG104" s="212"/>
      <c r="CH104" s="212"/>
      <c r="CI104" s="212"/>
      <c r="CJ104" s="212"/>
      <c r="CK104" s="212"/>
      <c r="CL104" s="212">
        <f>BF104*BV104</f>
        <v>1000</v>
      </c>
      <c r="CM104" s="212"/>
      <c r="CN104" s="212"/>
      <c r="CO104" s="212"/>
      <c r="CP104" s="212"/>
      <c r="CQ104" s="212"/>
      <c r="CR104" s="212"/>
      <c r="CS104" s="212"/>
      <c r="CT104" s="212"/>
      <c r="CU104" s="212"/>
      <c r="CV104" s="212"/>
      <c r="CW104" s="212"/>
      <c r="CX104" s="212"/>
      <c r="CY104" s="212"/>
      <c r="CZ104" s="212"/>
      <c r="DA104" s="212"/>
    </row>
    <row r="105" spans="1:105" s="57" customFormat="1" ht="15" customHeight="1">
      <c r="A105" s="215" t="s">
        <v>365</v>
      </c>
      <c r="B105" s="215"/>
      <c r="C105" s="215"/>
      <c r="D105" s="215"/>
      <c r="E105" s="215"/>
      <c r="F105" s="215"/>
      <c r="G105" s="215"/>
      <c r="H105" s="216" t="s">
        <v>366</v>
      </c>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2">
        <v>1</v>
      </c>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f>BF105*BV105</f>
        <v>0</v>
      </c>
      <c r="CM105" s="212"/>
      <c r="CN105" s="212"/>
      <c r="CO105" s="212"/>
      <c r="CP105" s="212"/>
      <c r="CQ105" s="212"/>
      <c r="CR105" s="212"/>
      <c r="CS105" s="212"/>
      <c r="CT105" s="212"/>
      <c r="CU105" s="212"/>
      <c r="CV105" s="212"/>
      <c r="CW105" s="212"/>
      <c r="CX105" s="212"/>
      <c r="CY105" s="212"/>
      <c r="CZ105" s="212"/>
      <c r="DA105" s="212"/>
    </row>
    <row r="106" spans="1:105" s="57" customFormat="1" ht="15" customHeight="1">
      <c r="A106" s="215"/>
      <c r="B106" s="215"/>
      <c r="C106" s="215"/>
      <c r="D106" s="215"/>
      <c r="E106" s="215"/>
      <c r="F106" s="215"/>
      <c r="G106" s="215"/>
      <c r="H106" s="252" t="s">
        <v>367</v>
      </c>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4"/>
      <c r="AP106" s="212" t="s">
        <v>294</v>
      </c>
      <c r="AQ106" s="212"/>
      <c r="AR106" s="212"/>
      <c r="AS106" s="212"/>
      <c r="AT106" s="212"/>
      <c r="AU106" s="212"/>
      <c r="AV106" s="212"/>
      <c r="AW106" s="212"/>
      <c r="AX106" s="212"/>
      <c r="AY106" s="212"/>
      <c r="AZ106" s="212"/>
      <c r="BA106" s="212"/>
      <c r="BB106" s="212"/>
      <c r="BC106" s="212"/>
      <c r="BD106" s="212"/>
      <c r="BE106" s="212"/>
      <c r="BF106" s="212" t="s">
        <v>294</v>
      </c>
      <c r="BG106" s="212"/>
      <c r="BH106" s="212"/>
      <c r="BI106" s="212"/>
      <c r="BJ106" s="212"/>
      <c r="BK106" s="212"/>
      <c r="BL106" s="212"/>
      <c r="BM106" s="212"/>
      <c r="BN106" s="212"/>
      <c r="BO106" s="212"/>
      <c r="BP106" s="212"/>
      <c r="BQ106" s="212"/>
      <c r="BR106" s="212"/>
      <c r="BS106" s="212"/>
      <c r="BT106" s="212"/>
      <c r="BU106" s="212"/>
      <c r="BV106" s="212" t="s">
        <v>294</v>
      </c>
      <c r="BW106" s="212"/>
      <c r="BX106" s="212"/>
      <c r="BY106" s="212"/>
      <c r="BZ106" s="212"/>
      <c r="CA106" s="212"/>
      <c r="CB106" s="212"/>
      <c r="CC106" s="212"/>
      <c r="CD106" s="212"/>
      <c r="CE106" s="212"/>
      <c r="CF106" s="212"/>
      <c r="CG106" s="212"/>
      <c r="CH106" s="212"/>
      <c r="CI106" s="212"/>
      <c r="CJ106" s="212"/>
      <c r="CK106" s="212"/>
      <c r="CL106" s="214">
        <f>SUM(CL97:CL105)</f>
        <v>80277.64</v>
      </c>
      <c r="CM106" s="214"/>
      <c r="CN106" s="214"/>
      <c r="CO106" s="214"/>
      <c r="CP106" s="214"/>
      <c r="CQ106" s="214"/>
      <c r="CR106" s="214"/>
      <c r="CS106" s="214"/>
      <c r="CT106" s="214"/>
      <c r="CU106" s="214"/>
      <c r="CV106" s="214"/>
      <c r="CW106" s="214"/>
      <c r="CX106" s="214"/>
      <c r="CY106" s="214"/>
      <c r="CZ106" s="214"/>
      <c r="DA106" s="214"/>
    </row>
    <row r="107" ht="10.5" customHeight="1"/>
    <row r="108" spans="1:105" s="52" customFormat="1" ht="14.25">
      <c r="A108" s="204" t="s">
        <v>368</v>
      </c>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row>
    <row r="109" ht="10.5" customHeight="1"/>
    <row r="110" spans="1:105" s="55" customFormat="1" ht="45" customHeight="1">
      <c r="A110" s="193" t="s">
        <v>279</v>
      </c>
      <c r="B110" s="194"/>
      <c r="C110" s="194"/>
      <c r="D110" s="194"/>
      <c r="E110" s="194"/>
      <c r="F110" s="194"/>
      <c r="G110" s="195"/>
      <c r="H110" s="193" t="s">
        <v>337</v>
      </c>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5"/>
      <c r="BD110" s="193" t="s">
        <v>369</v>
      </c>
      <c r="BE110" s="194"/>
      <c r="BF110" s="194"/>
      <c r="BG110" s="194"/>
      <c r="BH110" s="194"/>
      <c r="BI110" s="194"/>
      <c r="BJ110" s="194"/>
      <c r="BK110" s="194"/>
      <c r="BL110" s="194"/>
      <c r="BM110" s="194"/>
      <c r="BN110" s="194"/>
      <c r="BO110" s="194"/>
      <c r="BP110" s="194"/>
      <c r="BQ110" s="194"/>
      <c r="BR110" s="194"/>
      <c r="BS110" s="195"/>
      <c r="BT110" s="193" t="s">
        <v>370</v>
      </c>
      <c r="BU110" s="194"/>
      <c r="BV110" s="194"/>
      <c r="BW110" s="194"/>
      <c r="BX110" s="194"/>
      <c r="BY110" s="194"/>
      <c r="BZ110" s="194"/>
      <c r="CA110" s="194"/>
      <c r="CB110" s="194"/>
      <c r="CC110" s="194"/>
      <c r="CD110" s="194"/>
      <c r="CE110" s="194"/>
      <c r="CF110" s="194"/>
      <c r="CG110" s="194"/>
      <c r="CH110" s="194"/>
      <c r="CI110" s="195"/>
      <c r="CJ110" s="193" t="s">
        <v>371</v>
      </c>
      <c r="CK110" s="194"/>
      <c r="CL110" s="194"/>
      <c r="CM110" s="194"/>
      <c r="CN110" s="194"/>
      <c r="CO110" s="194"/>
      <c r="CP110" s="194"/>
      <c r="CQ110" s="194"/>
      <c r="CR110" s="194"/>
      <c r="CS110" s="194"/>
      <c r="CT110" s="194"/>
      <c r="CU110" s="194"/>
      <c r="CV110" s="194"/>
      <c r="CW110" s="194"/>
      <c r="CX110" s="194"/>
      <c r="CY110" s="194"/>
      <c r="CZ110" s="194"/>
      <c r="DA110" s="195"/>
    </row>
    <row r="111" spans="1:105" s="56" customFormat="1" ht="12.75">
      <c r="A111" s="208">
        <v>1</v>
      </c>
      <c r="B111" s="208"/>
      <c r="C111" s="208"/>
      <c r="D111" s="208"/>
      <c r="E111" s="208"/>
      <c r="F111" s="208"/>
      <c r="G111" s="208"/>
      <c r="H111" s="208">
        <v>2</v>
      </c>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v>3</v>
      </c>
      <c r="BE111" s="208"/>
      <c r="BF111" s="208"/>
      <c r="BG111" s="208"/>
      <c r="BH111" s="208"/>
      <c r="BI111" s="208"/>
      <c r="BJ111" s="208"/>
      <c r="BK111" s="208"/>
      <c r="BL111" s="208"/>
      <c r="BM111" s="208"/>
      <c r="BN111" s="208"/>
      <c r="BO111" s="208"/>
      <c r="BP111" s="208"/>
      <c r="BQ111" s="208"/>
      <c r="BR111" s="208"/>
      <c r="BS111" s="208"/>
      <c r="BT111" s="208">
        <v>4</v>
      </c>
      <c r="BU111" s="208"/>
      <c r="BV111" s="208"/>
      <c r="BW111" s="208"/>
      <c r="BX111" s="208"/>
      <c r="BY111" s="208"/>
      <c r="BZ111" s="208"/>
      <c r="CA111" s="208"/>
      <c r="CB111" s="208"/>
      <c r="CC111" s="208"/>
      <c r="CD111" s="208"/>
      <c r="CE111" s="208"/>
      <c r="CF111" s="208"/>
      <c r="CG111" s="208"/>
      <c r="CH111" s="208"/>
      <c r="CI111" s="208"/>
      <c r="CJ111" s="208">
        <v>5</v>
      </c>
      <c r="CK111" s="208"/>
      <c r="CL111" s="208"/>
      <c r="CM111" s="208"/>
      <c r="CN111" s="208"/>
      <c r="CO111" s="208"/>
      <c r="CP111" s="208"/>
      <c r="CQ111" s="208"/>
      <c r="CR111" s="208"/>
      <c r="CS111" s="208"/>
      <c r="CT111" s="208"/>
      <c r="CU111" s="208"/>
      <c r="CV111" s="208"/>
      <c r="CW111" s="208"/>
      <c r="CX111" s="208"/>
      <c r="CY111" s="208"/>
      <c r="CZ111" s="208"/>
      <c r="DA111" s="208"/>
    </row>
    <row r="112" spans="1:105" s="57" customFormat="1" ht="15" customHeight="1">
      <c r="A112" s="215"/>
      <c r="B112" s="215"/>
      <c r="C112" s="215"/>
      <c r="D112" s="215"/>
      <c r="E112" s="215"/>
      <c r="F112" s="215"/>
      <c r="G112" s="215"/>
      <c r="H112" s="216" t="s">
        <v>372</v>
      </c>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2">
        <v>160</v>
      </c>
      <c r="BE112" s="212"/>
      <c r="BF112" s="212"/>
      <c r="BG112" s="212"/>
      <c r="BH112" s="212"/>
      <c r="BI112" s="212"/>
      <c r="BJ112" s="212"/>
      <c r="BK112" s="212"/>
      <c r="BL112" s="212"/>
      <c r="BM112" s="212"/>
      <c r="BN112" s="212"/>
      <c r="BO112" s="212"/>
      <c r="BP112" s="212"/>
      <c r="BQ112" s="212"/>
      <c r="BR112" s="212"/>
      <c r="BS112" s="212"/>
      <c r="BT112" s="212">
        <v>50</v>
      </c>
      <c r="BU112" s="212"/>
      <c r="BV112" s="212"/>
      <c r="BW112" s="212"/>
      <c r="BX112" s="212"/>
      <c r="BY112" s="212"/>
      <c r="BZ112" s="212"/>
      <c r="CA112" s="212"/>
      <c r="CB112" s="212"/>
      <c r="CC112" s="212"/>
      <c r="CD112" s="212"/>
      <c r="CE112" s="212"/>
      <c r="CF112" s="212"/>
      <c r="CG112" s="212"/>
      <c r="CH112" s="212"/>
      <c r="CI112" s="212"/>
      <c r="CJ112" s="212">
        <f>BD112*BT112</f>
        <v>8000</v>
      </c>
      <c r="CK112" s="212"/>
      <c r="CL112" s="212"/>
      <c r="CM112" s="212"/>
      <c r="CN112" s="212"/>
      <c r="CO112" s="212"/>
      <c r="CP112" s="212"/>
      <c r="CQ112" s="212"/>
      <c r="CR112" s="212"/>
      <c r="CS112" s="212"/>
      <c r="CT112" s="212"/>
      <c r="CU112" s="212"/>
      <c r="CV112" s="212"/>
      <c r="CW112" s="212"/>
      <c r="CX112" s="212"/>
      <c r="CY112" s="212"/>
      <c r="CZ112" s="212"/>
      <c r="DA112" s="212"/>
    </row>
    <row r="113" spans="1:105" s="57" customFormat="1" ht="15" customHeight="1">
      <c r="A113" s="215"/>
      <c r="B113" s="215"/>
      <c r="C113" s="215"/>
      <c r="D113" s="215"/>
      <c r="E113" s="215"/>
      <c r="F113" s="215"/>
      <c r="G113" s="215"/>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row>
    <row r="114" spans="1:105" s="57" customFormat="1" ht="15" customHeight="1">
      <c r="A114" s="215"/>
      <c r="B114" s="215"/>
      <c r="C114" s="215"/>
      <c r="D114" s="215"/>
      <c r="E114" s="215"/>
      <c r="F114" s="215"/>
      <c r="G114" s="215"/>
      <c r="H114" s="218" t="s">
        <v>293</v>
      </c>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9"/>
      <c r="BD114" s="212">
        <f>BD112</f>
        <v>160</v>
      </c>
      <c r="BE114" s="212"/>
      <c r="BF114" s="212"/>
      <c r="BG114" s="212"/>
      <c r="BH114" s="212"/>
      <c r="BI114" s="212"/>
      <c r="BJ114" s="212"/>
      <c r="BK114" s="212"/>
      <c r="BL114" s="212"/>
      <c r="BM114" s="212"/>
      <c r="BN114" s="212"/>
      <c r="BO114" s="212"/>
      <c r="BP114" s="212"/>
      <c r="BQ114" s="212"/>
      <c r="BR114" s="212"/>
      <c r="BS114" s="212"/>
      <c r="BT114" s="212">
        <f>BT112</f>
        <v>50</v>
      </c>
      <c r="BU114" s="212"/>
      <c r="BV114" s="212"/>
      <c r="BW114" s="212"/>
      <c r="BX114" s="212"/>
      <c r="BY114" s="212"/>
      <c r="BZ114" s="212"/>
      <c r="CA114" s="212"/>
      <c r="CB114" s="212"/>
      <c r="CC114" s="212"/>
      <c r="CD114" s="212"/>
      <c r="CE114" s="212"/>
      <c r="CF114" s="212"/>
      <c r="CG114" s="212"/>
      <c r="CH114" s="212"/>
      <c r="CI114" s="212"/>
      <c r="CJ114" s="212">
        <f>SUM(CJ112:CJ113)</f>
        <v>8000</v>
      </c>
      <c r="CK114" s="212"/>
      <c r="CL114" s="212"/>
      <c r="CM114" s="212"/>
      <c r="CN114" s="212"/>
      <c r="CO114" s="212"/>
      <c r="CP114" s="212"/>
      <c r="CQ114" s="212"/>
      <c r="CR114" s="212"/>
      <c r="CS114" s="212"/>
      <c r="CT114" s="212"/>
      <c r="CU114" s="212"/>
      <c r="CV114" s="212"/>
      <c r="CW114" s="212"/>
      <c r="CX114" s="212"/>
      <c r="CY114" s="212"/>
      <c r="CZ114" s="212"/>
      <c r="DA114" s="212"/>
    </row>
    <row r="115" ht="10.5" customHeight="1"/>
    <row r="116" spans="1:105" s="52" customFormat="1" ht="14.25">
      <c r="A116" s="204" t="s">
        <v>373</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row>
    <row r="117" ht="10.5" customHeight="1"/>
    <row r="118" spans="1:105" s="55" customFormat="1" ht="45" customHeight="1">
      <c r="A118" s="199" t="s">
        <v>279</v>
      </c>
      <c r="B118" s="200"/>
      <c r="C118" s="200"/>
      <c r="D118" s="200"/>
      <c r="E118" s="200"/>
      <c r="F118" s="200"/>
      <c r="G118" s="201"/>
      <c r="H118" s="199" t="s">
        <v>59</v>
      </c>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1"/>
      <c r="AP118" s="199" t="s">
        <v>374</v>
      </c>
      <c r="AQ118" s="200"/>
      <c r="AR118" s="200"/>
      <c r="AS118" s="200"/>
      <c r="AT118" s="200"/>
      <c r="AU118" s="200"/>
      <c r="AV118" s="200"/>
      <c r="AW118" s="200"/>
      <c r="AX118" s="200"/>
      <c r="AY118" s="200"/>
      <c r="AZ118" s="200"/>
      <c r="BA118" s="200"/>
      <c r="BB118" s="200"/>
      <c r="BC118" s="200"/>
      <c r="BD118" s="200"/>
      <c r="BE118" s="201"/>
      <c r="BF118" s="199" t="s">
        <v>375</v>
      </c>
      <c r="BG118" s="200"/>
      <c r="BH118" s="200"/>
      <c r="BI118" s="200"/>
      <c r="BJ118" s="200"/>
      <c r="BK118" s="200"/>
      <c r="BL118" s="200"/>
      <c r="BM118" s="200"/>
      <c r="BN118" s="200"/>
      <c r="BO118" s="200"/>
      <c r="BP118" s="200"/>
      <c r="BQ118" s="200"/>
      <c r="BR118" s="200"/>
      <c r="BS118" s="200"/>
      <c r="BT118" s="200"/>
      <c r="BU118" s="201"/>
      <c r="BV118" s="199" t="s">
        <v>376</v>
      </c>
      <c r="BW118" s="200"/>
      <c r="BX118" s="200"/>
      <c r="BY118" s="200"/>
      <c r="BZ118" s="200"/>
      <c r="CA118" s="200"/>
      <c r="CB118" s="200"/>
      <c r="CC118" s="200"/>
      <c r="CD118" s="200"/>
      <c r="CE118" s="200"/>
      <c r="CF118" s="200"/>
      <c r="CG118" s="200"/>
      <c r="CH118" s="200"/>
      <c r="CI118" s="200"/>
      <c r="CJ118" s="200"/>
      <c r="CK118" s="201"/>
      <c r="CL118" s="199" t="s">
        <v>377</v>
      </c>
      <c r="CM118" s="200"/>
      <c r="CN118" s="200"/>
      <c r="CO118" s="200"/>
      <c r="CP118" s="200"/>
      <c r="CQ118" s="200"/>
      <c r="CR118" s="200"/>
      <c r="CS118" s="200"/>
      <c r="CT118" s="200"/>
      <c r="CU118" s="200"/>
      <c r="CV118" s="200"/>
      <c r="CW118" s="200"/>
      <c r="CX118" s="200"/>
      <c r="CY118" s="200"/>
      <c r="CZ118" s="200"/>
      <c r="DA118" s="201"/>
    </row>
    <row r="119" spans="1:105" s="56" customFormat="1" ht="12.75">
      <c r="A119" s="208">
        <v>1</v>
      </c>
      <c r="B119" s="208"/>
      <c r="C119" s="208"/>
      <c r="D119" s="208"/>
      <c r="E119" s="208"/>
      <c r="F119" s="208"/>
      <c r="G119" s="208"/>
      <c r="H119" s="208">
        <v>2</v>
      </c>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v>4</v>
      </c>
      <c r="AQ119" s="208"/>
      <c r="AR119" s="208"/>
      <c r="AS119" s="208"/>
      <c r="AT119" s="208"/>
      <c r="AU119" s="208"/>
      <c r="AV119" s="208"/>
      <c r="AW119" s="208"/>
      <c r="AX119" s="208"/>
      <c r="AY119" s="208"/>
      <c r="AZ119" s="208"/>
      <c r="BA119" s="208"/>
      <c r="BB119" s="208"/>
      <c r="BC119" s="208"/>
      <c r="BD119" s="208"/>
      <c r="BE119" s="208"/>
      <c r="BF119" s="208">
        <v>5</v>
      </c>
      <c r="BG119" s="208"/>
      <c r="BH119" s="208"/>
      <c r="BI119" s="208"/>
      <c r="BJ119" s="208"/>
      <c r="BK119" s="208"/>
      <c r="BL119" s="208"/>
      <c r="BM119" s="208"/>
      <c r="BN119" s="208"/>
      <c r="BO119" s="208"/>
      <c r="BP119" s="208"/>
      <c r="BQ119" s="208"/>
      <c r="BR119" s="208"/>
      <c r="BS119" s="208"/>
      <c r="BT119" s="208"/>
      <c r="BU119" s="208"/>
      <c r="BV119" s="208">
        <v>6</v>
      </c>
      <c r="BW119" s="208"/>
      <c r="BX119" s="208"/>
      <c r="BY119" s="208"/>
      <c r="BZ119" s="208"/>
      <c r="CA119" s="208"/>
      <c r="CB119" s="208"/>
      <c r="CC119" s="208"/>
      <c r="CD119" s="208"/>
      <c r="CE119" s="208"/>
      <c r="CF119" s="208"/>
      <c r="CG119" s="208"/>
      <c r="CH119" s="208"/>
      <c r="CI119" s="208"/>
      <c r="CJ119" s="208"/>
      <c r="CK119" s="208"/>
      <c r="CL119" s="208">
        <v>6</v>
      </c>
      <c r="CM119" s="208"/>
      <c r="CN119" s="208"/>
      <c r="CO119" s="208"/>
      <c r="CP119" s="208"/>
      <c r="CQ119" s="208"/>
      <c r="CR119" s="208"/>
      <c r="CS119" s="208"/>
      <c r="CT119" s="208"/>
      <c r="CU119" s="208"/>
      <c r="CV119" s="208"/>
      <c r="CW119" s="208"/>
      <c r="CX119" s="208"/>
      <c r="CY119" s="208"/>
      <c r="CZ119" s="208"/>
      <c r="DA119" s="208"/>
    </row>
    <row r="120" spans="1:105" s="57" customFormat="1" ht="30.75" customHeight="1">
      <c r="A120" s="215" t="s">
        <v>309</v>
      </c>
      <c r="B120" s="215"/>
      <c r="C120" s="215"/>
      <c r="D120" s="215"/>
      <c r="E120" s="215"/>
      <c r="F120" s="215"/>
      <c r="G120" s="215"/>
      <c r="H120" s="216" t="s">
        <v>378</v>
      </c>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2">
        <v>24000</v>
      </c>
      <c r="AQ120" s="212"/>
      <c r="AR120" s="212"/>
      <c r="AS120" s="212"/>
      <c r="AT120" s="212"/>
      <c r="AU120" s="212"/>
      <c r="AV120" s="212"/>
      <c r="AW120" s="212"/>
      <c r="AX120" s="212"/>
      <c r="AY120" s="212"/>
      <c r="AZ120" s="212"/>
      <c r="BA120" s="212"/>
      <c r="BB120" s="212"/>
      <c r="BC120" s="212"/>
      <c r="BD120" s="212"/>
      <c r="BE120" s="212"/>
      <c r="BF120" s="212">
        <v>8.33</v>
      </c>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f>AP120*BF120+80-6200</f>
        <v>193800</v>
      </c>
      <c r="CM120" s="212"/>
      <c r="CN120" s="212"/>
      <c r="CO120" s="212"/>
      <c r="CP120" s="212"/>
      <c r="CQ120" s="212"/>
      <c r="CR120" s="212"/>
      <c r="CS120" s="212"/>
      <c r="CT120" s="212"/>
      <c r="CU120" s="212"/>
      <c r="CV120" s="212"/>
      <c r="CW120" s="212"/>
      <c r="CX120" s="212"/>
      <c r="CY120" s="212"/>
      <c r="CZ120" s="212"/>
      <c r="DA120" s="212"/>
    </row>
    <row r="121" spans="1:105" s="57" customFormat="1" ht="15" customHeight="1">
      <c r="A121" s="215" t="s">
        <v>317</v>
      </c>
      <c r="B121" s="215"/>
      <c r="C121" s="215"/>
      <c r="D121" s="215"/>
      <c r="E121" s="215"/>
      <c r="F121" s="215"/>
      <c r="G121" s="215"/>
      <c r="H121" s="216" t="s">
        <v>379</v>
      </c>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2">
        <v>97</v>
      </c>
      <c r="AQ121" s="212"/>
      <c r="AR121" s="212"/>
      <c r="AS121" s="212"/>
      <c r="AT121" s="212"/>
      <c r="AU121" s="212"/>
      <c r="AV121" s="212"/>
      <c r="AW121" s="212"/>
      <c r="AX121" s="212"/>
      <c r="AY121" s="212"/>
      <c r="AZ121" s="212"/>
      <c r="BA121" s="212"/>
      <c r="BB121" s="212"/>
      <c r="BC121" s="212"/>
      <c r="BD121" s="212"/>
      <c r="BE121" s="212"/>
      <c r="BF121" s="212">
        <v>1474.23</v>
      </c>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4">
        <f>AP121*BF121</f>
        <v>143000.31</v>
      </c>
      <c r="CM121" s="214"/>
      <c r="CN121" s="214"/>
      <c r="CO121" s="214"/>
      <c r="CP121" s="214"/>
      <c r="CQ121" s="214"/>
      <c r="CR121" s="214"/>
      <c r="CS121" s="214"/>
      <c r="CT121" s="214"/>
      <c r="CU121" s="214"/>
      <c r="CV121" s="214"/>
      <c r="CW121" s="214"/>
      <c r="CX121" s="214"/>
      <c r="CY121" s="214"/>
      <c r="CZ121" s="214"/>
      <c r="DA121" s="214"/>
    </row>
    <row r="122" spans="1:105" s="57" customFormat="1" ht="15" customHeight="1">
      <c r="A122" s="215" t="s">
        <v>328</v>
      </c>
      <c r="B122" s="215"/>
      <c r="C122" s="215"/>
      <c r="D122" s="215"/>
      <c r="E122" s="215"/>
      <c r="F122" s="215"/>
      <c r="G122" s="215"/>
      <c r="H122" s="216" t="s">
        <v>380</v>
      </c>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2">
        <v>100</v>
      </c>
      <c r="AQ122" s="212"/>
      <c r="AR122" s="212"/>
      <c r="AS122" s="212"/>
      <c r="AT122" s="212"/>
      <c r="AU122" s="212"/>
      <c r="AV122" s="212"/>
      <c r="AW122" s="212"/>
      <c r="AX122" s="212"/>
      <c r="AY122" s="212"/>
      <c r="AZ122" s="212"/>
      <c r="BA122" s="212"/>
      <c r="BB122" s="212"/>
      <c r="BC122" s="212"/>
      <c r="BD122" s="212"/>
      <c r="BE122" s="212"/>
      <c r="BF122" s="212">
        <v>77.54</v>
      </c>
      <c r="BG122" s="212"/>
      <c r="BH122" s="212"/>
      <c r="BI122" s="212"/>
      <c r="BJ122" s="212"/>
      <c r="BK122" s="212"/>
      <c r="BL122" s="212"/>
      <c r="BM122" s="212"/>
      <c r="BN122" s="212"/>
      <c r="BO122" s="212"/>
      <c r="BP122" s="212"/>
      <c r="BQ122" s="212"/>
      <c r="BR122" s="212"/>
      <c r="BS122" s="212"/>
      <c r="BT122" s="212"/>
      <c r="BU122" s="212"/>
      <c r="BV122" s="212">
        <v>1.053</v>
      </c>
      <c r="BW122" s="212"/>
      <c r="BX122" s="212"/>
      <c r="BY122" s="212"/>
      <c r="BZ122" s="212"/>
      <c r="CA122" s="212"/>
      <c r="CB122" s="212"/>
      <c r="CC122" s="212"/>
      <c r="CD122" s="212"/>
      <c r="CE122" s="212"/>
      <c r="CF122" s="212"/>
      <c r="CG122" s="212"/>
      <c r="CH122" s="212"/>
      <c r="CI122" s="212"/>
      <c r="CJ122" s="212"/>
      <c r="CK122" s="212"/>
      <c r="CL122" s="214">
        <f>AP122*BF122*BV122</f>
        <v>8164.962</v>
      </c>
      <c r="CM122" s="214"/>
      <c r="CN122" s="214"/>
      <c r="CO122" s="214"/>
      <c r="CP122" s="214"/>
      <c r="CQ122" s="214"/>
      <c r="CR122" s="214"/>
      <c r="CS122" s="214"/>
      <c r="CT122" s="214"/>
      <c r="CU122" s="214"/>
      <c r="CV122" s="214"/>
      <c r="CW122" s="214"/>
      <c r="CX122" s="214"/>
      <c r="CY122" s="214"/>
      <c r="CZ122" s="214"/>
      <c r="DA122" s="214"/>
    </row>
    <row r="123" spans="1:105" s="57" customFormat="1" ht="15" customHeight="1">
      <c r="A123" s="215" t="s">
        <v>254</v>
      </c>
      <c r="B123" s="215"/>
      <c r="C123" s="215"/>
      <c r="D123" s="215"/>
      <c r="E123" s="215"/>
      <c r="F123" s="215"/>
      <c r="G123" s="215"/>
      <c r="H123" s="216" t="s">
        <v>381</v>
      </c>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2">
        <v>100</v>
      </c>
      <c r="AQ123" s="212"/>
      <c r="AR123" s="212"/>
      <c r="AS123" s="212"/>
      <c r="AT123" s="212"/>
      <c r="AU123" s="212"/>
      <c r="AV123" s="212"/>
      <c r="AW123" s="212"/>
      <c r="AX123" s="212"/>
      <c r="AY123" s="212"/>
      <c r="AZ123" s="212"/>
      <c r="BA123" s="212"/>
      <c r="BB123" s="212"/>
      <c r="BC123" s="212"/>
      <c r="BD123" s="212"/>
      <c r="BE123" s="212"/>
      <c r="BF123" s="212">
        <v>76.3</v>
      </c>
      <c r="BG123" s="212"/>
      <c r="BH123" s="212"/>
      <c r="BI123" s="212"/>
      <c r="BJ123" s="212"/>
      <c r="BK123" s="212"/>
      <c r="BL123" s="212"/>
      <c r="BM123" s="212"/>
      <c r="BN123" s="212"/>
      <c r="BO123" s="212"/>
      <c r="BP123" s="212"/>
      <c r="BQ123" s="212"/>
      <c r="BR123" s="212"/>
      <c r="BS123" s="212"/>
      <c r="BT123" s="212"/>
      <c r="BU123" s="212"/>
      <c r="BV123" s="249">
        <v>1.053</v>
      </c>
      <c r="BW123" s="250"/>
      <c r="BX123" s="250"/>
      <c r="BY123" s="250"/>
      <c r="BZ123" s="250"/>
      <c r="CA123" s="250"/>
      <c r="CB123" s="250"/>
      <c r="CC123" s="250"/>
      <c r="CD123" s="250"/>
      <c r="CE123" s="250"/>
      <c r="CF123" s="250"/>
      <c r="CG123" s="250"/>
      <c r="CH123" s="250"/>
      <c r="CI123" s="250"/>
      <c r="CJ123" s="250"/>
      <c r="CK123" s="251"/>
      <c r="CL123" s="214">
        <f>AP123*BF123*BV123</f>
        <v>8034.389999999999</v>
      </c>
      <c r="CM123" s="214"/>
      <c r="CN123" s="214"/>
      <c r="CO123" s="214"/>
      <c r="CP123" s="214"/>
      <c r="CQ123" s="214"/>
      <c r="CR123" s="214"/>
      <c r="CS123" s="214"/>
      <c r="CT123" s="214"/>
      <c r="CU123" s="214"/>
      <c r="CV123" s="214"/>
      <c r="CW123" s="214"/>
      <c r="CX123" s="214"/>
      <c r="CY123" s="214"/>
      <c r="CZ123" s="214"/>
      <c r="DA123" s="214"/>
    </row>
    <row r="124" spans="1:105" s="57" customFormat="1" ht="15" customHeight="1">
      <c r="A124" s="215"/>
      <c r="B124" s="215"/>
      <c r="C124" s="215"/>
      <c r="D124" s="215"/>
      <c r="E124" s="215"/>
      <c r="F124" s="215"/>
      <c r="G124" s="215"/>
      <c r="H124" s="217" t="s">
        <v>293</v>
      </c>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9"/>
      <c r="AP124" s="212" t="s">
        <v>294</v>
      </c>
      <c r="AQ124" s="212"/>
      <c r="AR124" s="212"/>
      <c r="AS124" s="212"/>
      <c r="AT124" s="212"/>
      <c r="AU124" s="212"/>
      <c r="AV124" s="212"/>
      <c r="AW124" s="212"/>
      <c r="AX124" s="212"/>
      <c r="AY124" s="212"/>
      <c r="AZ124" s="212"/>
      <c r="BA124" s="212"/>
      <c r="BB124" s="212"/>
      <c r="BC124" s="212"/>
      <c r="BD124" s="212"/>
      <c r="BE124" s="212"/>
      <c r="BF124" s="212" t="s">
        <v>294</v>
      </c>
      <c r="BG124" s="212"/>
      <c r="BH124" s="212"/>
      <c r="BI124" s="212"/>
      <c r="BJ124" s="212"/>
      <c r="BK124" s="212"/>
      <c r="BL124" s="212"/>
      <c r="BM124" s="212"/>
      <c r="BN124" s="212"/>
      <c r="BO124" s="212"/>
      <c r="BP124" s="212"/>
      <c r="BQ124" s="212"/>
      <c r="BR124" s="212"/>
      <c r="BS124" s="212"/>
      <c r="BT124" s="212"/>
      <c r="BU124" s="212"/>
      <c r="BV124" s="212" t="s">
        <v>294</v>
      </c>
      <c r="BW124" s="212"/>
      <c r="BX124" s="212"/>
      <c r="BY124" s="212"/>
      <c r="BZ124" s="212"/>
      <c r="CA124" s="212"/>
      <c r="CB124" s="212"/>
      <c r="CC124" s="212"/>
      <c r="CD124" s="212"/>
      <c r="CE124" s="212"/>
      <c r="CF124" s="212"/>
      <c r="CG124" s="212"/>
      <c r="CH124" s="212"/>
      <c r="CI124" s="212"/>
      <c r="CJ124" s="212"/>
      <c r="CK124" s="212"/>
      <c r="CL124" s="214">
        <f>SUM(CL120:CL123)</f>
        <v>352999.662</v>
      </c>
      <c r="CM124" s="214"/>
      <c r="CN124" s="214"/>
      <c r="CO124" s="214"/>
      <c r="CP124" s="214"/>
      <c r="CQ124" s="214"/>
      <c r="CR124" s="214"/>
      <c r="CS124" s="214"/>
      <c r="CT124" s="214"/>
      <c r="CU124" s="214"/>
      <c r="CV124" s="214"/>
      <c r="CW124" s="214"/>
      <c r="CX124" s="214"/>
      <c r="CY124" s="214"/>
      <c r="CZ124" s="214"/>
      <c r="DA124" s="214"/>
    </row>
    <row r="125" ht="12" customHeight="1"/>
    <row r="126" spans="1:105" s="52" customFormat="1" ht="14.25">
      <c r="A126" s="204" t="s">
        <v>382</v>
      </c>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c r="BY126" s="204"/>
      <c r="BZ126" s="204"/>
      <c r="CA126" s="204"/>
      <c r="CB126" s="204"/>
      <c r="CC126" s="204"/>
      <c r="CD126" s="204"/>
      <c r="CE126" s="204"/>
      <c r="CF126" s="204"/>
      <c r="CG126" s="204"/>
      <c r="CH126" s="204"/>
      <c r="CI126" s="204"/>
      <c r="CJ126" s="204"/>
      <c r="CK126" s="204"/>
      <c r="CL126" s="204"/>
      <c r="CM126" s="204"/>
      <c r="CN126" s="204"/>
      <c r="CO126" s="204"/>
      <c r="CP126" s="204"/>
      <c r="CQ126" s="204"/>
      <c r="CR126" s="204"/>
      <c r="CS126" s="204"/>
      <c r="CT126" s="204"/>
      <c r="CU126" s="204"/>
      <c r="CV126" s="204"/>
      <c r="CW126" s="204"/>
      <c r="CX126" s="204"/>
      <c r="CY126" s="204"/>
      <c r="CZ126" s="204"/>
      <c r="DA126" s="204"/>
    </row>
    <row r="127" ht="10.5" customHeight="1"/>
    <row r="128" spans="1:105" s="55" customFormat="1" ht="45" customHeight="1">
      <c r="A128" s="193" t="s">
        <v>279</v>
      </c>
      <c r="B128" s="194"/>
      <c r="C128" s="194"/>
      <c r="D128" s="194"/>
      <c r="E128" s="194"/>
      <c r="F128" s="194"/>
      <c r="G128" s="195"/>
      <c r="H128" s="193" t="s">
        <v>59</v>
      </c>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5"/>
      <c r="BD128" s="193" t="s">
        <v>383</v>
      </c>
      <c r="BE128" s="194"/>
      <c r="BF128" s="194"/>
      <c r="BG128" s="194"/>
      <c r="BH128" s="194"/>
      <c r="BI128" s="194"/>
      <c r="BJ128" s="194"/>
      <c r="BK128" s="194"/>
      <c r="BL128" s="194"/>
      <c r="BM128" s="194"/>
      <c r="BN128" s="194"/>
      <c r="BO128" s="194"/>
      <c r="BP128" s="194"/>
      <c r="BQ128" s="194"/>
      <c r="BR128" s="194"/>
      <c r="BS128" s="195"/>
      <c r="BT128" s="193" t="s">
        <v>384</v>
      </c>
      <c r="BU128" s="194"/>
      <c r="BV128" s="194"/>
      <c r="BW128" s="194"/>
      <c r="BX128" s="194"/>
      <c r="BY128" s="194"/>
      <c r="BZ128" s="194"/>
      <c r="CA128" s="194"/>
      <c r="CB128" s="194"/>
      <c r="CC128" s="194"/>
      <c r="CD128" s="194"/>
      <c r="CE128" s="194"/>
      <c r="CF128" s="194"/>
      <c r="CG128" s="194"/>
      <c r="CH128" s="194"/>
      <c r="CI128" s="195"/>
      <c r="CJ128" s="193" t="s">
        <v>385</v>
      </c>
      <c r="CK128" s="194"/>
      <c r="CL128" s="194"/>
      <c r="CM128" s="194"/>
      <c r="CN128" s="194"/>
      <c r="CO128" s="194"/>
      <c r="CP128" s="194"/>
      <c r="CQ128" s="194"/>
      <c r="CR128" s="194"/>
      <c r="CS128" s="194"/>
      <c r="CT128" s="194"/>
      <c r="CU128" s="194"/>
      <c r="CV128" s="194"/>
      <c r="CW128" s="194"/>
      <c r="CX128" s="194"/>
      <c r="CY128" s="194"/>
      <c r="CZ128" s="194"/>
      <c r="DA128" s="195"/>
    </row>
    <row r="129" spans="1:159" s="56" customFormat="1" ht="12.75">
      <c r="A129" s="208">
        <v>1</v>
      </c>
      <c r="B129" s="208"/>
      <c r="C129" s="208"/>
      <c r="D129" s="208"/>
      <c r="E129" s="208"/>
      <c r="F129" s="208"/>
      <c r="G129" s="208"/>
      <c r="H129" s="208">
        <v>2</v>
      </c>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v>4</v>
      </c>
      <c r="BE129" s="208"/>
      <c r="BF129" s="208"/>
      <c r="BG129" s="208"/>
      <c r="BH129" s="208"/>
      <c r="BI129" s="208"/>
      <c r="BJ129" s="208"/>
      <c r="BK129" s="208"/>
      <c r="BL129" s="208"/>
      <c r="BM129" s="208"/>
      <c r="BN129" s="208"/>
      <c r="BO129" s="208"/>
      <c r="BP129" s="208"/>
      <c r="BQ129" s="208"/>
      <c r="BR129" s="208"/>
      <c r="BS129" s="208"/>
      <c r="BT129" s="208">
        <v>5</v>
      </c>
      <c r="BU129" s="208"/>
      <c r="BV129" s="208"/>
      <c r="BW129" s="208"/>
      <c r="BX129" s="208"/>
      <c r="BY129" s="208"/>
      <c r="BZ129" s="208"/>
      <c r="CA129" s="208"/>
      <c r="CB129" s="208"/>
      <c r="CC129" s="208"/>
      <c r="CD129" s="208"/>
      <c r="CE129" s="208"/>
      <c r="CF129" s="208"/>
      <c r="CG129" s="208"/>
      <c r="CH129" s="208"/>
      <c r="CI129" s="208"/>
      <c r="CJ129" s="208">
        <v>6</v>
      </c>
      <c r="CK129" s="208"/>
      <c r="CL129" s="208"/>
      <c r="CM129" s="208"/>
      <c r="CN129" s="208"/>
      <c r="CO129" s="208"/>
      <c r="CP129" s="208"/>
      <c r="CQ129" s="208"/>
      <c r="CR129" s="208"/>
      <c r="CS129" s="208"/>
      <c r="CT129" s="208"/>
      <c r="CU129" s="208"/>
      <c r="CV129" s="208"/>
      <c r="CW129" s="208"/>
      <c r="CX129" s="208"/>
      <c r="CY129" s="208"/>
      <c r="CZ129" s="208"/>
      <c r="DA129" s="208"/>
      <c r="EC129" s="255"/>
      <c r="ED129" s="255"/>
      <c r="EE129" s="255"/>
      <c r="EF129" s="255"/>
      <c r="EG129" s="255"/>
      <c r="EH129" s="255"/>
      <c r="EI129" s="255"/>
      <c r="EJ129" s="255"/>
      <c r="EK129" s="255"/>
      <c r="EL129" s="255"/>
      <c r="EM129" s="255"/>
      <c r="EN129" s="255"/>
      <c r="EO129" s="255"/>
      <c r="EP129" s="255"/>
      <c r="EQ129" s="255"/>
      <c r="ER129" s="255"/>
      <c r="ES129" s="255"/>
      <c r="ET129" s="255"/>
      <c r="EU129" s="255"/>
      <c r="EV129" s="255"/>
      <c r="EW129" s="255"/>
      <c r="EX129" s="255"/>
      <c r="EY129" s="255"/>
      <c r="EZ129" s="255"/>
      <c r="FA129" s="255"/>
      <c r="FB129" s="255"/>
      <c r="FC129" s="255"/>
    </row>
    <row r="130" spans="1:105" s="57" customFormat="1" ht="15" customHeight="1">
      <c r="A130" s="215"/>
      <c r="B130" s="215"/>
      <c r="C130" s="215"/>
      <c r="D130" s="215"/>
      <c r="E130" s="215"/>
      <c r="F130" s="215"/>
      <c r="G130" s="215"/>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c r="CO130" s="212"/>
      <c r="CP130" s="212"/>
      <c r="CQ130" s="212"/>
      <c r="CR130" s="212"/>
      <c r="CS130" s="212"/>
      <c r="CT130" s="212"/>
      <c r="CU130" s="212"/>
      <c r="CV130" s="212"/>
      <c r="CW130" s="212"/>
      <c r="CX130" s="212"/>
      <c r="CY130" s="212"/>
      <c r="CZ130" s="212"/>
      <c r="DA130" s="212"/>
    </row>
    <row r="131" spans="1:105" s="57" customFormat="1" ht="15" customHeight="1">
      <c r="A131" s="215"/>
      <c r="B131" s="215"/>
      <c r="C131" s="215"/>
      <c r="D131" s="215"/>
      <c r="E131" s="215"/>
      <c r="F131" s="215"/>
      <c r="G131" s="215"/>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row>
    <row r="132" spans="1:105" s="57" customFormat="1" ht="15" customHeight="1">
      <c r="A132" s="215"/>
      <c r="B132" s="215"/>
      <c r="C132" s="215"/>
      <c r="D132" s="215"/>
      <c r="E132" s="215"/>
      <c r="F132" s="215"/>
      <c r="G132" s="215"/>
      <c r="H132" s="218" t="s">
        <v>293</v>
      </c>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9"/>
      <c r="BD132" s="212" t="s">
        <v>294</v>
      </c>
      <c r="BE132" s="212"/>
      <c r="BF132" s="212"/>
      <c r="BG132" s="212"/>
      <c r="BH132" s="212"/>
      <c r="BI132" s="212"/>
      <c r="BJ132" s="212"/>
      <c r="BK132" s="212"/>
      <c r="BL132" s="212"/>
      <c r="BM132" s="212"/>
      <c r="BN132" s="212"/>
      <c r="BO132" s="212"/>
      <c r="BP132" s="212"/>
      <c r="BQ132" s="212"/>
      <c r="BR132" s="212"/>
      <c r="BS132" s="212"/>
      <c r="BT132" s="212" t="s">
        <v>294</v>
      </c>
      <c r="BU132" s="212"/>
      <c r="BV132" s="212"/>
      <c r="BW132" s="212"/>
      <c r="BX132" s="212"/>
      <c r="BY132" s="212"/>
      <c r="BZ132" s="212"/>
      <c r="CA132" s="212"/>
      <c r="CB132" s="212"/>
      <c r="CC132" s="212"/>
      <c r="CD132" s="212"/>
      <c r="CE132" s="212"/>
      <c r="CF132" s="212"/>
      <c r="CG132" s="212"/>
      <c r="CH132" s="212"/>
      <c r="CI132" s="212"/>
      <c r="CJ132" s="212" t="s">
        <v>294</v>
      </c>
      <c r="CK132" s="212"/>
      <c r="CL132" s="212"/>
      <c r="CM132" s="212"/>
      <c r="CN132" s="212"/>
      <c r="CO132" s="212"/>
      <c r="CP132" s="212"/>
      <c r="CQ132" s="212"/>
      <c r="CR132" s="212"/>
      <c r="CS132" s="212"/>
      <c r="CT132" s="212"/>
      <c r="CU132" s="212"/>
      <c r="CV132" s="212"/>
      <c r="CW132" s="212"/>
      <c r="CX132" s="212"/>
      <c r="CY132" s="212"/>
      <c r="CZ132" s="212"/>
      <c r="DA132" s="212"/>
    </row>
    <row r="133" ht="12" customHeight="1"/>
    <row r="134" spans="1:105" s="52" customFormat="1" ht="14.25">
      <c r="A134" s="204" t="s">
        <v>386</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row>
    <row r="135" ht="10.5" customHeight="1"/>
    <row r="136" spans="1:105" s="55" customFormat="1" ht="45" customHeight="1">
      <c r="A136" s="193" t="s">
        <v>279</v>
      </c>
      <c r="B136" s="194"/>
      <c r="C136" s="194"/>
      <c r="D136" s="194"/>
      <c r="E136" s="194"/>
      <c r="F136" s="194"/>
      <c r="G136" s="195"/>
      <c r="H136" s="193" t="s">
        <v>337</v>
      </c>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5"/>
      <c r="BD136" s="193" t="s">
        <v>387</v>
      </c>
      <c r="BE136" s="194"/>
      <c r="BF136" s="194"/>
      <c r="BG136" s="194"/>
      <c r="BH136" s="194"/>
      <c r="BI136" s="194"/>
      <c r="BJ136" s="194"/>
      <c r="BK136" s="194"/>
      <c r="BL136" s="194"/>
      <c r="BM136" s="194"/>
      <c r="BN136" s="194"/>
      <c r="BO136" s="194"/>
      <c r="BP136" s="194"/>
      <c r="BQ136" s="194"/>
      <c r="BR136" s="194"/>
      <c r="BS136" s="195"/>
      <c r="BT136" s="193" t="s">
        <v>388</v>
      </c>
      <c r="BU136" s="194"/>
      <c r="BV136" s="194"/>
      <c r="BW136" s="194"/>
      <c r="BX136" s="194"/>
      <c r="BY136" s="194"/>
      <c r="BZ136" s="194"/>
      <c r="CA136" s="194"/>
      <c r="CB136" s="194"/>
      <c r="CC136" s="194"/>
      <c r="CD136" s="194"/>
      <c r="CE136" s="194"/>
      <c r="CF136" s="194"/>
      <c r="CG136" s="194"/>
      <c r="CH136" s="194"/>
      <c r="CI136" s="195"/>
      <c r="CJ136" s="193" t="s">
        <v>389</v>
      </c>
      <c r="CK136" s="194"/>
      <c r="CL136" s="194"/>
      <c r="CM136" s="194"/>
      <c r="CN136" s="194"/>
      <c r="CO136" s="194"/>
      <c r="CP136" s="194"/>
      <c r="CQ136" s="194"/>
      <c r="CR136" s="194"/>
      <c r="CS136" s="194"/>
      <c r="CT136" s="194"/>
      <c r="CU136" s="194"/>
      <c r="CV136" s="194"/>
      <c r="CW136" s="194"/>
      <c r="CX136" s="194"/>
      <c r="CY136" s="194"/>
      <c r="CZ136" s="194"/>
      <c r="DA136" s="195"/>
    </row>
    <row r="137" spans="1:105" s="56" customFormat="1" ht="12.75">
      <c r="A137" s="208">
        <v>1</v>
      </c>
      <c r="B137" s="208"/>
      <c r="C137" s="208"/>
      <c r="D137" s="208"/>
      <c r="E137" s="208"/>
      <c r="F137" s="208"/>
      <c r="G137" s="208"/>
      <c r="H137" s="208">
        <v>2</v>
      </c>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v>3</v>
      </c>
      <c r="BE137" s="208"/>
      <c r="BF137" s="208"/>
      <c r="BG137" s="208"/>
      <c r="BH137" s="208"/>
      <c r="BI137" s="208"/>
      <c r="BJ137" s="208"/>
      <c r="BK137" s="208"/>
      <c r="BL137" s="208"/>
      <c r="BM137" s="208"/>
      <c r="BN137" s="208"/>
      <c r="BO137" s="208"/>
      <c r="BP137" s="208"/>
      <c r="BQ137" s="208"/>
      <c r="BR137" s="208"/>
      <c r="BS137" s="208"/>
      <c r="BT137" s="208">
        <v>4</v>
      </c>
      <c r="BU137" s="208"/>
      <c r="BV137" s="208"/>
      <c r="BW137" s="208"/>
      <c r="BX137" s="208"/>
      <c r="BY137" s="208"/>
      <c r="BZ137" s="208"/>
      <c r="CA137" s="208"/>
      <c r="CB137" s="208"/>
      <c r="CC137" s="208"/>
      <c r="CD137" s="208"/>
      <c r="CE137" s="208"/>
      <c r="CF137" s="208"/>
      <c r="CG137" s="208"/>
      <c r="CH137" s="208"/>
      <c r="CI137" s="208"/>
      <c r="CJ137" s="208">
        <v>5</v>
      </c>
      <c r="CK137" s="208"/>
      <c r="CL137" s="208"/>
      <c r="CM137" s="208"/>
      <c r="CN137" s="208"/>
      <c r="CO137" s="208"/>
      <c r="CP137" s="208"/>
      <c r="CQ137" s="208"/>
      <c r="CR137" s="208"/>
      <c r="CS137" s="208"/>
      <c r="CT137" s="208"/>
      <c r="CU137" s="208"/>
      <c r="CV137" s="208"/>
      <c r="CW137" s="208"/>
      <c r="CX137" s="208"/>
      <c r="CY137" s="208"/>
      <c r="CZ137" s="208"/>
      <c r="DA137" s="208"/>
    </row>
    <row r="138" spans="1:105" s="57" customFormat="1" ht="15" customHeight="1">
      <c r="A138" s="215" t="s">
        <v>309</v>
      </c>
      <c r="B138" s="215"/>
      <c r="C138" s="215"/>
      <c r="D138" s="215"/>
      <c r="E138" s="215"/>
      <c r="F138" s="215"/>
      <c r="G138" s="215"/>
      <c r="H138" s="216" t="s">
        <v>390</v>
      </c>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v>5000</v>
      </c>
      <c r="CK138" s="212"/>
      <c r="CL138" s="212"/>
      <c r="CM138" s="212"/>
      <c r="CN138" s="212"/>
      <c r="CO138" s="212"/>
      <c r="CP138" s="212"/>
      <c r="CQ138" s="212"/>
      <c r="CR138" s="212"/>
      <c r="CS138" s="212"/>
      <c r="CT138" s="212"/>
      <c r="CU138" s="212"/>
      <c r="CV138" s="212"/>
      <c r="CW138" s="212"/>
      <c r="CX138" s="212"/>
      <c r="CY138" s="212"/>
      <c r="CZ138" s="212"/>
      <c r="DA138" s="212"/>
    </row>
    <row r="139" spans="1:105" s="57" customFormat="1" ht="15" customHeight="1">
      <c r="A139" s="215" t="s">
        <v>317</v>
      </c>
      <c r="B139" s="215"/>
      <c r="C139" s="215"/>
      <c r="D139" s="215"/>
      <c r="E139" s="215"/>
      <c r="F139" s="215"/>
      <c r="G139" s="215"/>
      <c r="H139" s="216" t="s">
        <v>391</v>
      </c>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2"/>
      <c r="BE139" s="212"/>
      <c r="BF139" s="212"/>
      <c r="BG139" s="212"/>
      <c r="BH139" s="212"/>
      <c r="BI139" s="212"/>
      <c r="BJ139" s="212"/>
      <c r="BK139" s="212"/>
      <c r="BL139" s="212"/>
      <c r="BM139" s="212"/>
      <c r="BN139" s="212"/>
      <c r="BO139" s="212"/>
      <c r="BP139" s="212"/>
      <c r="BQ139" s="212"/>
      <c r="BR139" s="212"/>
      <c r="BS139" s="212"/>
      <c r="BT139" s="212">
        <v>1</v>
      </c>
      <c r="BU139" s="212"/>
      <c r="BV139" s="212"/>
      <c r="BW139" s="212"/>
      <c r="BX139" s="212"/>
      <c r="BY139" s="212"/>
      <c r="BZ139" s="212"/>
      <c r="CA139" s="212"/>
      <c r="CB139" s="212"/>
      <c r="CC139" s="212"/>
      <c r="CD139" s="212"/>
      <c r="CE139" s="212"/>
      <c r="CF139" s="212"/>
      <c r="CG139" s="212"/>
      <c r="CH139" s="212"/>
      <c r="CI139" s="212"/>
      <c r="CJ139" s="212">
        <v>20000</v>
      </c>
      <c r="CK139" s="212"/>
      <c r="CL139" s="212"/>
      <c r="CM139" s="212"/>
      <c r="CN139" s="212"/>
      <c r="CO139" s="212"/>
      <c r="CP139" s="212"/>
      <c r="CQ139" s="212"/>
      <c r="CR139" s="212"/>
      <c r="CS139" s="212"/>
      <c r="CT139" s="212"/>
      <c r="CU139" s="212"/>
      <c r="CV139" s="212"/>
      <c r="CW139" s="212"/>
      <c r="CX139" s="212"/>
      <c r="CY139" s="212"/>
      <c r="CZ139" s="212"/>
      <c r="DA139" s="212"/>
    </row>
    <row r="140" spans="1:105" s="57" customFormat="1" ht="15" customHeight="1">
      <c r="A140" s="215" t="s">
        <v>328</v>
      </c>
      <c r="B140" s="215"/>
      <c r="C140" s="215"/>
      <c r="D140" s="215"/>
      <c r="E140" s="215"/>
      <c r="F140" s="215"/>
      <c r="G140" s="215"/>
      <c r="H140" s="216" t="s">
        <v>392</v>
      </c>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c r="BB140" s="216"/>
      <c r="BC140" s="216"/>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v>191520</v>
      </c>
      <c r="CK140" s="212"/>
      <c r="CL140" s="212"/>
      <c r="CM140" s="212"/>
      <c r="CN140" s="212"/>
      <c r="CO140" s="212"/>
      <c r="CP140" s="212"/>
      <c r="CQ140" s="212"/>
      <c r="CR140" s="212"/>
      <c r="CS140" s="212"/>
      <c r="CT140" s="212"/>
      <c r="CU140" s="212"/>
      <c r="CV140" s="212"/>
      <c r="CW140" s="212"/>
      <c r="CX140" s="212"/>
      <c r="CY140" s="212"/>
      <c r="CZ140" s="212"/>
      <c r="DA140" s="212"/>
    </row>
    <row r="141" spans="1:105" s="57" customFormat="1" ht="30" customHeight="1">
      <c r="A141" s="215" t="s">
        <v>254</v>
      </c>
      <c r="B141" s="215"/>
      <c r="C141" s="215"/>
      <c r="D141" s="215"/>
      <c r="E141" s="215"/>
      <c r="F141" s="215"/>
      <c r="G141" s="215"/>
      <c r="H141" s="216" t="s">
        <v>393</v>
      </c>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c r="BB141" s="216"/>
      <c r="BC141" s="216"/>
      <c r="BD141" s="212"/>
      <c r="BE141" s="212"/>
      <c r="BF141" s="212"/>
      <c r="BG141" s="212"/>
      <c r="BH141" s="212"/>
      <c r="BI141" s="212"/>
      <c r="BJ141" s="212"/>
      <c r="BK141" s="212"/>
      <c r="BL141" s="212"/>
      <c r="BM141" s="212"/>
      <c r="BN141" s="212"/>
      <c r="BO141" s="212"/>
      <c r="BP141" s="212"/>
      <c r="BQ141" s="212"/>
      <c r="BR141" s="212"/>
      <c r="BS141" s="212"/>
      <c r="BT141" s="212">
        <v>12</v>
      </c>
      <c r="BU141" s="212"/>
      <c r="BV141" s="212"/>
      <c r="BW141" s="212"/>
      <c r="BX141" s="212"/>
      <c r="BY141" s="212"/>
      <c r="BZ141" s="212"/>
      <c r="CA141" s="212"/>
      <c r="CB141" s="212"/>
      <c r="CC141" s="212"/>
      <c r="CD141" s="212"/>
      <c r="CE141" s="212"/>
      <c r="CF141" s="212"/>
      <c r="CG141" s="212"/>
      <c r="CH141" s="212"/>
      <c r="CI141" s="212"/>
      <c r="CJ141" s="212">
        <f>2500*BT141</f>
        <v>30000</v>
      </c>
      <c r="CK141" s="212"/>
      <c r="CL141" s="212"/>
      <c r="CM141" s="212"/>
      <c r="CN141" s="212"/>
      <c r="CO141" s="212"/>
      <c r="CP141" s="212"/>
      <c r="CQ141" s="212"/>
      <c r="CR141" s="212"/>
      <c r="CS141" s="212"/>
      <c r="CT141" s="212"/>
      <c r="CU141" s="212"/>
      <c r="CV141" s="212"/>
      <c r="CW141" s="212"/>
      <c r="CX141" s="212"/>
      <c r="CY141" s="212"/>
      <c r="CZ141" s="212"/>
      <c r="DA141" s="212"/>
    </row>
    <row r="142" spans="1:105" s="57" customFormat="1" ht="18.75" customHeight="1">
      <c r="A142" s="215" t="s">
        <v>255</v>
      </c>
      <c r="B142" s="215"/>
      <c r="C142" s="215"/>
      <c r="D142" s="215"/>
      <c r="E142" s="215"/>
      <c r="F142" s="215"/>
      <c r="G142" s="215"/>
      <c r="H142" s="216" t="s">
        <v>394</v>
      </c>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c r="BB142" s="216"/>
      <c r="BC142" s="216"/>
      <c r="BD142" s="212"/>
      <c r="BE142" s="212"/>
      <c r="BF142" s="212"/>
      <c r="BG142" s="212"/>
      <c r="BH142" s="212"/>
      <c r="BI142" s="212"/>
      <c r="BJ142" s="212"/>
      <c r="BK142" s="212"/>
      <c r="BL142" s="212"/>
      <c r="BM142" s="212"/>
      <c r="BN142" s="212"/>
      <c r="BO142" s="212"/>
      <c r="BP142" s="212"/>
      <c r="BQ142" s="212"/>
      <c r="BR142" s="212"/>
      <c r="BS142" s="212"/>
      <c r="BT142" s="212">
        <v>2</v>
      </c>
      <c r="BU142" s="212"/>
      <c r="BV142" s="212"/>
      <c r="BW142" s="212"/>
      <c r="BX142" s="212"/>
      <c r="BY142" s="212"/>
      <c r="BZ142" s="212"/>
      <c r="CA142" s="212"/>
      <c r="CB142" s="212"/>
      <c r="CC142" s="212"/>
      <c r="CD142" s="212"/>
      <c r="CE142" s="212"/>
      <c r="CF142" s="212"/>
      <c r="CG142" s="212"/>
      <c r="CH142" s="212"/>
      <c r="CI142" s="212"/>
      <c r="CJ142" s="212">
        <v>19080</v>
      </c>
      <c r="CK142" s="212"/>
      <c r="CL142" s="212"/>
      <c r="CM142" s="212"/>
      <c r="CN142" s="212"/>
      <c r="CO142" s="212"/>
      <c r="CP142" s="212"/>
      <c r="CQ142" s="212"/>
      <c r="CR142" s="212"/>
      <c r="CS142" s="212"/>
      <c r="CT142" s="212"/>
      <c r="CU142" s="212"/>
      <c r="CV142" s="212"/>
      <c r="CW142" s="212"/>
      <c r="CX142" s="212"/>
      <c r="CY142" s="212"/>
      <c r="CZ142" s="212"/>
      <c r="DA142" s="212"/>
    </row>
    <row r="143" spans="1:105" s="57" customFormat="1" ht="27.75" customHeight="1">
      <c r="A143" s="215" t="s">
        <v>255</v>
      </c>
      <c r="B143" s="215"/>
      <c r="C143" s="215"/>
      <c r="D143" s="215"/>
      <c r="E143" s="215"/>
      <c r="F143" s="215"/>
      <c r="G143" s="215"/>
      <c r="H143" s="216" t="s">
        <v>395</v>
      </c>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c r="BB143" s="216"/>
      <c r="BC143" s="216"/>
      <c r="BD143" s="212"/>
      <c r="BE143" s="212"/>
      <c r="BF143" s="212"/>
      <c r="BG143" s="212"/>
      <c r="BH143" s="212"/>
      <c r="BI143" s="212"/>
      <c r="BJ143" s="212"/>
      <c r="BK143" s="212"/>
      <c r="BL143" s="212"/>
      <c r="BM143" s="212"/>
      <c r="BN143" s="212"/>
      <c r="BO143" s="212"/>
      <c r="BP143" s="212"/>
      <c r="BQ143" s="212"/>
      <c r="BR143" s="212"/>
      <c r="BS143" s="212"/>
      <c r="BT143" s="212">
        <v>12</v>
      </c>
      <c r="BU143" s="212"/>
      <c r="BV143" s="212"/>
      <c r="BW143" s="212"/>
      <c r="BX143" s="212"/>
      <c r="BY143" s="212"/>
      <c r="BZ143" s="212"/>
      <c r="CA143" s="212"/>
      <c r="CB143" s="212"/>
      <c r="CC143" s="212"/>
      <c r="CD143" s="212"/>
      <c r="CE143" s="212"/>
      <c r="CF143" s="212"/>
      <c r="CG143" s="212"/>
      <c r="CH143" s="212"/>
      <c r="CI143" s="212"/>
      <c r="CJ143" s="212">
        <v>45600</v>
      </c>
      <c r="CK143" s="212"/>
      <c r="CL143" s="212"/>
      <c r="CM143" s="212"/>
      <c r="CN143" s="212"/>
      <c r="CO143" s="212"/>
      <c r="CP143" s="212"/>
      <c r="CQ143" s="212"/>
      <c r="CR143" s="212"/>
      <c r="CS143" s="212"/>
      <c r="CT143" s="212"/>
      <c r="CU143" s="212"/>
      <c r="CV143" s="212"/>
      <c r="CW143" s="212"/>
      <c r="CX143" s="212"/>
      <c r="CY143" s="212"/>
      <c r="CZ143" s="212"/>
      <c r="DA143" s="212"/>
    </row>
    <row r="144" spans="1:105" s="57" customFormat="1" ht="15" customHeight="1">
      <c r="A144" s="215" t="s">
        <v>359</v>
      </c>
      <c r="B144" s="215"/>
      <c r="C144" s="215"/>
      <c r="D144" s="215"/>
      <c r="E144" s="215"/>
      <c r="F144" s="215"/>
      <c r="G144" s="215"/>
      <c r="H144" s="216" t="s">
        <v>396</v>
      </c>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2"/>
      <c r="BE144" s="212"/>
      <c r="BF144" s="212"/>
      <c r="BG144" s="212"/>
      <c r="BH144" s="212"/>
      <c r="BI144" s="212"/>
      <c r="BJ144" s="212"/>
      <c r="BK144" s="212"/>
      <c r="BL144" s="212"/>
      <c r="BM144" s="212"/>
      <c r="BN144" s="212"/>
      <c r="BO144" s="212"/>
      <c r="BP144" s="212"/>
      <c r="BQ144" s="212"/>
      <c r="BR144" s="212"/>
      <c r="BS144" s="212"/>
      <c r="BT144" s="212">
        <v>12</v>
      </c>
      <c r="BU144" s="212"/>
      <c r="BV144" s="212"/>
      <c r="BW144" s="212"/>
      <c r="BX144" s="212"/>
      <c r="BY144" s="212"/>
      <c r="BZ144" s="212"/>
      <c r="CA144" s="212"/>
      <c r="CB144" s="212"/>
      <c r="CC144" s="212"/>
      <c r="CD144" s="212"/>
      <c r="CE144" s="212"/>
      <c r="CF144" s="212"/>
      <c r="CG144" s="212"/>
      <c r="CH144" s="212"/>
      <c r="CI144" s="212"/>
      <c r="CJ144" s="212">
        <f>8000*12</f>
        <v>96000</v>
      </c>
      <c r="CK144" s="212"/>
      <c r="CL144" s="212"/>
      <c r="CM144" s="212"/>
      <c r="CN144" s="212"/>
      <c r="CO144" s="212"/>
      <c r="CP144" s="212"/>
      <c r="CQ144" s="212"/>
      <c r="CR144" s="212"/>
      <c r="CS144" s="212"/>
      <c r="CT144" s="212"/>
      <c r="CU144" s="212"/>
      <c r="CV144" s="212"/>
      <c r="CW144" s="212"/>
      <c r="CX144" s="212"/>
      <c r="CY144" s="212"/>
      <c r="CZ144" s="212"/>
      <c r="DA144" s="212"/>
    </row>
    <row r="145" spans="1:105" s="57" customFormat="1" ht="15" customHeight="1">
      <c r="A145" s="215" t="s">
        <v>361</v>
      </c>
      <c r="B145" s="215"/>
      <c r="C145" s="215"/>
      <c r="D145" s="215"/>
      <c r="E145" s="215"/>
      <c r="F145" s="215"/>
      <c r="G145" s="215"/>
      <c r="H145" s="216" t="s">
        <v>397</v>
      </c>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c r="BB145" s="216"/>
      <c r="BC145" s="216"/>
      <c r="BD145" s="212"/>
      <c r="BE145" s="212"/>
      <c r="BF145" s="212"/>
      <c r="BG145" s="212"/>
      <c r="BH145" s="212"/>
      <c r="BI145" s="212"/>
      <c r="BJ145" s="212"/>
      <c r="BK145" s="212"/>
      <c r="BL145" s="212"/>
      <c r="BM145" s="212"/>
      <c r="BN145" s="212"/>
      <c r="BO145" s="212"/>
      <c r="BP145" s="212"/>
      <c r="BQ145" s="212"/>
      <c r="BR145" s="212"/>
      <c r="BS145" s="212"/>
      <c r="BT145" s="212">
        <v>4</v>
      </c>
      <c r="BU145" s="212"/>
      <c r="BV145" s="212"/>
      <c r="BW145" s="212"/>
      <c r="BX145" s="212"/>
      <c r="BY145" s="212"/>
      <c r="BZ145" s="212"/>
      <c r="CA145" s="212"/>
      <c r="CB145" s="212"/>
      <c r="CC145" s="212"/>
      <c r="CD145" s="212"/>
      <c r="CE145" s="212"/>
      <c r="CF145" s="212"/>
      <c r="CG145" s="212"/>
      <c r="CH145" s="212"/>
      <c r="CI145" s="212"/>
      <c r="CJ145" s="212">
        <v>3900</v>
      </c>
      <c r="CK145" s="212"/>
      <c r="CL145" s="212"/>
      <c r="CM145" s="212"/>
      <c r="CN145" s="212"/>
      <c r="CO145" s="212"/>
      <c r="CP145" s="212"/>
      <c r="CQ145" s="212"/>
      <c r="CR145" s="212"/>
      <c r="CS145" s="212"/>
      <c r="CT145" s="212"/>
      <c r="CU145" s="212"/>
      <c r="CV145" s="212"/>
      <c r="CW145" s="212"/>
      <c r="CX145" s="212"/>
      <c r="CY145" s="212"/>
      <c r="CZ145" s="212"/>
      <c r="DA145" s="212"/>
    </row>
    <row r="146" spans="1:105" s="57" customFormat="1" ht="15" customHeight="1">
      <c r="A146" s="215" t="s">
        <v>363</v>
      </c>
      <c r="B146" s="215"/>
      <c r="C146" s="215"/>
      <c r="D146" s="215"/>
      <c r="E146" s="215"/>
      <c r="F146" s="215"/>
      <c r="G146" s="215"/>
      <c r="H146" s="216" t="s">
        <v>398</v>
      </c>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c r="BB146" s="216"/>
      <c r="BC146" s="216"/>
      <c r="BD146" s="212"/>
      <c r="BE146" s="212"/>
      <c r="BF146" s="212"/>
      <c r="BG146" s="212"/>
      <c r="BH146" s="212"/>
      <c r="BI146" s="212"/>
      <c r="BJ146" s="212"/>
      <c r="BK146" s="212"/>
      <c r="BL146" s="212"/>
      <c r="BM146" s="212"/>
      <c r="BN146" s="212"/>
      <c r="BO146" s="212"/>
      <c r="BP146" s="212"/>
      <c r="BQ146" s="212"/>
      <c r="BR146" s="212"/>
      <c r="BS146" s="212"/>
      <c r="BT146" s="212">
        <v>1</v>
      </c>
      <c r="BU146" s="212"/>
      <c r="BV146" s="212"/>
      <c r="BW146" s="212"/>
      <c r="BX146" s="212"/>
      <c r="BY146" s="212"/>
      <c r="BZ146" s="212"/>
      <c r="CA146" s="212"/>
      <c r="CB146" s="212"/>
      <c r="CC146" s="212"/>
      <c r="CD146" s="212"/>
      <c r="CE146" s="212"/>
      <c r="CF146" s="212"/>
      <c r="CG146" s="212"/>
      <c r="CH146" s="212"/>
      <c r="CI146" s="212"/>
      <c r="CJ146" s="212">
        <v>40000</v>
      </c>
      <c r="CK146" s="212"/>
      <c r="CL146" s="212"/>
      <c r="CM146" s="212"/>
      <c r="CN146" s="212"/>
      <c r="CO146" s="212"/>
      <c r="CP146" s="212"/>
      <c r="CQ146" s="212"/>
      <c r="CR146" s="212"/>
      <c r="CS146" s="212"/>
      <c r="CT146" s="212"/>
      <c r="CU146" s="212"/>
      <c r="CV146" s="212"/>
      <c r="CW146" s="212"/>
      <c r="CX146" s="212"/>
      <c r="CY146" s="212"/>
      <c r="CZ146" s="212"/>
      <c r="DA146" s="212"/>
    </row>
    <row r="147" spans="1:105" s="57" customFormat="1" ht="15" customHeight="1">
      <c r="A147" s="215"/>
      <c r="B147" s="215"/>
      <c r="C147" s="215"/>
      <c r="D147" s="215"/>
      <c r="E147" s="215"/>
      <c r="F147" s="215"/>
      <c r="G147" s="215"/>
      <c r="H147" s="218" t="s">
        <v>293</v>
      </c>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9"/>
      <c r="BD147" s="212" t="s">
        <v>294</v>
      </c>
      <c r="BE147" s="212"/>
      <c r="BF147" s="212"/>
      <c r="BG147" s="212"/>
      <c r="BH147" s="212"/>
      <c r="BI147" s="212"/>
      <c r="BJ147" s="212"/>
      <c r="BK147" s="212"/>
      <c r="BL147" s="212"/>
      <c r="BM147" s="212"/>
      <c r="BN147" s="212"/>
      <c r="BO147" s="212"/>
      <c r="BP147" s="212"/>
      <c r="BQ147" s="212"/>
      <c r="BR147" s="212"/>
      <c r="BS147" s="212"/>
      <c r="BT147" s="212" t="s">
        <v>294</v>
      </c>
      <c r="BU147" s="212"/>
      <c r="BV147" s="212"/>
      <c r="BW147" s="212"/>
      <c r="BX147" s="212"/>
      <c r="BY147" s="212"/>
      <c r="BZ147" s="212"/>
      <c r="CA147" s="212"/>
      <c r="CB147" s="212"/>
      <c r="CC147" s="212"/>
      <c r="CD147" s="212"/>
      <c r="CE147" s="212"/>
      <c r="CF147" s="212"/>
      <c r="CG147" s="212"/>
      <c r="CH147" s="212"/>
      <c r="CI147" s="212"/>
      <c r="CJ147" s="212">
        <f>SUM(CJ138:CJ146)</f>
        <v>451100</v>
      </c>
      <c r="CK147" s="212"/>
      <c r="CL147" s="212"/>
      <c r="CM147" s="212"/>
      <c r="CN147" s="212"/>
      <c r="CO147" s="212"/>
      <c r="CP147" s="212"/>
      <c r="CQ147" s="212"/>
      <c r="CR147" s="212"/>
      <c r="CS147" s="212"/>
      <c r="CT147" s="212"/>
      <c r="CU147" s="212"/>
      <c r="CV147" s="212"/>
      <c r="CW147" s="212"/>
      <c r="CX147" s="212"/>
      <c r="CY147" s="212"/>
      <c r="CZ147" s="212"/>
      <c r="DA147" s="212"/>
    </row>
    <row r="148" ht="12" customHeight="1"/>
    <row r="149" spans="1:105" s="52" customFormat="1" ht="14.25">
      <c r="A149" s="204" t="s">
        <v>399</v>
      </c>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c r="BY149" s="204"/>
      <c r="BZ149" s="204"/>
      <c r="CA149" s="204"/>
      <c r="CB149" s="204"/>
      <c r="CC149" s="204"/>
      <c r="CD149" s="204"/>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row>
    <row r="150" ht="10.5" customHeight="1"/>
    <row r="151" spans="1:105" ht="30" customHeight="1">
      <c r="A151" s="193" t="s">
        <v>279</v>
      </c>
      <c r="B151" s="194"/>
      <c r="C151" s="194"/>
      <c r="D151" s="194"/>
      <c r="E151" s="194"/>
      <c r="F151" s="194"/>
      <c r="G151" s="195"/>
      <c r="H151" s="193" t="s">
        <v>337</v>
      </c>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5"/>
      <c r="BT151" s="193" t="s">
        <v>400</v>
      </c>
      <c r="BU151" s="194"/>
      <c r="BV151" s="194"/>
      <c r="BW151" s="194"/>
      <c r="BX151" s="194"/>
      <c r="BY151" s="194"/>
      <c r="BZ151" s="194"/>
      <c r="CA151" s="194"/>
      <c r="CB151" s="194"/>
      <c r="CC151" s="194"/>
      <c r="CD151" s="194"/>
      <c r="CE151" s="194"/>
      <c r="CF151" s="194"/>
      <c r="CG151" s="194"/>
      <c r="CH151" s="194"/>
      <c r="CI151" s="195"/>
      <c r="CJ151" s="193" t="s">
        <v>401</v>
      </c>
      <c r="CK151" s="194"/>
      <c r="CL151" s="194"/>
      <c r="CM151" s="194"/>
      <c r="CN151" s="194"/>
      <c r="CO151" s="194"/>
      <c r="CP151" s="194"/>
      <c r="CQ151" s="194"/>
      <c r="CR151" s="194"/>
      <c r="CS151" s="194"/>
      <c r="CT151" s="194"/>
      <c r="CU151" s="194"/>
      <c r="CV151" s="194"/>
      <c r="CW151" s="194"/>
      <c r="CX151" s="194"/>
      <c r="CY151" s="194"/>
      <c r="CZ151" s="194"/>
      <c r="DA151" s="195"/>
    </row>
    <row r="152" spans="1:105" s="47" customFormat="1" ht="12.75">
      <c r="A152" s="208">
        <v>1</v>
      </c>
      <c r="B152" s="208"/>
      <c r="C152" s="208"/>
      <c r="D152" s="208"/>
      <c r="E152" s="208"/>
      <c r="F152" s="208"/>
      <c r="G152" s="208"/>
      <c r="H152" s="208">
        <v>2</v>
      </c>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c r="BE152" s="208"/>
      <c r="BF152" s="208"/>
      <c r="BG152" s="208"/>
      <c r="BH152" s="208"/>
      <c r="BI152" s="208"/>
      <c r="BJ152" s="208"/>
      <c r="BK152" s="208"/>
      <c r="BL152" s="208"/>
      <c r="BM152" s="208"/>
      <c r="BN152" s="208"/>
      <c r="BO152" s="208"/>
      <c r="BP152" s="208"/>
      <c r="BQ152" s="208"/>
      <c r="BR152" s="208"/>
      <c r="BS152" s="208"/>
      <c r="BT152" s="208">
        <v>3</v>
      </c>
      <c r="BU152" s="208"/>
      <c r="BV152" s="208"/>
      <c r="BW152" s="208"/>
      <c r="BX152" s="208"/>
      <c r="BY152" s="208"/>
      <c r="BZ152" s="208"/>
      <c r="CA152" s="208"/>
      <c r="CB152" s="208"/>
      <c r="CC152" s="208"/>
      <c r="CD152" s="208"/>
      <c r="CE152" s="208"/>
      <c r="CF152" s="208"/>
      <c r="CG152" s="208"/>
      <c r="CH152" s="208"/>
      <c r="CI152" s="208"/>
      <c r="CJ152" s="208">
        <v>4</v>
      </c>
      <c r="CK152" s="208"/>
      <c r="CL152" s="208"/>
      <c r="CM152" s="208"/>
      <c r="CN152" s="208"/>
      <c r="CO152" s="208"/>
      <c r="CP152" s="208"/>
      <c r="CQ152" s="208"/>
      <c r="CR152" s="208"/>
      <c r="CS152" s="208"/>
      <c r="CT152" s="208"/>
      <c r="CU152" s="208"/>
      <c r="CV152" s="208"/>
      <c r="CW152" s="208"/>
      <c r="CX152" s="208"/>
      <c r="CY152" s="208"/>
      <c r="CZ152" s="208"/>
      <c r="DA152" s="208"/>
    </row>
    <row r="153" spans="1:105" ht="25.5" customHeight="1">
      <c r="A153" s="215" t="s">
        <v>309</v>
      </c>
      <c r="B153" s="215"/>
      <c r="C153" s="215"/>
      <c r="D153" s="215"/>
      <c r="E153" s="215"/>
      <c r="F153" s="215"/>
      <c r="G153" s="215"/>
      <c r="H153" s="256" t="s">
        <v>402</v>
      </c>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c r="AX153" s="221"/>
      <c r="AY153" s="221"/>
      <c r="AZ153" s="221"/>
      <c r="BA153" s="221"/>
      <c r="BB153" s="221"/>
      <c r="BC153" s="221"/>
      <c r="BD153" s="221"/>
      <c r="BE153" s="221"/>
      <c r="BF153" s="221"/>
      <c r="BG153" s="221"/>
      <c r="BH153" s="221"/>
      <c r="BI153" s="221"/>
      <c r="BJ153" s="221"/>
      <c r="BK153" s="221"/>
      <c r="BL153" s="221"/>
      <c r="BM153" s="221"/>
      <c r="BN153" s="221"/>
      <c r="BO153" s="221"/>
      <c r="BP153" s="221"/>
      <c r="BQ153" s="221"/>
      <c r="BR153" s="221"/>
      <c r="BS153" s="222"/>
      <c r="BT153" s="212">
        <v>1</v>
      </c>
      <c r="BU153" s="212"/>
      <c r="BV153" s="212"/>
      <c r="BW153" s="212"/>
      <c r="BX153" s="212"/>
      <c r="BY153" s="212"/>
      <c r="BZ153" s="212"/>
      <c r="CA153" s="212"/>
      <c r="CB153" s="212"/>
      <c r="CC153" s="212"/>
      <c r="CD153" s="212"/>
      <c r="CE153" s="212"/>
      <c r="CF153" s="212"/>
      <c r="CG153" s="212"/>
      <c r="CH153" s="212"/>
      <c r="CI153" s="212"/>
      <c r="CJ153" s="212">
        <v>50000</v>
      </c>
      <c r="CK153" s="212"/>
      <c r="CL153" s="212"/>
      <c r="CM153" s="212"/>
      <c r="CN153" s="212"/>
      <c r="CO153" s="212"/>
      <c r="CP153" s="212"/>
      <c r="CQ153" s="212"/>
      <c r="CR153" s="212"/>
      <c r="CS153" s="212"/>
      <c r="CT153" s="212"/>
      <c r="CU153" s="212"/>
      <c r="CV153" s="212"/>
      <c r="CW153" s="212"/>
      <c r="CX153" s="212"/>
      <c r="CY153" s="212"/>
      <c r="CZ153" s="212"/>
      <c r="DA153" s="212"/>
    </row>
    <row r="154" spans="1:105" ht="26.25" customHeight="1">
      <c r="A154" s="215" t="s">
        <v>317</v>
      </c>
      <c r="B154" s="215"/>
      <c r="C154" s="215"/>
      <c r="D154" s="215"/>
      <c r="E154" s="215"/>
      <c r="F154" s="215"/>
      <c r="G154" s="215"/>
      <c r="H154" s="256" t="s">
        <v>403</v>
      </c>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c r="AX154" s="221"/>
      <c r="AY154" s="221"/>
      <c r="AZ154" s="221"/>
      <c r="BA154" s="221"/>
      <c r="BB154" s="221"/>
      <c r="BC154" s="221"/>
      <c r="BD154" s="221"/>
      <c r="BE154" s="221"/>
      <c r="BF154" s="221"/>
      <c r="BG154" s="221"/>
      <c r="BH154" s="221"/>
      <c r="BI154" s="221"/>
      <c r="BJ154" s="221"/>
      <c r="BK154" s="221"/>
      <c r="BL154" s="221"/>
      <c r="BM154" s="221"/>
      <c r="BN154" s="221"/>
      <c r="BO154" s="221"/>
      <c r="BP154" s="221"/>
      <c r="BQ154" s="221"/>
      <c r="BR154" s="221"/>
      <c r="BS154" s="222"/>
      <c r="BT154" s="212">
        <v>2</v>
      </c>
      <c r="BU154" s="212"/>
      <c r="BV154" s="212"/>
      <c r="BW154" s="212"/>
      <c r="BX154" s="212"/>
      <c r="BY154" s="212"/>
      <c r="BZ154" s="212"/>
      <c r="CA154" s="212"/>
      <c r="CB154" s="212"/>
      <c r="CC154" s="212"/>
      <c r="CD154" s="212"/>
      <c r="CE154" s="212"/>
      <c r="CF154" s="212"/>
      <c r="CG154" s="212"/>
      <c r="CH154" s="212"/>
      <c r="CI154" s="212"/>
      <c r="CJ154" s="212">
        <v>104300</v>
      </c>
      <c r="CK154" s="212"/>
      <c r="CL154" s="212"/>
      <c r="CM154" s="212"/>
      <c r="CN154" s="212"/>
      <c r="CO154" s="212"/>
      <c r="CP154" s="212"/>
      <c r="CQ154" s="212"/>
      <c r="CR154" s="212"/>
      <c r="CS154" s="212"/>
      <c r="CT154" s="212"/>
      <c r="CU154" s="212"/>
      <c r="CV154" s="212"/>
      <c r="CW154" s="212"/>
      <c r="CX154" s="212"/>
      <c r="CY154" s="212"/>
      <c r="CZ154" s="212"/>
      <c r="DA154" s="212"/>
    </row>
    <row r="155" spans="1:105" ht="39" customHeight="1">
      <c r="A155" s="215" t="s">
        <v>328</v>
      </c>
      <c r="B155" s="215"/>
      <c r="C155" s="215"/>
      <c r="D155" s="215"/>
      <c r="E155" s="215"/>
      <c r="F155" s="215"/>
      <c r="G155" s="215"/>
      <c r="H155" s="256" t="s">
        <v>404</v>
      </c>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c r="AS155" s="221"/>
      <c r="AT155" s="221"/>
      <c r="AU155" s="221"/>
      <c r="AV155" s="221"/>
      <c r="AW155" s="221"/>
      <c r="AX155" s="221"/>
      <c r="AY155" s="221"/>
      <c r="AZ155" s="221"/>
      <c r="BA155" s="221"/>
      <c r="BB155" s="221"/>
      <c r="BC155" s="221"/>
      <c r="BD155" s="221"/>
      <c r="BE155" s="221"/>
      <c r="BF155" s="221"/>
      <c r="BG155" s="221"/>
      <c r="BH155" s="221"/>
      <c r="BI155" s="221"/>
      <c r="BJ155" s="221"/>
      <c r="BK155" s="221"/>
      <c r="BL155" s="221"/>
      <c r="BM155" s="221"/>
      <c r="BN155" s="221"/>
      <c r="BO155" s="221"/>
      <c r="BP155" s="221"/>
      <c r="BQ155" s="221"/>
      <c r="BR155" s="221"/>
      <c r="BS155" s="222"/>
      <c r="BT155" s="212">
        <v>1</v>
      </c>
      <c r="BU155" s="212"/>
      <c r="BV155" s="212"/>
      <c r="BW155" s="212"/>
      <c r="BX155" s="212"/>
      <c r="BY155" s="212"/>
      <c r="BZ155" s="212"/>
      <c r="CA155" s="212"/>
      <c r="CB155" s="212"/>
      <c r="CC155" s="212"/>
      <c r="CD155" s="212"/>
      <c r="CE155" s="212"/>
      <c r="CF155" s="212"/>
      <c r="CG155" s="212"/>
      <c r="CH155" s="212"/>
      <c r="CI155" s="212"/>
      <c r="CJ155" s="212">
        <v>5000</v>
      </c>
      <c r="CK155" s="212"/>
      <c r="CL155" s="212"/>
      <c r="CM155" s="212"/>
      <c r="CN155" s="212"/>
      <c r="CO155" s="212"/>
      <c r="CP155" s="212"/>
      <c r="CQ155" s="212"/>
      <c r="CR155" s="212"/>
      <c r="CS155" s="212"/>
      <c r="CT155" s="212"/>
      <c r="CU155" s="212"/>
      <c r="CV155" s="212"/>
      <c r="CW155" s="212"/>
      <c r="CX155" s="212"/>
      <c r="CY155" s="212"/>
      <c r="CZ155" s="212"/>
      <c r="DA155" s="212"/>
    </row>
    <row r="156" spans="1:105" ht="15" customHeight="1">
      <c r="A156" s="215" t="s">
        <v>254</v>
      </c>
      <c r="B156" s="215"/>
      <c r="C156" s="215"/>
      <c r="D156" s="215"/>
      <c r="E156" s="215"/>
      <c r="F156" s="215"/>
      <c r="G156" s="215"/>
      <c r="H156" s="256" t="s">
        <v>405</v>
      </c>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21"/>
      <c r="BC156" s="221"/>
      <c r="BD156" s="221"/>
      <c r="BE156" s="221"/>
      <c r="BF156" s="221"/>
      <c r="BG156" s="221"/>
      <c r="BH156" s="221"/>
      <c r="BI156" s="221"/>
      <c r="BJ156" s="221"/>
      <c r="BK156" s="221"/>
      <c r="BL156" s="221"/>
      <c r="BM156" s="221"/>
      <c r="BN156" s="221"/>
      <c r="BO156" s="221"/>
      <c r="BP156" s="221"/>
      <c r="BQ156" s="221"/>
      <c r="BR156" s="221"/>
      <c r="BS156" s="222"/>
      <c r="BT156" s="212">
        <v>2</v>
      </c>
      <c r="BU156" s="212"/>
      <c r="BV156" s="212"/>
      <c r="BW156" s="212"/>
      <c r="BX156" s="212"/>
      <c r="BY156" s="212"/>
      <c r="BZ156" s="212"/>
      <c r="CA156" s="212"/>
      <c r="CB156" s="212"/>
      <c r="CC156" s="212"/>
      <c r="CD156" s="212"/>
      <c r="CE156" s="212"/>
      <c r="CF156" s="212"/>
      <c r="CG156" s="212"/>
      <c r="CH156" s="212"/>
      <c r="CI156" s="212"/>
      <c r="CJ156" s="212">
        <v>22300</v>
      </c>
      <c r="CK156" s="212"/>
      <c r="CL156" s="212"/>
      <c r="CM156" s="212"/>
      <c r="CN156" s="212"/>
      <c r="CO156" s="212"/>
      <c r="CP156" s="212"/>
      <c r="CQ156" s="212"/>
      <c r="CR156" s="212"/>
      <c r="CS156" s="212"/>
      <c r="CT156" s="212"/>
      <c r="CU156" s="212"/>
      <c r="CV156" s="212"/>
      <c r="CW156" s="212"/>
      <c r="CX156" s="212"/>
      <c r="CY156" s="212"/>
      <c r="CZ156" s="212"/>
      <c r="DA156" s="212"/>
    </row>
    <row r="157" spans="1:105" ht="27" customHeight="1">
      <c r="A157" s="215" t="s">
        <v>255</v>
      </c>
      <c r="B157" s="215"/>
      <c r="C157" s="215"/>
      <c r="D157" s="215"/>
      <c r="E157" s="215"/>
      <c r="F157" s="215"/>
      <c r="G157" s="215"/>
      <c r="H157" s="256" t="s">
        <v>406</v>
      </c>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2"/>
      <c r="BT157" s="212">
        <v>1</v>
      </c>
      <c r="BU157" s="212"/>
      <c r="BV157" s="212"/>
      <c r="BW157" s="212"/>
      <c r="BX157" s="212"/>
      <c r="BY157" s="212"/>
      <c r="BZ157" s="212"/>
      <c r="CA157" s="212"/>
      <c r="CB157" s="212"/>
      <c r="CC157" s="212"/>
      <c r="CD157" s="212"/>
      <c r="CE157" s="212"/>
      <c r="CF157" s="212"/>
      <c r="CG157" s="212"/>
      <c r="CH157" s="212"/>
      <c r="CI157" s="212"/>
      <c r="CJ157" s="212">
        <v>111400</v>
      </c>
      <c r="CK157" s="212"/>
      <c r="CL157" s="212"/>
      <c r="CM157" s="212"/>
      <c r="CN157" s="212"/>
      <c r="CO157" s="212"/>
      <c r="CP157" s="212"/>
      <c r="CQ157" s="212"/>
      <c r="CR157" s="212"/>
      <c r="CS157" s="212"/>
      <c r="CT157" s="212"/>
      <c r="CU157" s="212"/>
      <c r="CV157" s="212"/>
      <c r="CW157" s="212"/>
      <c r="CX157" s="212"/>
      <c r="CY157" s="212"/>
      <c r="CZ157" s="212"/>
      <c r="DA157" s="212"/>
    </row>
    <row r="158" spans="1:105" ht="51" customHeight="1">
      <c r="A158" s="215" t="s">
        <v>359</v>
      </c>
      <c r="B158" s="215"/>
      <c r="C158" s="215"/>
      <c r="D158" s="215"/>
      <c r="E158" s="215"/>
      <c r="F158" s="215"/>
      <c r="G158" s="215"/>
      <c r="H158" s="256" t="s">
        <v>407</v>
      </c>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c r="AX158" s="221"/>
      <c r="AY158" s="221"/>
      <c r="AZ158" s="221"/>
      <c r="BA158" s="221"/>
      <c r="BB158" s="221"/>
      <c r="BC158" s="221"/>
      <c r="BD158" s="221"/>
      <c r="BE158" s="221"/>
      <c r="BF158" s="221"/>
      <c r="BG158" s="221"/>
      <c r="BH158" s="221"/>
      <c r="BI158" s="221"/>
      <c r="BJ158" s="221"/>
      <c r="BK158" s="221"/>
      <c r="BL158" s="221"/>
      <c r="BM158" s="221"/>
      <c r="BN158" s="221"/>
      <c r="BO158" s="221"/>
      <c r="BP158" s="221"/>
      <c r="BQ158" s="221"/>
      <c r="BR158" s="221"/>
      <c r="BS158" s="222"/>
      <c r="BT158" s="212">
        <v>2</v>
      </c>
      <c r="BU158" s="212"/>
      <c r="BV158" s="212"/>
      <c r="BW158" s="212"/>
      <c r="BX158" s="212"/>
      <c r="BY158" s="212"/>
      <c r="BZ158" s="212"/>
      <c r="CA158" s="212"/>
      <c r="CB158" s="212"/>
      <c r="CC158" s="212"/>
      <c r="CD158" s="212"/>
      <c r="CE158" s="212"/>
      <c r="CF158" s="212"/>
      <c r="CG158" s="212"/>
      <c r="CH158" s="212"/>
      <c r="CI158" s="212"/>
      <c r="CJ158" s="212">
        <f>100192.9*12+25000+45000+40000-1014.8</f>
        <v>1311299.9999999998</v>
      </c>
      <c r="CK158" s="212"/>
      <c r="CL158" s="212"/>
      <c r="CM158" s="212"/>
      <c r="CN158" s="212"/>
      <c r="CO158" s="212"/>
      <c r="CP158" s="212"/>
      <c r="CQ158" s="212"/>
      <c r="CR158" s="212"/>
      <c r="CS158" s="212"/>
      <c r="CT158" s="212"/>
      <c r="CU158" s="212"/>
      <c r="CV158" s="212"/>
      <c r="CW158" s="212"/>
      <c r="CX158" s="212"/>
      <c r="CY158" s="212"/>
      <c r="CZ158" s="212"/>
      <c r="DA158" s="212"/>
    </row>
    <row r="159" spans="1:105" ht="27" customHeight="1">
      <c r="A159" s="215" t="s">
        <v>361</v>
      </c>
      <c r="B159" s="215"/>
      <c r="C159" s="215"/>
      <c r="D159" s="215"/>
      <c r="E159" s="215"/>
      <c r="F159" s="215"/>
      <c r="G159" s="215"/>
      <c r="H159" s="256" t="s">
        <v>408</v>
      </c>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c r="AX159" s="221"/>
      <c r="AY159" s="221"/>
      <c r="AZ159" s="221"/>
      <c r="BA159" s="221"/>
      <c r="BB159" s="221"/>
      <c r="BC159" s="221"/>
      <c r="BD159" s="221"/>
      <c r="BE159" s="221"/>
      <c r="BF159" s="221"/>
      <c r="BG159" s="221"/>
      <c r="BH159" s="221"/>
      <c r="BI159" s="221"/>
      <c r="BJ159" s="221"/>
      <c r="BK159" s="221"/>
      <c r="BL159" s="221"/>
      <c r="BM159" s="221"/>
      <c r="BN159" s="221"/>
      <c r="BO159" s="221"/>
      <c r="BP159" s="221"/>
      <c r="BQ159" s="221"/>
      <c r="BR159" s="221"/>
      <c r="BS159" s="222"/>
      <c r="BT159" s="212">
        <v>5</v>
      </c>
      <c r="BU159" s="212"/>
      <c r="BV159" s="212"/>
      <c r="BW159" s="212"/>
      <c r="BX159" s="212"/>
      <c r="BY159" s="212"/>
      <c r="BZ159" s="212"/>
      <c r="CA159" s="212"/>
      <c r="CB159" s="212"/>
      <c r="CC159" s="212"/>
      <c r="CD159" s="212"/>
      <c r="CE159" s="212"/>
      <c r="CF159" s="212"/>
      <c r="CG159" s="212"/>
      <c r="CH159" s="212"/>
      <c r="CI159" s="212"/>
      <c r="CJ159" s="212">
        <v>95000</v>
      </c>
      <c r="CK159" s="212"/>
      <c r="CL159" s="212"/>
      <c r="CM159" s="212"/>
      <c r="CN159" s="212"/>
      <c r="CO159" s="212"/>
      <c r="CP159" s="212"/>
      <c r="CQ159" s="212"/>
      <c r="CR159" s="212"/>
      <c r="CS159" s="212"/>
      <c r="CT159" s="212"/>
      <c r="CU159" s="212"/>
      <c r="CV159" s="212"/>
      <c r="CW159" s="212"/>
      <c r="CX159" s="212"/>
      <c r="CY159" s="212"/>
      <c r="CZ159" s="212"/>
      <c r="DA159" s="212"/>
    </row>
    <row r="160" spans="1:105" ht="15" customHeight="1">
      <c r="A160" s="215" t="s">
        <v>363</v>
      </c>
      <c r="B160" s="215"/>
      <c r="C160" s="215"/>
      <c r="D160" s="215"/>
      <c r="E160" s="215"/>
      <c r="F160" s="215"/>
      <c r="G160" s="215"/>
      <c r="H160" s="256" t="s">
        <v>409</v>
      </c>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21"/>
      <c r="AV160" s="221"/>
      <c r="AW160" s="221"/>
      <c r="AX160" s="221"/>
      <c r="AY160" s="221"/>
      <c r="AZ160" s="221"/>
      <c r="BA160" s="221"/>
      <c r="BB160" s="221"/>
      <c r="BC160" s="221"/>
      <c r="BD160" s="221"/>
      <c r="BE160" s="221"/>
      <c r="BF160" s="221"/>
      <c r="BG160" s="221"/>
      <c r="BH160" s="221"/>
      <c r="BI160" s="221"/>
      <c r="BJ160" s="221"/>
      <c r="BK160" s="221"/>
      <c r="BL160" s="221"/>
      <c r="BM160" s="221"/>
      <c r="BN160" s="221"/>
      <c r="BO160" s="221"/>
      <c r="BP160" s="221"/>
      <c r="BQ160" s="221"/>
      <c r="BR160" s="221"/>
      <c r="BS160" s="222"/>
      <c r="BT160" s="212">
        <v>1</v>
      </c>
      <c r="BU160" s="212"/>
      <c r="BV160" s="212"/>
      <c r="BW160" s="212"/>
      <c r="BX160" s="212"/>
      <c r="BY160" s="212"/>
      <c r="BZ160" s="212"/>
      <c r="CA160" s="212"/>
      <c r="CB160" s="212"/>
      <c r="CC160" s="212"/>
      <c r="CD160" s="212"/>
      <c r="CE160" s="212"/>
      <c r="CF160" s="212"/>
      <c r="CG160" s="212"/>
      <c r="CH160" s="212"/>
      <c r="CI160" s="212"/>
      <c r="CJ160" s="212">
        <v>25000</v>
      </c>
      <c r="CK160" s="212"/>
      <c r="CL160" s="212"/>
      <c r="CM160" s="212"/>
      <c r="CN160" s="212"/>
      <c r="CO160" s="212"/>
      <c r="CP160" s="212"/>
      <c r="CQ160" s="212"/>
      <c r="CR160" s="212"/>
      <c r="CS160" s="212"/>
      <c r="CT160" s="212"/>
      <c r="CU160" s="212"/>
      <c r="CV160" s="212"/>
      <c r="CW160" s="212"/>
      <c r="CX160" s="212"/>
      <c r="CY160" s="212"/>
      <c r="CZ160" s="212"/>
      <c r="DA160" s="212"/>
    </row>
    <row r="161" spans="1:105" ht="15" customHeight="1">
      <c r="A161" s="215" t="s">
        <v>365</v>
      </c>
      <c r="B161" s="215"/>
      <c r="C161" s="215"/>
      <c r="D161" s="215"/>
      <c r="E161" s="215"/>
      <c r="F161" s="215"/>
      <c r="G161" s="215"/>
      <c r="H161" s="256" t="s">
        <v>410</v>
      </c>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c r="AX161" s="221"/>
      <c r="AY161" s="221"/>
      <c r="AZ161" s="221"/>
      <c r="BA161" s="221"/>
      <c r="BB161" s="221"/>
      <c r="BC161" s="221"/>
      <c r="BD161" s="221"/>
      <c r="BE161" s="221"/>
      <c r="BF161" s="221"/>
      <c r="BG161" s="221"/>
      <c r="BH161" s="221"/>
      <c r="BI161" s="221"/>
      <c r="BJ161" s="221"/>
      <c r="BK161" s="221"/>
      <c r="BL161" s="221"/>
      <c r="BM161" s="221"/>
      <c r="BN161" s="221"/>
      <c r="BO161" s="221"/>
      <c r="BP161" s="221"/>
      <c r="BQ161" s="221"/>
      <c r="BR161" s="221"/>
      <c r="BS161" s="222"/>
      <c r="BT161" s="212">
        <v>1</v>
      </c>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row>
    <row r="162" spans="1:105" ht="15" customHeight="1">
      <c r="A162" s="215" t="s">
        <v>411</v>
      </c>
      <c r="B162" s="215"/>
      <c r="C162" s="215"/>
      <c r="D162" s="215"/>
      <c r="E162" s="215"/>
      <c r="F162" s="215"/>
      <c r="G162" s="215"/>
      <c r="H162" s="256" t="s">
        <v>412</v>
      </c>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21"/>
      <c r="AV162" s="221"/>
      <c r="AW162" s="221"/>
      <c r="AX162" s="221"/>
      <c r="AY162" s="221"/>
      <c r="AZ162" s="221"/>
      <c r="BA162" s="221"/>
      <c r="BB162" s="221"/>
      <c r="BC162" s="221"/>
      <c r="BD162" s="221"/>
      <c r="BE162" s="221"/>
      <c r="BF162" s="221"/>
      <c r="BG162" s="221"/>
      <c r="BH162" s="221"/>
      <c r="BI162" s="221"/>
      <c r="BJ162" s="221"/>
      <c r="BK162" s="221"/>
      <c r="BL162" s="221"/>
      <c r="BM162" s="221"/>
      <c r="BN162" s="221"/>
      <c r="BO162" s="221"/>
      <c r="BP162" s="221"/>
      <c r="BQ162" s="221"/>
      <c r="BR162" s="221"/>
      <c r="BS162" s="222"/>
      <c r="BT162" s="212"/>
      <c r="BU162" s="212"/>
      <c r="BV162" s="212"/>
      <c r="BW162" s="212"/>
      <c r="BX162" s="212"/>
      <c r="BY162" s="212"/>
      <c r="BZ162" s="212"/>
      <c r="CA162" s="212"/>
      <c r="CB162" s="212"/>
      <c r="CC162" s="212"/>
      <c r="CD162" s="212"/>
      <c r="CE162" s="212"/>
      <c r="CF162" s="212"/>
      <c r="CG162" s="212"/>
      <c r="CH162" s="212"/>
      <c r="CI162" s="212"/>
      <c r="CJ162" s="212">
        <v>41000</v>
      </c>
      <c r="CK162" s="212"/>
      <c r="CL162" s="212"/>
      <c r="CM162" s="212"/>
      <c r="CN162" s="212"/>
      <c r="CO162" s="212"/>
      <c r="CP162" s="212"/>
      <c r="CQ162" s="212"/>
      <c r="CR162" s="212"/>
      <c r="CS162" s="212"/>
      <c r="CT162" s="212"/>
      <c r="CU162" s="212"/>
      <c r="CV162" s="212"/>
      <c r="CW162" s="212"/>
      <c r="CX162" s="212"/>
      <c r="CY162" s="212"/>
      <c r="CZ162" s="212"/>
      <c r="DA162" s="212"/>
    </row>
    <row r="163" spans="1:105" ht="41.25" customHeight="1">
      <c r="A163" s="215" t="s">
        <v>413</v>
      </c>
      <c r="B163" s="215"/>
      <c r="C163" s="215"/>
      <c r="D163" s="215"/>
      <c r="E163" s="215"/>
      <c r="F163" s="215"/>
      <c r="G163" s="215"/>
      <c r="H163" s="256" t="s">
        <v>414</v>
      </c>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c r="BS163" s="222"/>
      <c r="BT163" s="212">
        <v>3</v>
      </c>
      <c r="BU163" s="212"/>
      <c r="BV163" s="212"/>
      <c r="BW163" s="212"/>
      <c r="BX163" s="212"/>
      <c r="BY163" s="212"/>
      <c r="BZ163" s="212"/>
      <c r="CA163" s="212"/>
      <c r="CB163" s="212"/>
      <c r="CC163" s="212"/>
      <c r="CD163" s="212"/>
      <c r="CE163" s="212"/>
      <c r="CF163" s="212"/>
      <c r="CG163" s="212"/>
      <c r="CH163" s="212"/>
      <c r="CI163" s="212"/>
      <c r="CJ163" s="212">
        <v>50000</v>
      </c>
      <c r="CK163" s="212"/>
      <c r="CL163" s="212"/>
      <c r="CM163" s="212"/>
      <c r="CN163" s="212"/>
      <c r="CO163" s="212"/>
      <c r="CP163" s="212"/>
      <c r="CQ163" s="212"/>
      <c r="CR163" s="212"/>
      <c r="CS163" s="212"/>
      <c r="CT163" s="212"/>
      <c r="CU163" s="212"/>
      <c r="CV163" s="212"/>
      <c r="CW163" s="212"/>
      <c r="CX163" s="212"/>
      <c r="CY163" s="212"/>
      <c r="CZ163" s="212"/>
      <c r="DA163" s="212"/>
    </row>
    <row r="164" spans="1:105" ht="16.5" customHeight="1">
      <c r="A164" s="215" t="s">
        <v>415</v>
      </c>
      <c r="B164" s="215"/>
      <c r="C164" s="215"/>
      <c r="D164" s="215"/>
      <c r="E164" s="215"/>
      <c r="F164" s="215"/>
      <c r="G164" s="215"/>
      <c r="H164" s="256" t="s">
        <v>416</v>
      </c>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c r="AX164" s="221"/>
      <c r="AY164" s="221"/>
      <c r="AZ164" s="221"/>
      <c r="BA164" s="221"/>
      <c r="BB164" s="221"/>
      <c r="BC164" s="221"/>
      <c r="BD164" s="221"/>
      <c r="BE164" s="221"/>
      <c r="BF164" s="221"/>
      <c r="BG164" s="221"/>
      <c r="BH164" s="221"/>
      <c r="BI164" s="221"/>
      <c r="BJ164" s="221"/>
      <c r="BK164" s="221"/>
      <c r="BL164" s="221"/>
      <c r="BM164" s="221"/>
      <c r="BN164" s="221"/>
      <c r="BO164" s="221"/>
      <c r="BP164" s="221"/>
      <c r="BQ164" s="221"/>
      <c r="BR164" s="221"/>
      <c r="BS164" s="222"/>
      <c r="BT164" s="212">
        <v>1</v>
      </c>
      <c r="BU164" s="212"/>
      <c r="BV164" s="212"/>
      <c r="BW164" s="212"/>
      <c r="BX164" s="212"/>
      <c r="BY164" s="212"/>
      <c r="BZ164" s="212"/>
      <c r="CA164" s="212"/>
      <c r="CB164" s="212"/>
      <c r="CC164" s="212"/>
      <c r="CD164" s="212"/>
      <c r="CE164" s="212"/>
      <c r="CF164" s="212"/>
      <c r="CG164" s="212"/>
      <c r="CH164" s="212"/>
      <c r="CI164" s="212"/>
      <c r="CJ164" s="212">
        <v>13000</v>
      </c>
      <c r="CK164" s="212"/>
      <c r="CL164" s="212"/>
      <c r="CM164" s="212"/>
      <c r="CN164" s="212"/>
      <c r="CO164" s="212"/>
      <c r="CP164" s="212"/>
      <c r="CQ164" s="212"/>
      <c r="CR164" s="212"/>
      <c r="CS164" s="212"/>
      <c r="CT164" s="212"/>
      <c r="CU164" s="212"/>
      <c r="CV164" s="212"/>
      <c r="CW164" s="212"/>
      <c r="CX164" s="212"/>
      <c r="CY164" s="212"/>
      <c r="CZ164" s="212"/>
      <c r="DA164" s="212"/>
    </row>
    <row r="165" spans="1:105" ht="16.5" customHeight="1">
      <c r="A165" s="215" t="s">
        <v>417</v>
      </c>
      <c r="B165" s="215"/>
      <c r="C165" s="215"/>
      <c r="D165" s="215"/>
      <c r="E165" s="215"/>
      <c r="F165" s="215"/>
      <c r="G165" s="215"/>
      <c r="H165" s="256" t="s">
        <v>418</v>
      </c>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1"/>
      <c r="AY165" s="221"/>
      <c r="AZ165" s="221"/>
      <c r="BA165" s="221"/>
      <c r="BB165" s="221"/>
      <c r="BC165" s="221"/>
      <c r="BD165" s="221"/>
      <c r="BE165" s="221"/>
      <c r="BF165" s="221"/>
      <c r="BG165" s="221"/>
      <c r="BH165" s="221"/>
      <c r="BI165" s="221"/>
      <c r="BJ165" s="221"/>
      <c r="BK165" s="221"/>
      <c r="BL165" s="221"/>
      <c r="BM165" s="221"/>
      <c r="BN165" s="221"/>
      <c r="BO165" s="221"/>
      <c r="BP165" s="221"/>
      <c r="BQ165" s="221"/>
      <c r="BR165" s="221"/>
      <c r="BS165" s="222"/>
      <c r="BT165" s="212">
        <v>1</v>
      </c>
      <c r="BU165" s="212"/>
      <c r="BV165" s="212"/>
      <c r="BW165" s="212"/>
      <c r="BX165" s="212"/>
      <c r="BY165" s="212"/>
      <c r="BZ165" s="212"/>
      <c r="CA165" s="212"/>
      <c r="CB165" s="212"/>
      <c r="CC165" s="212"/>
      <c r="CD165" s="212"/>
      <c r="CE165" s="212"/>
      <c r="CF165" s="212"/>
      <c r="CG165" s="212"/>
      <c r="CH165" s="212"/>
      <c r="CI165" s="212"/>
      <c r="CJ165" s="212">
        <v>100000</v>
      </c>
      <c r="CK165" s="212"/>
      <c r="CL165" s="212"/>
      <c r="CM165" s="212"/>
      <c r="CN165" s="212"/>
      <c r="CO165" s="212"/>
      <c r="CP165" s="212"/>
      <c r="CQ165" s="212"/>
      <c r="CR165" s="212"/>
      <c r="CS165" s="212"/>
      <c r="CT165" s="212"/>
      <c r="CU165" s="212"/>
      <c r="CV165" s="212"/>
      <c r="CW165" s="212"/>
      <c r="CX165" s="212"/>
      <c r="CY165" s="212"/>
      <c r="CZ165" s="212"/>
      <c r="DA165" s="212"/>
    </row>
    <row r="166" spans="1:105" ht="16.5" customHeight="1">
      <c r="A166" s="215" t="s">
        <v>419</v>
      </c>
      <c r="B166" s="215"/>
      <c r="C166" s="215"/>
      <c r="D166" s="215"/>
      <c r="E166" s="215"/>
      <c r="F166" s="215"/>
      <c r="G166" s="215"/>
      <c r="H166" s="256" t="s">
        <v>420</v>
      </c>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c r="AX166" s="221"/>
      <c r="AY166" s="221"/>
      <c r="AZ166" s="221"/>
      <c r="BA166" s="221"/>
      <c r="BB166" s="221"/>
      <c r="BC166" s="221"/>
      <c r="BD166" s="221"/>
      <c r="BE166" s="221"/>
      <c r="BF166" s="221"/>
      <c r="BG166" s="221"/>
      <c r="BH166" s="221"/>
      <c r="BI166" s="221"/>
      <c r="BJ166" s="221"/>
      <c r="BK166" s="221"/>
      <c r="BL166" s="221"/>
      <c r="BM166" s="221"/>
      <c r="BN166" s="221"/>
      <c r="BO166" s="221"/>
      <c r="BP166" s="221"/>
      <c r="BQ166" s="221"/>
      <c r="BR166" s="221"/>
      <c r="BS166" s="222"/>
      <c r="BT166" s="212">
        <v>1</v>
      </c>
      <c r="BU166" s="212"/>
      <c r="BV166" s="212"/>
      <c r="BW166" s="212"/>
      <c r="BX166" s="212"/>
      <c r="BY166" s="212"/>
      <c r="BZ166" s="212"/>
      <c r="CA166" s="212"/>
      <c r="CB166" s="212"/>
      <c r="CC166" s="212"/>
      <c r="CD166" s="212"/>
      <c r="CE166" s="212"/>
      <c r="CF166" s="212"/>
      <c r="CG166" s="212"/>
      <c r="CH166" s="212"/>
      <c r="CI166" s="212"/>
      <c r="CJ166" s="212">
        <v>25000</v>
      </c>
      <c r="CK166" s="212"/>
      <c r="CL166" s="212"/>
      <c r="CM166" s="212"/>
      <c r="CN166" s="212"/>
      <c r="CO166" s="212"/>
      <c r="CP166" s="212"/>
      <c r="CQ166" s="212"/>
      <c r="CR166" s="212"/>
      <c r="CS166" s="212"/>
      <c r="CT166" s="212"/>
      <c r="CU166" s="212"/>
      <c r="CV166" s="212"/>
      <c r="CW166" s="212"/>
      <c r="CX166" s="212"/>
      <c r="CY166" s="212"/>
      <c r="CZ166" s="212"/>
      <c r="DA166" s="212"/>
    </row>
    <row r="167" spans="1:105" ht="50.25" customHeight="1">
      <c r="A167" s="215" t="s">
        <v>421</v>
      </c>
      <c r="B167" s="215"/>
      <c r="C167" s="215"/>
      <c r="D167" s="215"/>
      <c r="E167" s="215"/>
      <c r="F167" s="215"/>
      <c r="G167" s="215"/>
      <c r="H167" s="256" t="s">
        <v>422</v>
      </c>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2"/>
      <c r="BT167" s="212">
        <v>15</v>
      </c>
      <c r="BU167" s="212"/>
      <c r="BV167" s="212"/>
      <c r="BW167" s="212"/>
      <c r="BX167" s="212"/>
      <c r="BY167" s="212"/>
      <c r="BZ167" s="212"/>
      <c r="CA167" s="212"/>
      <c r="CB167" s="212"/>
      <c r="CC167" s="212"/>
      <c r="CD167" s="212"/>
      <c r="CE167" s="212"/>
      <c r="CF167" s="212"/>
      <c r="CG167" s="212"/>
      <c r="CH167" s="212"/>
      <c r="CI167" s="212"/>
      <c r="CJ167" s="212">
        <v>100000</v>
      </c>
      <c r="CK167" s="212"/>
      <c r="CL167" s="212"/>
      <c r="CM167" s="212"/>
      <c r="CN167" s="212"/>
      <c r="CO167" s="212"/>
      <c r="CP167" s="212"/>
      <c r="CQ167" s="212"/>
      <c r="CR167" s="212"/>
      <c r="CS167" s="212"/>
      <c r="CT167" s="212"/>
      <c r="CU167" s="212"/>
      <c r="CV167" s="212"/>
      <c r="CW167" s="212"/>
      <c r="CX167" s="212"/>
      <c r="CY167" s="212"/>
      <c r="CZ167" s="212"/>
      <c r="DA167" s="212"/>
    </row>
    <row r="168" spans="1:105" ht="15" customHeight="1">
      <c r="A168" s="215"/>
      <c r="B168" s="215"/>
      <c r="C168" s="215"/>
      <c r="D168" s="215"/>
      <c r="E168" s="215"/>
      <c r="F168" s="215"/>
      <c r="G168" s="215"/>
      <c r="H168" s="257" t="s">
        <v>293</v>
      </c>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c r="AG168" s="258"/>
      <c r="AH168" s="258"/>
      <c r="AI168" s="258"/>
      <c r="AJ168" s="258"/>
      <c r="AK168" s="258"/>
      <c r="AL168" s="258"/>
      <c r="AM168" s="258"/>
      <c r="AN168" s="258"/>
      <c r="AO168" s="258"/>
      <c r="AP168" s="258"/>
      <c r="AQ168" s="258"/>
      <c r="AR168" s="258"/>
      <c r="AS168" s="258"/>
      <c r="AT168" s="258"/>
      <c r="AU168" s="258"/>
      <c r="AV168" s="258"/>
      <c r="AW168" s="258"/>
      <c r="AX168" s="258"/>
      <c r="AY168" s="258"/>
      <c r="AZ168" s="258"/>
      <c r="BA168" s="258"/>
      <c r="BB168" s="258"/>
      <c r="BC168" s="258"/>
      <c r="BD168" s="258"/>
      <c r="BE168" s="258"/>
      <c r="BF168" s="258"/>
      <c r="BG168" s="258"/>
      <c r="BH168" s="258"/>
      <c r="BI168" s="258"/>
      <c r="BJ168" s="258"/>
      <c r="BK168" s="258"/>
      <c r="BL168" s="258"/>
      <c r="BM168" s="258"/>
      <c r="BN168" s="258"/>
      <c r="BO168" s="258"/>
      <c r="BP168" s="258"/>
      <c r="BQ168" s="258"/>
      <c r="BR168" s="258"/>
      <c r="BS168" s="259"/>
      <c r="BT168" s="212" t="s">
        <v>294</v>
      </c>
      <c r="BU168" s="212"/>
      <c r="BV168" s="212"/>
      <c r="BW168" s="212"/>
      <c r="BX168" s="212"/>
      <c r="BY168" s="212"/>
      <c r="BZ168" s="212"/>
      <c r="CA168" s="212"/>
      <c r="CB168" s="212"/>
      <c r="CC168" s="212"/>
      <c r="CD168" s="212"/>
      <c r="CE168" s="212"/>
      <c r="CF168" s="212"/>
      <c r="CG168" s="212"/>
      <c r="CH168" s="212"/>
      <c r="CI168" s="212"/>
      <c r="CJ168" s="212">
        <f>SUM(CJ153:CJ167)</f>
        <v>2053299.9999999998</v>
      </c>
      <c r="CK168" s="212"/>
      <c r="CL168" s="212"/>
      <c r="CM168" s="212"/>
      <c r="CN168" s="212"/>
      <c r="CO168" s="212"/>
      <c r="CP168" s="212"/>
      <c r="CQ168" s="212"/>
      <c r="CR168" s="212"/>
      <c r="CS168" s="212"/>
      <c r="CT168" s="212"/>
      <c r="CU168" s="212"/>
      <c r="CV168" s="212"/>
      <c r="CW168" s="212"/>
      <c r="CX168" s="212"/>
      <c r="CY168" s="212"/>
      <c r="CZ168" s="212"/>
      <c r="DA168" s="212"/>
    </row>
    <row r="169" ht="12" customHeight="1"/>
    <row r="170" spans="1:105" s="52" customFormat="1" ht="28.5" customHeight="1">
      <c r="A170" s="220" t="s">
        <v>423</v>
      </c>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0"/>
      <c r="AR170" s="220"/>
      <c r="AS170" s="220"/>
      <c r="AT170" s="220"/>
      <c r="AU170" s="220"/>
      <c r="AV170" s="220"/>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220"/>
      <c r="CO170" s="220"/>
      <c r="CP170" s="220"/>
      <c r="CQ170" s="220"/>
      <c r="CR170" s="220"/>
      <c r="CS170" s="220"/>
      <c r="CT170" s="220"/>
      <c r="CU170" s="220"/>
      <c r="CV170" s="220"/>
      <c r="CW170" s="220"/>
      <c r="CX170" s="220"/>
      <c r="CY170" s="220"/>
      <c r="CZ170" s="220"/>
      <c r="DA170" s="220"/>
    </row>
    <row r="171" ht="10.5" customHeight="1"/>
    <row r="172" spans="1:105" s="55" customFormat="1" ht="30" customHeight="1">
      <c r="A172" s="193" t="s">
        <v>279</v>
      </c>
      <c r="B172" s="194"/>
      <c r="C172" s="194"/>
      <c r="D172" s="194"/>
      <c r="E172" s="194"/>
      <c r="F172" s="194"/>
      <c r="G172" s="195"/>
      <c r="H172" s="193" t="s">
        <v>337</v>
      </c>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5"/>
      <c r="BD172" s="193" t="s">
        <v>383</v>
      </c>
      <c r="BE172" s="194"/>
      <c r="BF172" s="194"/>
      <c r="BG172" s="194"/>
      <c r="BH172" s="194"/>
      <c r="BI172" s="194"/>
      <c r="BJ172" s="194"/>
      <c r="BK172" s="194"/>
      <c r="BL172" s="194"/>
      <c r="BM172" s="194"/>
      <c r="BN172" s="194"/>
      <c r="BO172" s="194"/>
      <c r="BP172" s="194"/>
      <c r="BQ172" s="194"/>
      <c r="BR172" s="194"/>
      <c r="BS172" s="195"/>
      <c r="BT172" s="193" t="s">
        <v>424</v>
      </c>
      <c r="BU172" s="194"/>
      <c r="BV172" s="194"/>
      <c r="BW172" s="194"/>
      <c r="BX172" s="194"/>
      <c r="BY172" s="194"/>
      <c r="BZ172" s="194"/>
      <c r="CA172" s="194"/>
      <c r="CB172" s="194"/>
      <c r="CC172" s="194"/>
      <c r="CD172" s="194"/>
      <c r="CE172" s="194"/>
      <c r="CF172" s="194"/>
      <c r="CG172" s="194"/>
      <c r="CH172" s="194"/>
      <c r="CI172" s="195"/>
      <c r="CJ172" s="193" t="s">
        <v>425</v>
      </c>
      <c r="CK172" s="194"/>
      <c r="CL172" s="194"/>
      <c r="CM172" s="194"/>
      <c r="CN172" s="194"/>
      <c r="CO172" s="194"/>
      <c r="CP172" s="194"/>
      <c r="CQ172" s="194"/>
      <c r="CR172" s="194"/>
      <c r="CS172" s="194"/>
      <c r="CT172" s="194"/>
      <c r="CU172" s="194"/>
      <c r="CV172" s="194"/>
      <c r="CW172" s="194"/>
      <c r="CX172" s="194"/>
      <c r="CY172" s="194"/>
      <c r="CZ172" s="194"/>
      <c r="DA172" s="195"/>
    </row>
    <row r="173" spans="1:105" s="56" customFormat="1" ht="12.75">
      <c r="A173" s="208"/>
      <c r="B173" s="208"/>
      <c r="C173" s="208"/>
      <c r="D173" s="208"/>
      <c r="E173" s="208"/>
      <c r="F173" s="208"/>
      <c r="G173" s="208"/>
      <c r="H173" s="208">
        <v>1</v>
      </c>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v>2</v>
      </c>
      <c r="BE173" s="208"/>
      <c r="BF173" s="208"/>
      <c r="BG173" s="208"/>
      <c r="BH173" s="208"/>
      <c r="BI173" s="208"/>
      <c r="BJ173" s="208"/>
      <c r="BK173" s="208"/>
      <c r="BL173" s="208"/>
      <c r="BM173" s="208"/>
      <c r="BN173" s="208"/>
      <c r="BO173" s="208"/>
      <c r="BP173" s="208"/>
      <c r="BQ173" s="208"/>
      <c r="BR173" s="208"/>
      <c r="BS173" s="208"/>
      <c r="BT173" s="208">
        <v>3</v>
      </c>
      <c r="BU173" s="208"/>
      <c r="BV173" s="208"/>
      <c r="BW173" s="208"/>
      <c r="BX173" s="208"/>
      <c r="BY173" s="208"/>
      <c r="BZ173" s="208"/>
      <c r="CA173" s="208"/>
      <c r="CB173" s="208"/>
      <c r="CC173" s="208"/>
      <c r="CD173" s="208"/>
      <c r="CE173" s="208"/>
      <c r="CF173" s="208"/>
      <c r="CG173" s="208"/>
      <c r="CH173" s="208"/>
      <c r="CI173" s="208"/>
      <c r="CJ173" s="208">
        <v>4</v>
      </c>
      <c r="CK173" s="208"/>
      <c r="CL173" s="208"/>
      <c r="CM173" s="208"/>
      <c r="CN173" s="208"/>
      <c r="CO173" s="208"/>
      <c r="CP173" s="208"/>
      <c r="CQ173" s="208"/>
      <c r="CR173" s="208"/>
      <c r="CS173" s="208"/>
      <c r="CT173" s="208"/>
      <c r="CU173" s="208"/>
      <c r="CV173" s="208"/>
      <c r="CW173" s="208"/>
      <c r="CX173" s="208"/>
      <c r="CY173" s="208"/>
      <c r="CZ173" s="208"/>
      <c r="DA173" s="208"/>
    </row>
    <row r="174" spans="1:105" s="57" customFormat="1" ht="28.5" customHeight="1">
      <c r="A174" s="215" t="s">
        <v>309</v>
      </c>
      <c r="B174" s="215"/>
      <c r="C174" s="215"/>
      <c r="D174" s="215"/>
      <c r="E174" s="215"/>
      <c r="F174" s="215"/>
      <c r="G174" s="215"/>
      <c r="H174" s="216" t="s">
        <v>426</v>
      </c>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c r="AS174" s="216"/>
      <c r="AT174" s="216"/>
      <c r="AU174" s="216"/>
      <c r="AV174" s="216"/>
      <c r="AW174" s="216"/>
      <c r="AX174" s="216"/>
      <c r="AY174" s="216"/>
      <c r="AZ174" s="216"/>
      <c r="BA174" s="216"/>
      <c r="BB174" s="216"/>
      <c r="BC174" s="216"/>
      <c r="BD174" s="212">
        <v>2</v>
      </c>
      <c r="BE174" s="212"/>
      <c r="BF174" s="212"/>
      <c r="BG174" s="212"/>
      <c r="BH174" s="212"/>
      <c r="BI174" s="212"/>
      <c r="BJ174" s="212"/>
      <c r="BK174" s="212"/>
      <c r="BL174" s="212"/>
      <c r="BM174" s="212"/>
      <c r="BN174" s="212"/>
      <c r="BO174" s="212"/>
      <c r="BP174" s="212"/>
      <c r="BQ174" s="212"/>
      <c r="BR174" s="212"/>
      <c r="BS174" s="212"/>
      <c r="BT174" s="212">
        <v>31000</v>
      </c>
      <c r="BU174" s="212"/>
      <c r="BV174" s="212"/>
      <c r="BW174" s="212"/>
      <c r="BX174" s="212"/>
      <c r="BY174" s="212"/>
      <c r="BZ174" s="212"/>
      <c r="CA174" s="212"/>
      <c r="CB174" s="212"/>
      <c r="CC174" s="212"/>
      <c r="CD174" s="212"/>
      <c r="CE174" s="212"/>
      <c r="CF174" s="212"/>
      <c r="CG174" s="212"/>
      <c r="CH174" s="212"/>
      <c r="CI174" s="212"/>
      <c r="CJ174" s="212">
        <v>62000</v>
      </c>
      <c r="CK174" s="212"/>
      <c r="CL174" s="212"/>
      <c r="CM174" s="212"/>
      <c r="CN174" s="212"/>
      <c r="CO174" s="212"/>
      <c r="CP174" s="212"/>
      <c r="CQ174" s="212"/>
      <c r="CR174" s="212"/>
      <c r="CS174" s="212"/>
      <c r="CT174" s="212"/>
      <c r="CU174" s="212"/>
      <c r="CV174" s="212"/>
      <c r="CW174" s="212"/>
      <c r="CX174" s="212"/>
      <c r="CY174" s="212"/>
      <c r="CZ174" s="212"/>
      <c r="DA174" s="212"/>
    </row>
    <row r="175" spans="1:105" s="57" customFormat="1" ht="28.5" customHeight="1">
      <c r="A175" s="215" t="s">
        <v>317</v>
      </c>
      <c r="B175" s="215"/>
      <c r="C175" s="215"/>
      <c r="D175" s="215"/>
      <c r="E175" s="215"/>
      <c r="F175" s="215"/>
      <c r="G175" s="215"/>
      <c r="H175" s="216" t="s">
        <v>427</v>
      </c>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16"/>
      <c r="AS175" s="216"/>
      <c r="AT175" s="216"/>
      <c r="AU175" s="216"/>
      <c r="AV175" s="216"/>
      <c r="AW175" s="216"/>
      <c r="AX175" s="216"/>
      <c r="AY175" s="216"/>
      <c r="AZ175" s="216"/>
      <c r="BA175" s="216"/>
      <c r="BB175" s="216"/>
      <c r="BC175" s="216"/>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f>BD175*BT175</f>
        <v>0</v>
      </c>
      <c r="CK175" s="212"/>
      <c r="CL175" s="212"/>
      <c r="CM175" s="212"/>
      <c r="CN175" s="212"/>
      <c r="CO175" s="212"/>
      <c r="CP175" s="212"/>
      <c r="CQ175" s="212"/>
      <c r="CR175" s="212"/>
      <c r="CS175" s="212"/>
      <c r="CT175" s="212"/>
      <c r="CU175" s="212"/>
      <c r="CV175" s="212"/>
      <c r="CW175" s="212"/>
      <c r="CX175" s="212"/>
      <c r="CY175" s="212"/>
      <c r="CZ175" s="212"/>
      <c r="DA175" s="212"/>
    </row>
    <row r="176" spans="1:105" s="57" customFormat="1" ht="15.75" customHeight="1">
      <c r="A176" s="215" t="s">
        <v>328</v>
      </c>
      <c r="B176" s="215"/>
      <c r="C176" s="215"/>
      <c r="D176" s="215"/>
      <c r="E176" s="215"/>
      <c r="F176" s="215"/>
      <c r="G176" s="215"/>
      <c r="H176" s="216" t="s">
        <v>428</v>
      </c>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16"/>
      <c r="AS176" s="216"/>
      <c r="AT176" s="216"/>
      <c r="AU176" s="216"/>
      <c r="AV176" s="216"/>
      <c r="AW176" s="216"/>
      <c r="AX176" s="216"/>
      <c r="AY176" s="216"/>
      <c r="AZ176" s="216"/>
      <c r="BA176" s="216"/>
      <c r="BB176" s="216"/>
      <c r="BC176" s="216"/>
      <c r="BD176" s="212">
        <v>40</v>
      </c>
      <c r="BE176" s="212"/>
      <c r="BF176" s="212"/>
      <c r="BG176" s="212"/>
      <c r="BH176" s="212"/>
      <c r="BI176" s="212"/>
      <c r="BJ176" s="212"/>
      <c r="BK176" s="212"/>
      <c r="BL176" s="212"/>
      <c r="BM176" s="212"/>
      <c r="BN176" s="212"/>
      <c r="BO176" s="212"/>
      <c r="BP176" s="212"/>
      <c r="BQ176" s="212"/>
      <c r="BR176" s="212"/>
      <c r="BS176" s="212"/>
      <c r="BT176" s="212">
        <v>270</v>
      </c>
      <c r="BU176" s="212"/>
      <c r="BV176" s="212"/>
      <c r="BW176" s="212"/>
      <c r="BX176" s="212"/>
      <c r="BY176" s="212"/>
      <c r="BZ176" s="212"/>
      <c r="CA176" s="212"/>
      <c r="CB176" s="212"/>
      <c r="CC176" s="212"/>
      <c r="CD176" s="212"/>
      <c r="CE176" s="212"/>
      <c r="CF176" s="212"/>
      <c r="CG176" s="212"/>
      <c r="CH176" s="212"/>
      <c r="CI176" s="212"/>
      <c r="CJ176" s="212">
        <f>BD176*BT176</f>
        <v>10800</v>
      </c>
      <c r="CK176" s="212"/>
      <c r="CL176" s="212"/>
      <c r="CM176" s="212"/>
      <c r="CN176" s="212"/>
      <c r="CO176" s="212"/>
      <c r="CP176" s="212"/>
      <c r="CQ176" s="212"/>
      <c r="CR176" s="212"/>
      <c r="CS176" s="212"/>
      <c r="CT176" s="212"/>
      <c r="CU176" s="212"/>
      <c r="CV176" s="212"/>
      <c r="CW176" s="212"/>
      <c r="CX176" s="212"/>
      <c r="CY176" s="212"/>
      <c r="CZ176" s="212"/>
      <c r="DA176" s="212"/>
    </row>
    <row r="177" spans="1:105" s="57" customFormat="1" ht="12.75" customHeight="1">
      <c r="A177" s="215" t="s">
        <v>254</v>
      </c>
      <c r="B177" s="215"/>
      <c r="C177" s="215"/>
      <c r="D177" s="215"/>
      <c r="E177" s="215"/>
      <c r="F177" s="215"/>
      <c r="G177" s="215"/>
      <c r="H177" s="216" t="s">
        <v>429</v>
      </c>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16"/>
      <c r="AS177" s="216"/>
      <c r="AT177" s="216"/>
      <c r="AU177" s="216"/>
      <c r="AV177" s="216"/>
      <c r="AW177" s="216"/>
      <c r="AX177" s="216"/>
      <c r="AY177" s="216"/>
      <c r="AZ177" s="216"/>
      <c r="BA177" s="216"/>
      <c r="BB177" s="216"/>
      <c r="BC177" s="216"/>
      <c r="BD177" s="212">
        <v>4</v>
      </c>
      <c r="BE177" s="212"/>
      <c r="BF177" s="212"/>
      <c r="BG177" s="212"/>
      <c r="BH177" s="212"/>
      <c r="BI177" s="212"/>
      <c r="BJ177" s="212"/>
      <c r="BK177" s="212"/>
      <c r="BL177" s="212"/>
      <c r="BM177" s="212"/>
      <c r="BN177" s="212"/>
      <c r="BO177" s="212"/>
      <c r="BP177" s="212"/>
      <c r="BQ177" s="212"/>
      <c r="BR177" s="212"/>
      <c r="BS177" s="212"/>
      <c r="BT177" s="212">
        <v>5000</v>
      </c>
      <c r="BU177" s="212"/>
      <c r="BV177" s="212"/>
      <c r="BW177" s="212"/>
      <c r="BX177" s="212"/>
      <c r="BY177" s="212"/>
      <c r="BZ177" s="212"/>
      <c r="CA177" s="212"/>
      <c r="CB177" s="212"/>
      <c r="CC177" s="212"/>
      <c r="CD177" s="212"/>
      <c r="CE177" s="212"/>
      <c r="CF177" s="212"/>
      <c r="CG177" s="212"/>
      <c r="CH177" s="212"/>
      <c r="CI177" s="212"/>
      <c r="CJ177" s="212">
        <f>BD177*BT177</f>
        <v>20000</v>
      </c>
      <c r="CK177" s="212"/>
      <c r="CL177" s="212"/>
      <c r="CM177" s="212"/>
      <c r="CN177" s="212"/>
      <c r="CO177" s="212"/>
      <c r="CP177" s="212"/>
      <c r="CQ177" s="212"/>
      <c r="CR177" s="212"/>
      <c r="CS177" s="212"/>
      <c r="CT177" s="212"/>
      <c r="CU177" s="212"/>
      <c r="CV177" s="212"/>
      <c r="CW177" s="212"/>
      <c r="CX177" s="212"/>
      <c r="CY177" s="212"/>
      <c r="CZ177" s="212"/>
      <c r="DA177" s="212"/>
    </row>
    <row r="178" spans="1:105" s="57" customFormat="1" ht="28.5" customHeight="1">
      <c r="A178" s="215" t="s">
        <v>255</v>
      </c>
      <c r="B178" s="215"/>
      <c r="C178" s="215"/>
      <c r="D178" s="215"/>
      <c r="E178" s="215"/>
      <c r="F178" s="215"/>
      <c r="G178" s="215"/>
      <c r="H178" s="216" t="s">
        <v>430</v>
      </c>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6"/>
      <c r="AY178" s="216"/>
      <c r="AZ178" s="216"/>
      <c r="BA178" s="216"/>
      <c r="BB178" s="216"/>
      <c r="BC178" s="216"/>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c r="BZ178" s="212"/>
      <c r="CA178" s="212"/>
      <c r="CB178" s="212"/>
      <c r="CC178" s="212"/>
      <c r="CD178" s="212"/>
      <c r="CE178" s="212"/>
      <c r="CF178" s="212"/>
      <c r="CG178" s="212"/>
      <c r="CH178" s="212"/>
      <c r="CI178" s="212"/>
      <c r="CJ178" s="212">
        <f>BD178*BT178</f>
        <v>0</v>
      </c>
      <c r="CK178" s="212"/>
      <c r="CL178" s="212"/>
      <c r="CM178" s="212"/>
      <c r="CN178" s="212"/>
      <c r="CO178" s="212"/>
      <c r="CP178" s="212"/>
      <c r="CQ178" s="212"/>
      <c r="CR178" s="212"/>
      <c r="CS178" s="212"/>
      <c r="CT178" s="212"/>
      <c r="CU178" s="212"/>
      <c r="CV178" s="212"/>
      <c r="CW178" s="212"/>
      <c r="CX178" s="212"/>
      <c r="CY178" s="212"/>
      <c r="CZ178" s="212"/>
      <c r="DA178" s="212"/>
    </row>
    <row r="179" spans="1:105" s="57" customFormat="1" ht="13.5" customHeight="1">
      <c r="A179" s="215" t="s">
        <v>359</v>
      </c>
      <c r="B179" s="215"/>
      <c r="C179" s="215"/>
      <c r="D179" s="215"/>
      <c r="E179" s="215"/>
      <c r="F179" s="215"/>
      <c r="G179" s="215"/>
      <c r="H179" s="216" t="s">
        <v>431</v>
      </c>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2">
        <v>80</v>
      </c>
      <c r="BE179" s="212"/>
      <c r="BF179" s="212"/>
      <c r="BG179" s="212"/>
      <c r="BH179" s="212"/>
      <c r="BI179" s="212"/>
      <c r="BJ179" s="212"/>
      <c r="BK179" s="212"/>
      <c r="BL179" s="212"/>
      <c r="BM179" s="212"/>
      <c r="BN179" s="212"/>
      <c r="BO179" s="212"/>
      <c r="BP179" s="212"/>
      <c r="BQ179" s="212"/>
      <c r="BR179" s="212"/>
      <c r="BS179" s="212"/>
      <c r="BT179" s="212">
        <v>60</v>
      </c>
      <c r="BU179" s="212"/>
      <c r="BV179" s="212"/>
      <c r="BW179" s="212"/>
      <c r="BX179" s="212"/>
      <c r="BY179" s="212"/>
      <c r="BZ179" s="212"/>
      <c r="CA179" s="212"/>
      <c r="CB179" s="212"/>
      <c r="CC179" s="212"/>
      <c r="CD179" s="212"/>
      <c r="CE179" s="212"/>
      <c r="CF179" s="212"/>
      <c r="CG179" s="212"/>
      <c r="CH179" s="212"/>
      <c r="CI179" s="212"/>
      <c r="CJ179" s="212">
        <f>BD179*BT179</f>
        <v>4800</v>
      </c>
      <c r="CK179" s="212"/>
      <c r="CL179" s="212"/>
      <c r="CM179" s="212"/>
      <c r="CN179" s="212"/>
      <c r="CO179" s="212"/>
      <c r="CP179" s="212"/>
      <c r="CQ179" s="212"/>
      <c r="CR179" s="212"/>
      <c r="CS179" s="212"/>
      <c r="CT179" s="212"/>
      <c r="CU179" s="212"/>
      <c r="CV179" s="212"/>
      <c r="CW179" s="212"/>
      <c r="CX179" s="212"/>
      <c r="CY179" s="212"/>
      <c r="CZ179" s="212"/>
      <c r="DA179" s="212"/>
    </row>
    <row r="180" spans="1:105" s="57" customFormat="1" ht="12.75" customHeight="1">
      <c r="A180" s="215" t="s">
        <v>361</v>
      </c>
      <c r="B180" s="215"/>
      <c r="C180" s="215"/>
      <c r="D180" s="215"/>
      <c r="E180" s="215"/>
      <c r="F180" s="215"/>
      <c r="G180" s="215"/>
      <c r="H180" s="216" t="s">
        <v>432</v>
      </c>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6"/>
      <c r="AY180" s="216"/>
      <c r="AZ180" s="216"/>
      <c r="BA180" s="216"/>
      <c r="BB180" s="216"/>
      <c r="BC180" s="216"/>
      <c r="BD180" s="212">
        <v>111</v>
      </c>
      <c r="BE180" s="212"/>
      <c r="BF180" s="212"/>
      <c r="BG180" s="212"/>
      <c r="BH180" s="212"/>
      <c r="BI180" s="212"/>
      <c r="BJ180" s="212"/>
      <c r="BK180" s="212"/>
      <c r="BL180" s="212"/>
      <c r="BM180" s="212"/>
      <c r="BN180" s="212"/>
      <c r="BO180" s="212"/>
      <c r="BP180" s="212"/>
      <c r="BQ180" s="212"/>
      <c r="BR180" s="212"/>
      <c r="BS180" s="212"/>
      <c r="BT180" s="212">
        <v>430</v>
      </c>
      <c r="BU180" s="212"/>
      <c r="BV180" s="212"/>
      <c r="BW180" s="212"/>
      <c r="BX180" s="212"/>
      <c r="BY180" s="212"/>
      <c r="BZ180" s="212"/>
      <c r="CA180" s="212"/>
      <c r="CB180" s="212"/>
      <c r="CC180" s="212"/>
      <c r="CD180" s="212"/>
      <c r="CE180" s="212"/>
      <c r="CF180" s="212"/>
      <c r="CG180" s="212"/>
      <c r="CH180" s="212"/>
      <c r="CI180" s="212"/>
      <c r="CJ180" s="212">
        <f>BD180*BT180+270</f>
        <v>48000</v>
      </c>
      <c r="CK180" s="212"/>
      <c r="CL180" s="212"/>
      <c r="CM180" s="212"/>
      <c r="CN180" s="212"/>
      <c r="CO180" s="212"/>
      <c r="CP180" s="212"/>
      <c r="CQ180" s="212"/>
      <c r="CR180" s="212"/>
      <c r="CS180" s="212"/>
      <c r="CT180" s="212"/>
      <c r="CU180" s="212"/>
      <c r="CV180" s="212"/>
      <c r="CW180" s="212"/>
      <c r="CX180" s="212"/>
      <c r="CY180" s="212"/>
      <c r="CZ180" s="212"/>
      <c r="DA180" s="212"/>
    </row>
    <row r="181" spans="1:105" s="57" customFormat="1" ht="15" customHeight="1">
      <c r="A181" s="215" t="s">
        <v>363</v>
      </c>
      <c r="B181" s="215"/>
      <c r="C181" s="215"/>
      <c r="D181" s="215"/>
      <c r="E181" s="215"/>
      <c r="F181" s="215"/>
      <c r="G181" s="215"/>
      <c r="H181" s="216" t="s">
        <v>433</v>
      </c>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16"/>
      <c r="AS181" s="216"/>
      <c r="AT181" s="216"/>
      <c r="AU181" s="216"/>
      <c r="AV181" s="216"/>
      <c r="AW181" s="216"/>
      <c r="AX181" s="216"/>
      <c r="AY181" s="216"/>
      <c r="AZ181" s="216"/>
      <c r="BA181" s="216"/>
      <c r="BB181" s="216"/>
      <c r="BC181" s="216"/>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c r="CP181" s="212"/>
      <c r="CQ181" s="212"/>
      <c r="CR181" s="212"/>
      <c r="CS181" s="212"/>
      <c r="CT181" s="212"/>
      <c r="CU181" s="212"/>
      <c r="CV181" s="212"/>
      <c r="CW181" s="212"/>
      <c r="CX181" s="212"/>
      <c r="CY181" s="212"/>
      <c r="CZ181" s="212"/>
      <c r="DA181" s="212"/>
    </row>
    <row r="182" spans="1:107" s="57" customFormat="1" ht="15" customHeight="1">
      <c r="A182" s="215"/>
      <c r="B182" s="215"/>
      <c r="C182" s="215"/>
      <c r="D182" s="215"/>
      <c r="E182" s="215"/>
      <c r="F182" s="215"/>
      <c r="G182" s="215"/>
      <c r="H182" s="218" t="s">
        <v>293</v>
      </c>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9"/>
      <c r="BD182" s="212"/>
      <c r="BE182" s="212"/>
      <c r="BF182" s="212"/>
      <c r="BG182" s="212"/>
      <c r="BH182" s="212"/>
      <c r="BI182" s="212"/>
      <c r="BJ182" s="212"/>
      <c r="BK182" s="212"/>
      <c r="BL182" s="212"/>
      <c r="BM182" s="212"/>
      <c r="BN182" s="212"/>
      <c r="BO182" s="212"/>
      <c r="BP182" s="212"/>
      <c r="BQ182" s="212"/>
      <c r="BR182" s="212"/>
      <c r="BS182" s="212"/>
      <c r="BT182" s="212" t="s">
        <v>294</v>
      </c>
      <c r="BU182" s="212"/>
      <c r="BV182" s="212"/>
      <c r="BW182" s="212"/>
      <c r="BX182" s="212"/>
      <c r="BY182" s="212"/>
      <c r="BZ182" s="212"/>
      <c r="CA182" s="212"/>
      <c r="CB182" s="212"/>
      <c r="CC182" s="212"/>
      <c r="CD182" s="212"/>
      <c r="CE182" s="212"/>
      <c r="CF182" s="212"/>
      <c r="CG182" s="212"/>
      <c r="CH182" s="212"/>
      <c r="CI182" s="212"/>
      <c r="CJ182" s="212">
        <f>SUM(CJ174:CJ181)</f>
        <v>145600</v>
      </c>
      <c r="CK182" s="212"/>
      <c r="CL182" s="212"/>
      <c r="CM182" s="212"/>
      <c r="CN182" s="212"/>
      <c r="CO182" s="212"/>
      <c r="CP182" s="212"/>
      <c r="CQ182" s="212"/>
      <c r="CR182" s="212"/>
      <c r="CS182" s="212"/>
      <c r="CT182" s="212"/>
      <c r="CU182" s="212"/>
      <c r="CV182" s="212"/>
      <c r="CW182" s="212"/>
      <c r="CX182" s="212"/>
      <c r="CY182" s="212"/>
      <c r="CZ182" s="212"/>
      <c r="DA182" s="212"/>
      <c r="DC182" s="61"/>
    </row>
  </sheetData>
  <sheetProtection/>
  <mergeCells count="601">
    <mergeCell ref="A181:G181"/>
    <mergeCell ref="H181:BC181"/>
    <mergeCell ref="BD181:BS181"/>
    <mergeCell ref="BT181:CI181"/>
    <mergeCell ref="CJ181:DA181"/>
    <mergeCell ref="A182:G182"/>
    <mergeCell ref="H182:BC182"/>
    <mergeCell ref="BD182:BS182"/>
    <mergeCell ref="BT182:CI182"/>
    <mergeCell ref="CJ182:DA182"/>
    <mergeCell ref="A179:G179"/>
    <mergeCell ref="H179:BC179"/>
    <mergeCell ref="BD179:BS179"/>
    <mergeCell ref="BT179:CI179"/>
    <mergeCell ref="CJ179:DA179"/>
    <mergeCell ref="A180:G180"/>
    <mergeCell ref="H180:BC180"/>
    <mergeCell ref="BD180:BS180"/>
    <mergeCell ref="BT180:CI180"/>
    <mergeCell ref="CJ180:DA180"/>
    <mergeCell ref="A177:G177"/>
    <mergeCell ref="H177:BC177"/>
    <mergeCell ref="BD177:BS177"/>
    <mergeCell ref="BT177:CI177"/>
    <mergeCell ref="CJ177:DA177"/>
    <mergeCell ref="A178:G178"/>
    <mergeCell ref="H178:BC178"/>
    <mergeCell ref="BD178:BS178"/>
    <mergeCell ref="BT178:CI178"/>
    <mergeCell ref="CJ178:DA178"/>
    <mergeCell ref="A175:G175"/>
    <mergeCell ref="H175:BC175"/>
    <mergeCell ref="BD175:BS175"/>
    <mergeCell ref="BT175:CI175"/>
    <mergeCell ref="CJ175:DA175"/>
    <mergeCell ref="A176:G176"/>
    <mergeCell ref="H176:BC176"/>
    <mergeCell ref="BD176:BS176"/>
    <mergeCell ref="BT176:CI176"/>
    <mergeCell ref="CJ176:DA176"/>
    <mergeCell ref="A173:G173"/>
    <mergeCell ref="H173:BC173"/>
    <mergeCell ref="BD173:BS173"/>
    <mergeCell ref="BT173:CI173"/>
    <mergeCell ref="CJ173:DA173"/>
    <mergeCell ref="A174:G174"/>
    <mergeCell ref="H174:BC174"/>
    <mergeCell ref="BD174:BS174"/>
    <mergeCell ref="BT174:CI174"/>
    <mergeCell ref="CJ174:DA174"/>
    <mergeCell ref="A170:DA170"/>
    <mergeCell ref="A172:G172"/>
    <mergeCell ref="H172:BC172"/>
    <mergeCell ref="BD172:BS172"/>
    <mergeCell ref="BT172:CI172"/>
    <mergeCell ref="CJ172:DA172"/>
    <mergeCell ref="A167:G167"/>
    <mergeCell ref="H167:BS167"/>
    <mergeCell ref="BT167:CI167"/>
    <mergeCell ref="CJ167:DA167"/>
    <mergeCell ref="A168:G168"/>
    <mergeCell ref="H168:BS168"/>
    <mergeCell ref="BT168:CI168"/>
    <mergeCell ref="CJ168:DA168"/>
    <mergeCell ref="A165:G165"/>
    <mergeCell ref="H165:BS165"/>
    <mergeCell ref="BT165:CI165"/>
    <mergeCell ref="CJ165:DA165"/>
    <mergeCell ref="A166:G166"/>
    <mergeCell ref="H166:BS166"/>
    <mergeCell ref="BT166:CI166"/>
    <mergeCell ref="CJ166:DA166"/>
    <mergeCell ref="A163:G163"/>
    <mergeCell ref="H163:BS163"/>
    <mergeCell ref="BT163:CI163"/>
    <mergeCell ref="CJ163:DA163"/>
    <mergeCell ref="A164:G164"/>
    <mergeCell ref="H164:BS164"/>
    <mergeCell ref="BT164:CI164"/>
    <mergeCell ref="CJ164:DA164"/>
    <mergeCell ref="A161:G161"/>
    <mergeCell ref="H161:BS161"/>
    <mergeCell ref="BT161:CI161"/>
    <mergeCell ref="CJ161:DA161"/>
    <mergeCell ref="A162:G162"/>
    <mergeCell ref="H162:BS162"/>
    <mergeCell ref="BT162:CI162"/>
    <mergeCell ref="CJ162:DA162"/>
    <mergeCell ref="A159:G159"/>
    <mergeCell ref="H159:BS159"/>
    <mergeCell ref="BT159:CI159"/>
    <mergeCell ref="CJ159:DA159"/>
    <mergeCell ref="A160:G160"/>
    <mergeCell ref="H160:BS160"/>
    <mergeCell ref="BT160:CI160"/>
    <mergeCell ref="CJ160:DA160"/>
    <mergeCell ref="A157:G157"/>
    <mergeCell ref="H157:BS157"/>
    <mergeCell ref="BT157:CI157"/>
    <mergeCell ref="CJ157:DA157"/>
    <mergeCell ref="A158:G158"/>
    <mergeCell ref="H158:BS158"/>
    <mergeCell ref="BT158:CI158"/>
    <mergeCell ref="CJ158:DA158"/>
    <mergeCell ref="A155:G155"/>
    <mergeCell ref="H155:BS155"/>
    <mergeCell ref="BT155:CI155"/>
    <mergeCell ref="CJ155:DA155"/>
    <mergeCell ref="A156:G156"/>
    <mergeCell ref="H156:BS156"/>
    <mergeCell ref="BT156:CI156"/>
    <mergeCell ref="CJ156:DA156"/>
    <mergeCell ref="A153:G153"/>
    <mergeCell ref="H153:BS153"/>
    <mergeCell ref="BT153:CI153"/>
    <mergeCell ref="CJ153:DA153"/>
    <mergeCell ref="A154:G154"/>
    <mergeCell ref="H154:BS154"/>
    <mergeCell ref="BT154:CI154"/>
    <mergeCell ref="CJ154:DA154"/>
    <mergeCell ref="A149:DA149"/>
    <mergeCell ref="A151:G151"/>
    <mergeCell ref="H151:BS151"/>
    <mergeCell ref="BT151:CI151"/>
    <mergeCell ref="CJ151:DA151"/>
    <mergeCell ref="A152:G152"/>
    <mergeCell ref="H152:BS152"/>
    <mergeCell ref="BT152:CI152"/>
    <mergeCell ref="CJ152:DA152"/>
    <mergeCell ref="A146:G146"/>
    <mergeCell ref="H146:BC146"/>
    <mergeCell ref="BD146:BS146"/>
    <mergeCell ref="BT146:CI146"/>
    <mergeCell ref="CJ146:DA146"/>
    <mergeCell ref="A147:G147"/>
    <mergeCell ref="H147:BC147"/>
    <mergeCell ref="BD147:BS147"/>
    <mergeCell ref="BT147:CI147"/>
    <mergeCell ref="CJ147:DA147"/>
    <mergeCell ref="A144:G144"/>
    <mergeCell ref="H144:BC144"/>
    <mergeCell ref="BD144:BS144"/>
    <mergeCell ref="BT144:CI144"/>
    <mergeCell ref="CJ144:DA144"/>
    <mergeCell ref="A145:G145"/>
    <mergeCell ref="H145:BC145"/>
    <mergeCell ref="BD145:BS145"/>
    <mergeCell ref="BT145:CI145"/>
    <mergeCell ref="CJ145:DA145"/>
    <mergeCell ref="A142:G142"/>
    <mergeCell ref="H142:BC142"/>
    <mergeCell ref="BD142:BS142"/>
    <mergeCell ref="BT142:CI142"/>
    <mergeCell ref="CJ142:DA142"/>
    <mergeCell ref="A143:G143"/>
    <mergeCell ref="H143:BC143"/>
    <mergeCell ref="BD143:BS143"/>
    <mergeCell ref="BT143:CI143"/>
    <mergeCell ref="CJ143:DA143"/>
    <mergeCell ref="A140:G140"/>
    <mergeCell ref="H140:BC140"/>
    <mergeCell ref="BD140:BS140"/>
    <mergeCell ref="BT140:CI140"/>
    <mergeCell ref="CJ140:DA140"/>
    <mergeCell ref="A141:G141"/>
    <mergeCell ref="H141:BC141"/>
    <mergeCell ref="BD141:BS141"/>
    <mergeCell ref="BT141:CI141"/>
    <mergeCell ref="CJ141:DA141"/>
    <mergeCell ref="A138:G138"/>
    <mergeCell ref="H138:BC138"/>
    <mergeCell ref="BD138:BS138"/>
    <mergeCell ref="BT138:CI138"/>
    <mergeCell ref="CJ138:DA138"/>
    <mergeCell ref="A139:G139"/>
    <mergeCell ref="H139:BC139"/>
    <mergeCell ref="BD139:BS139"/>
    <mergeCell ref="BT139:CI139"/>
    <mergeCell ref="CJ139:DA139"/>
    <mergeCell ref="A136:G136"/>
    <mergeCell ref="H136:BC136"/>
    <mergeCell ref="BD136:BS136"/>
    <mergeCell ref="BT136:CI136"/>
    <mergeCell ref="CJ136:DA136"/>
    <mergeCell ref="A137:G137"/>
    <mergeCell ref="H137:BC137"/>
    <mergeCell ref="BD137:BS137"/>
    <mergeCell ref="BT137:CI137"/>
    <mergeCell ref="CJ137:DA137"/>
    <mergeCell ref="A132:G132"/>
    <mergeCell ref="H132:BC132"/>
    <mergeCell ref="BD132:BS132"/>
    <mergeCell ref="BT132:CI132"/>
    <mergeCell ref="CJ132:DA132"/>
    <mergeCell ref="A134:DA134"/>
    <mergeCell ref="A130:G130"/>
    <mergeCell ref="H130:BC130"/>
    <mergeCell ref="BD130:BS130"/>
    <mergeCell ref="BT130:CI130"/>
    <mergeCell ref="CJ130:DA130"/>
    <mergeCell ref="A131:G131"/>
    <mergeCell ref="H131:BC131"/>
    <mergeCell ref="BD131:BS131"/>
    <mergeCell ref="BT131:CI131"/>
    <mergeCell ref="CJ131:DA131"/>
    <mergeCell ref="A129:G129"/>
    <mergeCell ref="H129:BC129"/>
    <mergeCell ref="BD129:BS129"/>
    <mergeCell ref="BT129:CI129"/>
    <mergeCell ref="CJ129:DA129"/>
    <mergeCell ref="EC129:FC129"/>
    <mergeCell ref="A126:DA126"/>
    <mergeCell ref="A128:G128"/>
    <mergeCell ref="H128:BC128"/>
    <mergeCell ref="BD128:BS128"/>
    <mergeCell ref="BT128:CI128"/>
    <mergeCell ref="CJ128:DA128"/>
    <mergeCell ref="A124:G124"/>
    <mergeCell ref="H124:AO124"/>
    <mergeCell ref="AP124:BE124"/>
    <mergeCell ref="BF124:BU124"/>
    <mergeCell ref="BV124:CK124"/>
    <mergeCell ref="CL124:DA124"/>
    <mergeCell ref="A123:G123"/>
    <mergeCell ref="H123:AO123"/>
    <mergeCell ref="AP123:BE123"/>
    <mergeCell ref="BF123:BU123"/>
    <mergeCell ref="BV123:CK123"/>
    <mergeCell ref="CL123:DA123"/>
    <mergeCell ref="A122:G122"/>
    <mergeCell ref="H122:AO122"/>
    <mergeCell ref="AP122:BE122"/>
    <mergeCell ref="BF122:BU122"/>
    <mergeCell ref="BV122:CK122"/>
    <mergeCell ref="CL122:DA122"/>
    <mergeCell ref="A121:G121"/>
    <mergeCell ref="H121:AO121"/>
    <mergeCell ref="AP121:BE121"/>
    <mergeCell ref="BF121:BU121"/>
    <mergeCell ref="BV121:CK121"/>
    <mergeCell ref="CL121:DA121"/>
    <mergeCell ref="A120:G120"/>
    <mergeCell ref="H120:AO120"/>
    <mergeCell ref="AP120:BE120"/>
    <mergeCell ref="BF120:BU120"/>
    <mergeCell ref="BV120:CK120"/>
    <mergeCell ref="CL120:DA120"/>
    <mergeCell ref="A119:G119"/>
    <mergeCell ref="H119:AO119"/>
    <mergeCell ref="AP119:BE119"/>
    <mergeCell ref="BF119:BU119"/>
    <mergeCell ref="BV119:CK119"/>
    <mergeCell ref="CL119:DA119"/>
    <mergeCell ref="A116:DA116"/>
    <mergeCell ref="A118:G118"/>
    <mergeCell ref="H118:AO118"/>
    <mergeCell ref="AP118:BE118"/>
    <mergeCell ref="BF118:BU118"/>
    <mergeCell ref="BV118:CK118"/>
    <mergeCell ref="CL118:DA118"/>
    <mergeCell ref="A113:G113"/>
    <mergeCell ref="H113:BC113"/>
    <mergeCell ref="BD113:BS113"/>
    <mergeCell ref="BT113:CI113"/>
    <mergeCell ref="CJ113:DA113"/>
    <mergeCell ref="A114:G114"/>
    <mergeCell ref="H114:BC114"/>
    <mergeCell ref="BD114:BS114"/>
    <mergeCell ref="BT114:CI114"/>
    <mergeCell ref="CJ114:DA114"/>
    <mergeCell ref="A111:G111"/>
    <mergeCell ref="H111:BC111"/>
    <mergeCell ref="BD111:BS111"/>
    <mergeCell ref="BT111:CI111"/>
    <mergeCell ref="CJ111:DA111"/>
    <mergeCell ref="A112:G112"/>
    <mergeCell ref="H112:BC112"/>
    <mergeCell ref="BD112:BS112"/>
    <mergeCell ref="BT112:CI112"/>
    <mergeCell ref="CJ112:DA112"/>
    <mergeCell ref="A108:DA108"/>
    <mergeCell ref="A110:G110"/>
    <mergeCell ref="H110:BC110"/>
    <mergeCell ref="BD110:BS110"/>
    <mergeCell ref="BT110:CI110"/>
    <mergeCell ref="CJ110:DA110"/>
    <mergeCell ref="A106:G106"/>
    <mergeCell ref="H106:AO106"/>
    <mergeCell ref="AP106:BE106"/>
    <mergeCell ref="BF106:BU106"/>
    <mergeCell ref="BV106:CK106"/>
    <mergeCell ref="CL106:DA106"/>
    <mergeCell ref="A105:G105"/>
    <mergeCell ref="H105:AO105"/>
    <mergeCell ref="AP105:BE105"/>
    <mergeCell ref="BF105:BU105"/>
    <mergeCell ref="BV105:CK105"/>
    <mergeCell ref="CL105:DA105"/>
    <mergeCell ref="A104:G104"/>
    <mergeCell ref="H104:AO104"/>
    <mergeCell ref="AP104:BE104"/>
    <mergeCell ref="BF104:BU104"/>
    <mergeCell ref="BV104:CK104"/>
    <mergeCell ref="CL104:DA104"/>
    <mergeCell ref="A103:G103"/>
    <mergeCell ref="H103:AO103"/>
    <mergeCell ref="AP103:BE103"/>
    <mergeCell ref="BF103:BU103"/>
    <mergeCell ref="BV103:CK103"/>
    <mergeCell ref="CL103:DA103"/>
    <mergeCell ref="A102:G102"/>
    <mergeCell ref="H102:AO102"/>
    <mergeCell ref="AP102:BE102"/>
    <mergeCell ref="BF102:BU102"/>
    <mergeCell ref="BV102:CK102"/>
    <mergeCell ref="CL102:DA102"/>
    <mergeCell ref="A101:G101"/>
    <mergeCell ref="H101:AO101"/>
    <mergeCell ref="AP101:BE101"/>
    <mergeCell ref="BF101:BU101"/>
    <mergeCell ref="BV101:CK101"/>
    <mergeCell ref="CL101:DA101"/>
    <mergeCell ref="A100:G100"/>
    <mergeCell ref="H100:AO100"/>
    <mergeCell ref="AP100:BE100"/>
    <mergeCell ref="BF100:BU100"/>
    <mergeCell ref="BV100:CK100"/>
    <mergeCell ref="CL100:DA100"/>
    <mergeCell ref="A99:G99"/>
    <mergeCell ref="H99:AO99"/>
    <mergeCell ref="AP99:BE99"/>
    <mergeCell ref="BF99:BU99"/>
    <mergeCell ref="BV99:CK99"/>
    <mergeCell ref="CL99:DA99"/>
    <mergeCell ref="A98:G98"/>
    <mergeCell ref="H98:AO98"/>
    <mergeCell ref="AP98:BE98"/>
    <mergeCell ref="BF98:BU98"/>
    <mergeCell ref="BV98:CK98"/>
    <mergeCell ref="CL98:DA98"/>
    <mergeCell ref="A97:G97"/>
    <mergeCell ref="H97:AO97"/>
    <mergeCell ref="AP97:BE97"/>
    <mergeCell ref="BF97:BU97"/>
    <mergeCell ref="BV97:CK97"/>
    <mergeCell ref="CL97:DA97"/>
    <mergeCell ref="CL95:DA95"/>
    <mergeCell ref="A96:G96"/>
    <mergeCell ref="H96:AO96"/>
    <mergeCell ref="AP96:BE96"/>
    <mergeCell ref="BF96:BU96"/>
    <mergeCell ref="BV96:CK96"/>
    <mergeCell ref="CL96:DA96"/>
    <mergeCell ref="A87:DA87"/>
    <mergeCell ref="X89:DA89"/>
    <mergeCell ref="A91:AO91"/>
    <mergeCell ref="AP91:DA91"/>
    <mergeCell ref="A93:DA93"/>
    <mergeCell ref="A95:G95"/>
    <mergeCell ref="H95:AO95"/>
    <mergeCell ref="AP95:BE95"/>
    <mergeCell ref="BF95:BU95"/>
    <mergeCell ref="BV95:CK95"/>
    <mergeCell ref="A84:G84"/>
    <mergeCell ref="H84:BC84"/>
    <mergeCell ref="BD84:BS84"/>
    <mergeCell ref="BT84:CI84"/>
    <mergeCell ref="CJ84:DA84"/>
    <mergeCell ref="A85:G85"/>
    <mergeCell ref="H85:BC85"/>
    <mergeCell ref="BD85:BS85"/>
    <mergeCell ref="BT85:CI85"/>
    <mergeCell ref="CJ85:DA85"/>
    <mergeCell ref="A82:G82"/>
    <mergeCell ref="H82:BC82"/>
    <mergeCell ref="BD82:BS82"/>
    <mergeCell ref="BT82:CI82"/>
    <mergeCell ref="CJ82:DA82"/>
    <mergeCell ref="A83:G83"/>
    <mergeCell ref="H83:BC83"/>
    <mergeCell ref="BD83:BS83"/>
    <mergeCell ref="BT83:CI83"/>
    <mergeCell ref="CJ83:DA83"/>
    <mergeCell ref="A75:DA75"/>
    <mergeCell ref="X77:DA77"/>
    <mergeCell ref="A79:AO79"/>
    <mergeCell ref="AP79:DA79"/>
    <mergeCell ref="A81:G81"/>
    <mergeCell ref="H81:BC81"/>
    <mergeCell ref="BD81:BS81"/>
    <mergeCell ref="BT81:CI81"/>
    <mergeCell ref="CJ81:DA81"/>
    <mergeCell ref="A72:G72"/>
    <mergeCell ref="H72:BC72"/>
    <mergeCell ref="BD72:BS72"/>
    <mergeCell ref="BT72:CI72"/>
    <mergeCell ref="CJ72:DA72"/>
    <mergeCell ref="A73:G73"/>
    <mergeCell ref="H73:BC73"/>
    <mergeCell ref="BD73:BS73"/>
    <mergeCell ref="BT73:CI73"/>
    <mergeCell ref="CJ73:DA73"/>
    <mergeCell ref="A70:G70"/>
    <mergeCell ref="H70:BC70"/>
    <mergeCell ref="BD70:BS70"/>
    <mergeCell ref="BT70:CI70"/>
    <mergeCell ref="CJ70:DA70"/>
    <mergeCell ref="A71:G71"/>
    <mergeCell ref="H71:BC71"/>
    <mergeCell ref="BD71:BS71"/>
    <mergeCell ref="BT71:CI71"/>
    <mergeCell ref="CJ71:DA71"/>
    <mergeCell ref="A63:DA63"/>
    <mergeCell ref="X65:DA65"/>
    <mergeCell ref="A67:AO67"/>
    <mergeCell ref="AP67:DA67"/>
    <mergeCell ref="A69:G69"/>
    <mergeCell ref="H69:BC69"/>
    <mergeCell ref="BD69:BS69"/>
    <mergeCell ref="BT69:CI69"/>
    <mergeCell ref="CJ69:DA69"/>
    <mergeCell ref="A60:G60"/>
    <mergeCell ref="H60:BC60"/>
    <mergeCell ref="BD60:BS60"/>
    <mergeCell ref="BT60:CD60"/>
    <mergeCell ref="CE60:DA60"/>
    <mergeCell ref="A61:G61"/>
    <mergeCell ref="H61:BC61"/>
    <mergeCell ref="BD61:BS61"/>
    <mergeCell ref="BT61:CD61"/>
    <mergeCell ref="CE61:DA61"/>
    <mergeCell ref="A58:G58"/>
    <mergeCell ref="H58:BC58"/>
    <mergeCell ref="BD58:BS58"/>
    <mergeCell ref="BT58:CD58"/>
    <mergeCell ref="CE58:DA58"/>
    <mergeCell ref="A59:G59"/>
    <mergeCell ref="H59:BC59"/>
    <mergeCell ref="BD59:BS59"/>
    <mergeCell ref="BT59:CD59"/>
    <mergeCell ref="CE59:DA59"/>
    <mergeCell ref="A51:DA51"/>
    <mergeCell ref="X53:DA53"/>
    <mergeCell ref="A55:AO55"/>
    <mergeCell ref="AP55:DA55"/>
    <mergeCell ref="A57:G57"/>
    <mergeCell ref="H57:BC57"/>
    <mergeCell ref="BD57:BS57"/>
    <mergeCell ref="BT57:CD57"/>
    <mergeCell ref="CE57:DA57"/>
    <mergeCell ref="A48:G48"/>
    <mergeCell ref="H48:BC48"/>
    <mergeCell ref="BD48:BS48"/>
    <mergeCell ref="BT48:CI48"/>
    <mergeCell ref="CJ48:DA48"/>
    <mergeCell ref="A49:G49"/>
    <mergeCell ref="H49:BC49"/>
    <mergeCell ref="BD49:BS49"/>
    <mergeCell ref="BT49:CI49"/>
    <mergeCell ref="CJ49:DA49"/>
    <mergeCell ref="A46:G46"/>
    <mergeCell ref="H46:BC46"/>
    <mergeCell ref="BD46:BS46"/>
    <mergeCell ref="BT46:CI46"/>
    <mergeCell ref="CJ46:DA46"/>
    <mergeCell ref="A47:G47"/>
    <mergeCell ref="H47:BC47"/>
    <mergeCell ref="BD47:BS47"/>
    <mergeCell ref="BT47:CI47"/>
    <mergeCell ref="CJ47:DA47"/>
    <mergeCell ref="A37:DA37"/>
    <mergeCell ref="A39:DA39"/>
    <mergeCell ref="X41:DA41"/>
    <mergeCell ref="A43:AO43"/>
    <mergeCell ref="AP43:DA43"/>
    <mergeCell ref="A45:G45"/>
    <mergeCell ref="H45:BC45"/>
    <mergeCell ref="BD45:BS45"/>
    <mergeCell ref="BT45:CI45"/>
    <mergeCell ref="CJ45:DA45"/>
    <mergeCell ref="A34:F34"/>
    <mergeCell ref="H34:BV34"/>
    <mergeCell ref="BW34:CL34"/>
    <mergeCell ref="CM34:DA34"/>
    <mergeCell ref="A35:F35"/>
    <mergeCell ref="G35:BV35"/>
    <mergeCell ref="BW35:CL35"/>
    <mergeCell ref="CM35:DA35"/>
    <mergeCell ref="A32:F32"/>
    <mergeCell ref="H32:BV32"/>
    <mergeCell ref="BW32:CL32"/>
    <mergeCell ref="CM32:DA32"/>
    <mergeCell ref="A33:F33"/>
    <mergeCell ref="H33:BV33"/>
    <mergeCell ref="BW33:CL33"/>
    <mergeCell ref="CM33:DA33"/>
    <mergeCell ref="A30:F30"/>
    <mergeCell ref="H30:BV30"/>
    <mergeCell ref="BW30:CL30"/>
    <mergeCell ref="CM30:DA30"/>
    <mergeCell ref="A31:F31"/>
    <mergeCell ref="H31:BV31"/>
    <mergeCell ref="BW31:CL31"/>
    <mergeCell ref="CM31:DA31"/>
    <mergeCell ref="A27:F27"/>
    <mergeCell ref="H27:BV27"/>
    <mergeCell ref="BW27:CL27"/>
    <mergeCell ref="CM27:DA27"/>
    <mergeCell ref="A28:F29"/>
    <mergeCell ref="H28:BV28"/>
    <mergeCell ref="BW28:CL29"/>
    <mergeCell ref="CM28:DA29"/>
    <mergeCell ref="H29:BV29"/>
    <mergeCell ref="A25:F25"/>
    <mergeCell ref="H25:BV25"/>
    <mergeCell ref="BW25:CL25"/>
    <mergeCell ref="CM25:DA25"/>
    <mergeCell ref="A26:F26"/>
    <mergeCell ref="H26:BV26"/>
    <mergeCell ref="BW26:CL26"/>
    <mergeCell ref="CM26:DA26"/>
    <mergeCell ref="A22:F22"/>
    <mergeCell ref="H22:BV22"/>
    <mergeCell ref="BW22:CL22"/>
    <mergeCell ref="CM22:DA22"/>
    <mergeCell ref="A23:F24"/>
    <mergeCell ref="H23:BV23"/>
    <mergeCell ref="BW23:CL24"/>
    <mergeCell ref="CM23:DA24"/>
    <mergeCell ref="H24:BV24"/>
    <mergeCell ref="A18:DA18"/>
    <mergeCell ref="A20:F20"/>
    <mergeCell ref="G20:BV20"/>
    <mergeCell ref="BW20:CL20"/>
    <mergeCell ref="CM20:DA20"/>
    <mergeCell ref="A21:F21"/>
    <mergeCell ref="G21:BV21"/>
    <mergeCell ref="BW21:CL21"/>
    <mergeCell ref="CM21:DA21"/>
    <mergeCell ref="A16:F16"/>
    <mergeCell ref="G16:AD16"/>
    <mergeCell ref="AE16:AY16"/>
    <mergeCell ref="AZ16:BQ16"/>
    <mergeCell ref="BR16:CI16"/>
    <mergeCell ref="CJ16:DA16"/>
    <mergeCell ref="A15:F15"/>
    <mergeCell ref="G15:AD15"/>
    <mergeCell ref="AE15:AY15"/>
    <mergeCell ref="AZ15:BQ15"/>
    <mergeCell ref="BR15:CI15"/>
    <mergeCell ref="CJ15:DA15"/>
    <mergeCell ref="A14:F14"/>
    <mergeCell ref="G14:AD14"/>
    <mergeCell ref="AE14:AY14"/>
    <mergeCell ref="AZ14:BQ14"/>
    <mergeCell ref="BR14:CI14"/>
    <mergeCell ref="CJ14:DA14"/>
    <mergeCell ref="A13:F13"/>
    <mergeCell ref="G13:AD13"/>
    <mergeCell ref="AE13:AY13"/>
    <mergeCell ref="AZ13:BQ13"/>
    <mergeCell ref="BR13:CI13"/>
    <mergeCell ref="CJ13:DA13"/>
    <mergeCell ref="A10:DA10"/>
    <mergeCell ref="A12:F12"/>
    <mergeCell ref="G12:AD12"/>
    <mergeCell ref="AE12:AY12"/>
    <mergeCell ref="AZ12:BQ12"/>
    <mergeCell ref="BR12:CI12"/>
    <mergeCell ref="CJ12:DA12"/>
    <mergeCell ref="A8:F8"/>
    <mergeCell ref="G8:AD8"/>
    <mergeCell ref="AE8:BC8"/>
    <mergeCell ref="BD8:BS8"/>
    <mergeCell ref="BT8:CI8"/>
    <mergeCell ref="CJ8:DA8"/>
    <mergeCell ref="A7:F7"/>
    <mergeCell ref="G7:AD7"/>
    <mergeCell ref="AE7:BC7"/>
    <mergeCell ref="BD7:BS7"/>
    <mergeCell ref="BT7:CI7"/>
    <mergeCell ref="CJ7:DA7"/>
    <mergeCell ref="A6:F6"/>
    <mergeCell ref="G6:AD6"/>
    <mergeCell ref="AE6:BC6"/>
    <mergeCell ref="BD6:BS6"/>
    <mergeCell ref="BT6:CI6"/>
    <mergeCell ref="CJ6:DA6"/>
    <mergeCell ref="A5:F5"/>
    <mergeCell ref="G5:AD5"/>
    <mergeCell ref="AE5:BC5"/>
    <mergeCell ref="BD5:BS5"/>
    <mergeCell ref="BT5:CI5"/>
    <mergeCell ref="CJ5:DA5"/>
    <mergeCell ref="A2:DA2"/>
    <mergeCell ref="A4:F4"/>
    <mergeCell ref="G4:AD4"/>
    <mergeCell ref="AE4:BC4"/>
    <mergeCell ref="BD4:BS4"/>
    <mergeCell ref="BT4:CI4"/>
    <mergeCell ref="CJ4:DA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Тихонова СМ</cp:lastModifiedBy>
  <cp:lastPrinted>2018-02-09T08:22:15Z</cp:lastPrinted>
  <dcterms:created xsi:type="dcterms:W3CDTF">2010-11-26T07:12:57Z</dcterms:created>
  <dcterms:modified xsi:type="dcterms:W3CDTF">2018-02-09T08:22:18Z</dcterms:modified>
  <cp:category/>
  <cp:version/>
  <cp:contentType/>
  <cp:contentStatus/>
</cp:coreProperties>
</file>