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5840" tabRatio="928" activeTab="1"/>
  </bookViews>
  <sheets>
    <sheet name="ФХД_ Поступления и выплаты" sheetId="22" r:id="rId1"/>
    <sheet name="ФХД_ Сведения по выплатам на з" sheetId="23" r:id="rId2"/>
    <sheet name="поступления" sheetId="21" r:id="rId3"/>
    <sheet name="1-2 (211)" sheetId="3" r:id="rId4"/>
    <sheet name="6-7 (213)" sheetId="7" r:id="rId5"/>
    <sheet name="9-11 (296)" sheetId="9" r:id="rId6"/>
    <sheet name="17-18 (221)" sheetId="13" r:id="rId7"/>
    <sheet name="20 (223)" sheetId="15" r:id="rId8"/>
    <sheet name="21-23 (224,225)" sheetId="16" r:id="rId9"/>
    <sheet name="24 (226)" sheetId="17" r:id="rId10"/>
    <sheet name="25 (310)" sheetId="18" r:id="rId11"/>
    <sheet name="26 (346)" sheetId="19" r:id="rId12"/>
  </sheets>
  <definedNames>
    <definedName name="IS_DOCUMENT" localSheetId="0">'ФХД_ Поступления и выплаты'!$A$83</definedName>
    <definedName name="IS_DOCUMENT" localSheetId="1">'ФХД_ Сведения по выплатам на з'!$A$31</definedName>
    <definedName name="_xlnm.Print_Area" localSheetId="3">'1-2 (211)'!$A$1:$DF$23</definedName>
    <definedName name="_xlnm.Print_Area" localSheetId="6">'17-18 (221)'!$A$1:$N$17</definedName>
    <definedName name="_xlnm.Print_Area" localSheetId="7">'20 (223)'!$A$1:$S$17</definedName>
    <definedName name="_xlnm.Print_Area" localSheetId="8">'21-23 (224,225)'!$A$1:$T$50</definedName>
    <definedName name="_xlnm.Print_Area" localSheetId="9">'24 (226)'!$A$1:$O$37</definedName>
    <definedName name="_xlnm.Print_Area" localSheetId="10">'25 (310)'!$A$1:$T$21</definedName>
    <definedName name="_xlnm.Print_Area" localSheetId="11">'26 (346)'!$A$1:$U$13</definedName>
    <definedName name="_xlnm.Print_Area" localSheetId="4">'6-7 (213)'!$A$1:$CM$27</definedName>
    <definedName name="_xlnm.Print_Area" localSheetId="5">'9-11 (296)'!$A$1:$DH$35</definedName>
    <definedName name="_xlnm.Print_Titles" localSheetId="3">'1-2 (211)'!$8:$11</definedName>
    <definedName name="_xlnm.Print_Titles" localSheetId="4">'6-7 (213)'!$3:$6</definedName>
    <definedName name="_xlnm.Print_Titles" localSheetId="6">'17-18 (221)'!$5:$8</definedName>
    <definedName name="_xlnm.Print_Titles" localSheetId="7">'20 (223)'!$4:$7</definedName>
  </definedNames>
  <calcPr calcId="162913" refMode="R1C1"/>
  <extLst/>
</workbook>
</file>

<file path=xl/sharedStrings.xml><?xml version="1.0" encoding="utf-8"?>
<sst xmlns="http://schemas.openxmlformats.org/spreadsheetml/2006/main" count="1493" uniqueCount="549">
  <si>
    <t>Наименование показателя</t>
  </si>
  <si>
    <t>1</t>
  </si>
  <si>
    <t>2</t>
  </si>
  <si>
    <t>3</t>
  </si>
  <si>
    <t>4</t>
  </si>
  <si>
    <t>5</t>
  </si>
  <si>
    <t>6</t>
  </si>
  <si>
    <t>7</t>
  </si>
  <si>
    <t>8</t>
  </si>
  <si>
    <t>№
п/п</t>
  </si>
  <si>
    <t>4.1</t>
  </si>
  <si>
    <t>4.2</t>
  </si>
  <si>
    <t>1.2</t>
  </si>
  <si>
    <t>1.1</t>
  </si>
  <si>
    <t>1.1.1</t>
  </si>
  <si>
    <t>1.2.1</t>
  </si>
  <si>
    <t>3.1</t>
  </si>
  <si>
    <t>Рекомендуемый образец</t>
  </si>
  <si>
    <t xml:space="preserve"> Расчеты (обоснования) плановых показателей по выплатам текущего финансового года</t>
  </si>
  <si>
    <t>1. Расчеты (обоснования) выплат персоналу</t>
  </si>
  <si>
    <t>1.1. Расчеты (обоснования) расходов на оплату труда</t>
  </si>
  <si>
    <t>Категории 
персонала/
должности</t>
  </si>
  <si>
    <t>Установленная численность, (единиц)</t>
  </si>
  <si>
    <t>Среднемесячный размер оплаты труда на одного работника, руб.</t>
  </si>
  <si>
    <t>Иные расходы, включаемые в фонд оплаты труда</t>
  </si>
  <si>
    <t>Фонд оплаты труда в год, руб. 
(гр. 3 x (гр. 4 +гр. 8) x 12)</t>
  </si>
  <si>
    <t xml:space="preserve">в том числе: </t>
  </si>
  <si>
    <t>всего      (гр.5+гр.6+гр.7)</t>
  </si>
  <si>
    <t>в том числе:</t>
  </si>
  <si>
    <t>Субсидии на выполнение муниципального задания 
(руб.)</t>
  </si>
  <si>
    <t>Субсидии на иные цели (руб.)</t>
  </si>
  <si>
    <t>Поступления от оказания услуг (выполнения работ) на платной основе и от приносящей доход деятельности (руб.)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</si>
  <si>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</si>
  <si>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</si>
  <si>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</si>
  <si>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Всего</t>
  </si>
  <si>
    <t>Из них: гранты</t>
  </si>
  <si>
    <t>Расходы на выплату заработной платы, в том числе:</t>
  </si>
  <si>
    <t>Х</t>
  </si>
  <si>
    <t>Педагогические работники</t>
  </si>
  <si>
    <t>Административно-управленческий персонал (руководящие работники)</t>
  </si>
  <si>
    <t>1.3</t>
  </si>
  <si>
    <t>Вспомогательный персонал (учебно-вспомогательный персонал)</t>
  </si>
  <si>
    <t>1.4</t>
  </si>
  <si>
    <t>Прочий персонал (иной персонал)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</si>
  <si>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</si>
  <si>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2.1</t>
  </si>
  <si>
    <t>2.2</t>
  </si>
  <si>
    <t>Итого по пед. сотрудникам (001012431):</t>
  </si>
  <si>
    <t>Итого по платным услугам (001…062):</t>
  </si>
  <si>
    <t>Итого :</t>
  </si>
  <si>
    <t>Итого 266 :</t>
  </si>
  <si>
    <t>*Формируется  по  элементу  вида  расходов  111 "Фонд оплаты труда учреждений" классификации расходов бюджетов.</t>
  </si>
  <si>
    <t>Наименование расходов</t>
  </si>
  <si>
    <t>Субсидии 
на выполнение муниципального задания (руб.)</t>
  </si>
  <si>
    <t>2.3</t>
  </si>
  <si>
    <t>Итого:</t>
  </si>
  <si>
    <t>Код по КОСГУ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</si>
  <si>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</si>
  <si>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</si>
  <si>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</si>
  <si>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</si>
  <si>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</si>
  <si>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Страховые взносы 
на обязательное пенсионное страхование, всего</t>
  </si>
  <si>
    <t>По ставке 22,0%</t>
  </si>
  <si>
    <t>По ставке 10,0%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</si>
  <si>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</si>
  <si>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</si>
  <si>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</si>
  <si>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</si>
  <si>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</si>
  <si>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2.4</t>
  </si>
  <si>
    <t>Страховые взносы на обязательное страхование от несчастных случаев на производстве и профессиональных 
заболеваний по ставке 0,_%</t>
  </si>
  <si>
    <t>Уточнение расчета по страховым взносам на обязательное социальное страхование, всего</t>
  </si>
  <si>
    <t>корректировка округления</t>
  </si>
  <si>
    <t>3.2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</si>
  <si>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</si>
  <si>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</si>
  <si>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</si>
  <si>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</si>
  <si>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</si>
  <si>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</si>
  <si>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Субсидии 
на 
выполнение муниципального задания 
(руб.)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</si>
  <si>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</si>
  <si>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</si>
  <si>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</si>
  <si>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</si>
  <si>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</si>
  <si>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Субсидии на 
выполнение муниципального задания 
(руб.)</t>
  </si>
  <si>
    <t>Налог на имущество, всего</t>
  </si>
  <si>
    <t>Недвижимое имущество</t>
  </si>
  <si>
    <t>Из них:</t>
  </si>
  <si>
    <t>переданное в аренду</t>
  </si>
  <si>
    <t>Движимое имущество</t>
  </si>
  <si>
    <t>Земельный налог, всего</t>
  </si>
  <si>
    <t>По участкам: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</si>
  <si>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</si>
  <si>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</si>
  <si>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</si>
  <si>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</si>
  <si>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</si>
  <si>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Кол-во платежей 
в год</t>
  </si>
  <si>
    <t>Общая 
сумма платежей (руб.)
(гр. 4 x гр. 5)</t>
  </si>
  <si>
    <t>Иные платежи, всего</t>
  </si>
  <si>
    <t>Уплата штрафов, пеней за несвоевременную уплату налогов и сборов, оплата санкций за несвоевременную оплату поставки товаров, работ, услуг, других экономических санкций, за исключением штрафов за несвоевременное погашение бюджетных кредитов</t>
  </si>
  <si>
    <t>Уплата компенсации за задержку заработной платы, начислений на компенсацию за задержку заработной платы</t>
  </si>
  <si>
    <t>*Формируется  по элементу вида расходов 853 "Уплата иных платежей" классификации расходов бюджетов.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</si>
  <si>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</si>
  <si>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</si>
  <si>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</si>
  <si>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</si>
  <si>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</si>
  <si>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</si>
  <si>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6.3. Расчет (обоснование) расходов на оплату коммунальных услуг</t>
  </si>
  <si>
    <t>Код по КВР</t>
  </si>
  <si>
    <t>Единица измерения</t>
  </si>
  <si>
    <t>Размер потребления ресурсов</t>
  </si>
  <si>
    <t>Сумма, 
руб. (гр. 5 x 
гр. 6)</t>
  </si>
  <si>
    <t>Квч</t>
  </si>
  <si>
    <t>Гкал</t>
  </si>
  <si>
    <t>м.куб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</si>
  <si>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</si>
  <si>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</si>
  <si>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</si>
  <si>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
с учетом 
НДС, руб.
(гр. 3 x гр. 4)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</si>
  <si>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</si>
  <si>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</si>
  <si>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</si>
  <si>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Содержание 
объектов недвижимого имущества в чистоте</t>
  </si>
  <si>
    <t>Содержание 
объектов движимого имущества в чистоте</t>
  </si>
  <si>
    <t>Ремонт имущества (текущий)</t>
  </si>
  <si>
    <t>3.3</t>
  </si>
  <si>
    <t>Ремонт оборудования</t>
  </si>
  <si>
    <t>Противопожарные мероприятия, связанные с содержанием имущества</t>
  </si>
  <si>
    <t>4.3</t>
  </si>
  <si>
    <t>4.4</t>
  </si>
  <si>
    <t>Мероприятия по охране труда и ГС</t>
  </si>
  <si>
    <t>5.1</t>
  </si>
  <si>
    <t>6.6. Расчет (обоснование) расходов на оплату прочих работ, услуг и других расходов не включенные в другие группы</t>
  </si>
  <si>
    <t>Количество договоров (шт.)</t>
  </si>
  <si>
    <t>Стоимость услуги, руб.</t>
  </si>
  <si>
    <t>Сумма 
(руб.)
(гр. 4 x гр. 5)</t>
  </si>
  <si>
    <t>Оплата охранных услуг объектов</t>
  </si>
  <si>
    <t>с.Павлово, ул.Быкова, д.15-а</t>
  </si>
  <si>
    <t>г.Кудрово, ул. Строителей, д.41-а</t>
  </si>
  <si>
    <t>Оплата услуг вневедомственной, пожарной охраны, всего</t>
  </si>
  <si>
    <t>По объектам</t>
  </si>
  <si>
    <t>Оплата информационно-вычислительных и информационно-правовых услуг</t>
  </si>
  <si>
    <t>Обновление программы "Консультант плюс"</t>
  </si>
  <si>
    <t>Обновление программы "1С"</t>
  </si>
  <si>
    <t>Приобретение программного обеспечения</t>
  </si>
  <si>
    <t>Типографские услуги</t>
  </si>
  <si>
    <t>Курсы повышения квалификации</t>
  </si>
  <si>
    <t>Участие в конкурсах и концертах обучающихся</t>
  </si>
  <si>
    <t>Лабораторные исследования</t>
  </si>
  <si>
    <t>Консультационные услуги</t>
  </si>
  <si>
    <t>6.7. Расчет (обоснование) расходов на приобретение основных средств</t>
  </si>
  <si>
    <t>Приобретение основных средств</t>
  </si>
  <si>
    <t>По группам объектов:</t>
  </si>
  <si>
    <t>Пианино</t>
  </si>
  <si>
    <t>Приобретение нематериальных активов</t>
  </si>
  <si>
    <t>Приобретение непроизводственных активов</t>
  </si>
  <si>
    <t>6.8. Расчет (обоснование) расходов на приобретение материальных запасов</t>
  </si>
  <si>
    <t>Количество (шт.)</t>
  </si>
  <si>
    <t>Цены за единицу (руб.)</t>
  </si>
  <si>
    <t>Сумма, 
руб.
(гр. 5 x гр. 6)</t>
  </si>
  <si>
    <t>Субсидии на выполнение муниципального задания (руб.)</t>
  </si>
  <si>
    <t>Приобретение материалов</t>
  </si>
  <si>
    <t>По группам материалов:</t>
  </si>
  <si>
    <t>Канц товары: Бумага, ручки, папки, клей, линейки, регистраторы</t>
  </si>
  <si>
    <t>шт</t>
  </si>
  <si>
    <t>Струны</t>
  </si>
  <si>
    <t>Жидкое мыло</t>
  </si>
  <si>
    <t>1.5</t>
  </si>
  <si>
    <t>1.6</t>
  </si>
  <si>
    <t>1.7</t>
  </si>
  <si>
    <t>Приложение к Плану</t>
  </si>
  <si>
    <t xml:space="preserve"> Расчеты (обоснования) плановых показателей по поступлениям</t>
  </si>
  <si>
    <t>1. Расчеты (обоснования) доходов от использования собственности*</t>
  </si>
  <si>
    <t>1.1 Доходы от собственности</t>
  </si>
  <si>
    <t>№ п/п</t>
  </si>
  <si>
    <t>Наименование объекта**</t>
  </si>
  <si>
    <t>Дебиторская задолженность на начало года</t>
  </si>
  <si>
    <t>Кредиторская задолженность на конец года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</si>
  <si>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</si>
  <si>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</si>
  <si>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 (гр.6*гр.7)</t>
  </si>
  <si>
    <t>Значение показателя исполнения Плана по доходам за финансовый год, предшествующий текущему, руб.</t>
  </si>
  <si>
    <t>Изменение плановых показателей по доходам по отношению к отчетному финансовому году</t>
  </si>
  <si>
    <t xml:space="preserve"> в абсолютных величинах                            (гр.7- гр.8)</t>
  </si>
  <si>
    <t>в процентах     (гр.9 / гр.8*100%)</t>
  </si>
  <si>
    <t>Причины отклонения (если показатель значение отклонения превышает                            20 %)</t>
  </si>
  <si>
    <t>Доходы в виде арендной либо иной платы за передачу в возмездное пользование муниципального имущества</t>
  </si>
  <si>
    <t>в том числе:*</t>
  </si>
  <si>
    <t>*Формируется  по статье 120 "Доходы от собственности" аналитической группы подвида доходов бюджетов.</t>
  </si>
  <si>
    <t>** Указывается   наименование   объекта   имущества,   переданного (планируемого к передаче) в аренду</t>
  </si>
  <si>
    <t>2. Расчеты (обоснования) доходов от оказания услуг (выполнения работ) *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</si>
  <si>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</si>
  <si>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Объем планируемых поступлений, руб.</t>
  </si>
  <si>
    <t>2.2    Доходы от оказания услуг, выполнения работ, компенсации затрат учреждения в части приносящей доход деятельности</t>
  </si>
  <si>
    <t>Наименование услуги (работы)</t>
  </si>
  <si>
    <t>Плата (тариф) за единицу услуги (работы)</t>
  </si>
  <si>
    <t>Планируемое количество потребителей, воспользовавшихся услугами (работами) учреждения</t>
  </si>
  <si>
    <t xml:space="preserve"> в абсолютных величинах                            (гр.8- гр.9)</t>
  </si>
  <si>
    <t>в процентах     (гр.10/гр.9*100%)</t>
  </si>
  <si>
    <t>Платные услуги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</si>
  <si>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</si>
  <si>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3. Расчеты (обоснования) доходов в виде штрафов, возмещения ущерба*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</si>
  <si>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</si>
  <si>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</si>
  <si>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</si>
  <si>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</si>
  <si>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</si>
  <si>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</si>
  <si>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>4.5. Прочие безвозмездные денежные поступления</t>
  </si>
  <si>
    <t>* Формируется  по  статье  150  "Безвозмездные денежные поступления" аналитической группы подвида доходов бюджетов.</t>
  </si>
  <si>
    <t>5. Расчеты (обоснования) объема поступлений от прочих доходов*</t>
  </si>
  <si>
    <t>* Формируется  по  статье  180  "Прочие доходы" аналитической группы подвида доходов бюджетов.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</si>
  <si>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</si>
  <si>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Цена за единицу, руб.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</si>
  <si>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</si>
  <si>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7. Расчеты (обоснования) доходов по прочим поступлениям*</t>
  </si>
  <si>
    <t>* Формируется по статье 510 "Поступление денежных средств и их эквивалентов".</t>
  </si>
  <si>
    <t>Субсидии на иные цели</t>
  </si>
  <si>
    <t>10</t>
  </si>
  <si>
    <t>9</t>
  </si>
  <si>
    <t>Виртуальная АТС для ЮЛ (Павлово)</t>
  </si>
  <si>
    <t>доступ к системе электронного документооборота</t>
  </si>
  <si>
    <t>услуга сети "Интернет"  Кудрово</t>
  </si>
  <si>
    <t>услуга сети "Интернет"  Павлово</t>
  </si>
  <si>
    <t xml:space="preserve">оплата потребления электроэнергии </t>
  </si>
  <si>
    <t xml:space="preserve">оплата потребления тепловой энергии </t>
  </si>
  <si>
    <t xml:space="preserve">оплата потребления компонента на теплоноситель </t>
  </si>
  <si>
    <t>оплата за потребление холодной воды</t>
  </si>
  <si>
    <t xml:space="preserve">оплата за водоотведение (стоки) </t>
  </si>
  <si>
    <t>вывоз ТКО</t>
  </si>
  <si>
    <t>в том числе по КВР 244</t>
  </si>
  <si>
    <t>в том числе по КВР 247</t>
  </si>
  <si>
    <t>Аренда недвижимого имущества в г.Кудрово (№ договора ВН01-06/2022 от 13.05.2022,  ЛО, Всеволожский р-он,г.Кудрово, ул.Строителей, д.41А , 411,69 кв.м.)</t>
  </si>
  <si>
    <t>Количество месяцев</t>
  </si>
  <si>
    <t>Дооборудование системы Видионаблюдения</t>
  </si>
  <si>
    <t>Оборудование к ЭДО</t>
  </si>
  <si>
    <t>Стоимость услуги, руб</t>
  </si>
  <si>
    <t>СЭС услуги</t>
  </si>
  <si>
    <t>Уборка помещений</t>
  </si>
  <si>
    <t>Акарицидная обработка</t>
  </si>
  <si>
    <t>Обслуживание оргтехники</t>
  </si>
  <si>
    <t xml:space="preserve">Реставрация музыкальных инструментов </t>
  </si>
  <si>
    <t>Техническое обслуживание приборов объектов оконечных ПАК и оказание услуг по техническому мониторингу</t>
  </si>
  <si>
    <t>Техническое обслуживание системы автоматизированной противопожарной защиты</t>
  </si>
  <si>
    <t>Испытание металлических лестниц</t>
  </si>
  <si>
    <t>Техническое обслуживание системы видеонаблюдения</t>
  </si>
  <si>
    <t>Зарядка огнетушителей</t>
  </si>
  <si>
    <t>Измерение сопротивления  изоляции электропроводки</t>
  </si>
  <si>
    <t>Ремонт электрощитков</t>
  </si>
  <si>
    <t xml:space="preserve">6 </t>
  </si>
  <si>
    <t>Прочее</t>
  </si>
  <si>
    <t>11</t>
  </si>
  <si>
    <t>13</t>
  </si>
  <si>
    <t>6.1</t>
  </si>
  <si>
    <t>6.2</t>
  </si>
  <si>
    <t>6.3</t>
  </si>
  <si>
    <t>6.4</t>
  </si>
  <si>
    <t>6.6</t>
  </si>
  <si>
    <t>5.2</t>
  </si>
  <si>
    <t>5.3</t>
  </si>
  <si>
    <t>6.8</t>
  </si>
  <si>
    <t>6.9</t>
  </si>
  <si>
    <t>Обслуживание узла учета тепловой энергии</t>
  </si>
  <si>
    <t>Техническое обслуживание комплекса технических средств охраны</t>
  </si>
  <si>
    <t>Огнезащитная обработка</t>
  </si>
  <si>
    <t>Заправка картриджа</t>
  </si>
  <si>
    <t>ТО системы кондиционирования</t>
  </si>
  <si>
    <t>Техническое обслуживание системы видеонаблюдения Кудрово</t>
  </si>
  <si>
    <t>Государственная поверка, паспортизация, клеймение средств измерений, в т.ч. манометров, термометров медицинских, уровнемеров, приборов учета</t>
  </si>
  <si>
    <t xml:space="preserve">Баян </t>
  </si>
  <si>
    <t xml:space="preserve">Флейта </t>
  </si>
  <si>
    <t>Хозяйственные товары(светильники, Корзины для мусора, рамки, плитки для потолка, реагент противогололедный, Средство дезинфицирующее, концентрат, Салфетки для оргтехники, дырокол, ножницы и т.д)</t>
  </si>
  <si>
    <t>Медицинские осмотры</t>
  </si>
  <si>
    <t>14</t>
  </si>
  <si>
    <t>Информационно-вычислительные и информационно-правовые услуги</t>
  </si>
  <si>
    <t>Актуализация паспорта безопасности</t>
  </si>
  <si>
    <t>Подписка</t>
  </si>
  <si>
    <t>1.1.2</t>
  </si>
  <si>
    <t>1.1.3</t>
  </si>
  <si>
    <t>1.1.4</t>
  </si>
  <si>
    <t>1.1.5</t>
  </si>
  <si>
    <t>Мастер - класс</t>
  </si>
  <si>
    <t>Аккардион</t>
  </si>
  <si>
    <t>1.8</t>
  </si>
  <si>
    <t>Виолончель 1/2</t>
  </si>
  <si>
    <t>Гитара классическая</t>
  </si>
  <si>
    <t>Ростелеком. местных телефонных соединений</t>
  </si>
  <si>
    <t>Ростелеком оплата междугородных, международных соединений</t>
  </si>
  <si>
    <t>Росохрана тел. передача тревожного сигнала между техническим средством охраны и пультом охраны</t>
  </si>
  <si>
    <t>Поддержка юных дарований (стипендия)</t>
  </si>
  <si>
    <t>Субсидия на финансовое обеспечение выполнения муниципального задания</t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</si>
  <si>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</si>
  <si>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</si>
  <si>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</si>
  <si>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</si>
  <si>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</si>
  <si>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План финансово-хозяйственной деятельности на 2024 г.</t>
  </si>
  <si>
    <t>и плановый период 2025 и 2026 годов</t>
  </si>
  <si>
    <t>Коды</t>
  </si>
  <si>
    <t>от "17" января 2024 г.</t>
  </si>
  <si>
    <t>Дата</t>
  </si>
  <si>
    <t>17.01.2024</t>
  </si>
  <si>
    <t>Орган, осуществляющий</t>
  </si>
  <si>
    <t>по Сводному реестру</t>
  </si>
  <si>
    <t>41300444</t>
  </si>
  <si>
    <t>функции и полномочия учредителя</t>
  </si>
  <si>
    <t>администрация Всеволожского муниципального района Ленинградской области</t>
  </si>
  <si>
    <t>глава по БК</t>
  </si>
  <si>
    <t>001</t>
  </si>
  <si>
    <t>41320197</t>
  </si>
  <si>
    <t>ИНН</t>
  </si>
  <si>
    <t>4703023111</t>
  </si>
  <si>
    <t>Учреждение</t>
  </si>
  <si>
    <t>муниципальное автономное учреждение дополнительного образования "Колтушская детская школа искусств"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</si>
  <si>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</si>
  <si>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</si>
  <si>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</si>
  <si>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</si>
  <si>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</si>
  <si>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</si>
  <si>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</si>
  <si>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</si>
  <si>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</si>
  <si>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</si>
  <si>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</si>
  <si>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</si>
  <si>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</si>
  <si>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</si>
  <si>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</si>
  <si>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</si>
  <si>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</si>
  <si>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2024 г</t>
  </si>
  <si>
    <t>на 2025 г</t>
  </si>
  <si>
    <t>на 2026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</si>
  <si>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</si>
  <si>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</si>
  <si>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</si>
  <si>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</si>
  <si>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</si>
  <si>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</si>
  <si>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</si>
  <si>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</si>
  <si>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</si>
  <si>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</si>
  <si>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</si>
  <si>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</si>
  <si>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</si>
  <si>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</si>
  <si>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</si>
  <si>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</si>
  <si>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</si>
  <si>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</si>
  <si>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</si>
  <si>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</si>
  <si>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в том числе: за счет субсидий, предоставляемых на финансовое обеспечение выполнения государственного (муниципального) задания</t>
  </si>
  <si>
    <t>1210</t>
  </si>
  <si>
    <t>00100000000004000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</si>
  <si>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</si>
  <si>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131</t>
  </si>
  <si>
    <t>001012431</t>
  </si>
  <si>
    <t xml:space="preserve">      Доходы от оказания платных услуг (работ)</t>
  </si>
  <si>
    <t>00100000000002062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</si>
  <si>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</si>
  <si>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</si>
  <si>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</si>
  <si>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</si>
  <si>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</si>
  <si>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 xml:space="preserve">         целевые субсидии</t>
  </si>
  <si>
    <t>152</t>
  </si>
  <si>
    <t>001112084</t>
  </si>
  <si>
    <t>001112085</t>
  </si>
  <si>
    <t>162</t>
  </si>
  <si>
    <t>001112086</t>
  </si>
  <si>
    <t>Прочие выплаты, всего</t>
  </si>
  <si>
    <t>4000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</si>
  <si>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</si>
  <si>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</si>
  <si>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</si>
  <si>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</si>
  <si>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</si>
  <si>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</si>
  <si>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</si>
  <si>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</si>
  <si>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</si>
  <si>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</si>
  <si>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</si>
  <si>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</si>
  <si>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00100000002062211</t>
  </si>
  <si>
    <t>00100000004000211</t>
  </si>
  <si>
    <t xml:space="preserve">         Социальные пособия и компенсации персоналу в денежной форме</t>
  </si>
  <si>
    <t>266</t>
  </si>
  <si>
    <t>00100000004000266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</si>
  <si>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</si>
  <si>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</si>
  <si>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</si>
  <si>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в том числе: на выплаты по оплате труда</t>
  </si>
  <si>
    <t>2141</t>
  </si>
  <si>
    <t>213</t>
  </si>
  <si>
    <t xml:space="preserve">            Начисления на выплаты по оплате труда</t>
  </si>
  <si>
    <t>00100000002062213</t>
  </si>
  <si>
    <t>00100000004000213</t>
  </si>
  <si>
    <t xml:space="preserve">   социальные и иные выплаты населению, всего</t>
  </si>
  <si>
    <t>2200</t>
  </si>
  <si>
    <t>300</t>
  </si>
  <si>
    <t xml:space="preserve">      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</si>
  <si>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</si>
  <si>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</si>
  <si>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 xml:space="preserve">         Иные выплаты текущего характера физическим лицам</t>
  </si>
  <si>
    <t>296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</si>
  <si>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</si>
  <si>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</si>
  <si>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</si>
  <si>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</si>
  <si>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</si>
  <si>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</si>
  <si>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</si>
  <si>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</si>
  <si>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00100000004000291</t>
  </si>
  <si>
    <t xml:space="preserve">      уплата штрафов (в том числе административных), пеней, иных платежей</t>
  </si>
  <si>
    <t>2330</t>
  </si>
  <si>
    <t>853</t>
  </si>
  <si>
    <t>00100000004000296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</si>
  <si>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</si>
  <si>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</si>
  <si>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</si>
  <si>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</si>
  <si>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</si>
  <si>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Услуги связи</t>
  </si>
  <si>
    <t>221</t>
  </si>
  <si>
    <t>00100000002062221</t>
  </si>
  <si>
    <t>00100000004000221</t>
  </si>
  <si>
    <t xml:space="preserve">         Коммунальные услуги</t>
  </si>
  <si>
    <t>223</t>
  </si>
  <si>
    <t>00100000002062223</t>
  </si>
  <si>
    <t>00100000004000223</t>
  </si>
  <si>
    <t xml:space="preserve">         Арендная плата за пользование имуществом (за исключением земельных участков и других обособленных природных объектов)</t>
  </si>
  <si>
    <t>224</t>
  </si>
  <si>
    <t>00100000002062224</t>
  </si>
  <si>
    <t>00100000004000224</t>
  </si>
  <si>
    <t xml:space="preserve">         Работы, услуги по содержанию имущества</t>
  </si>
  <si>
    <t>225</t>
  </si>
  <si>
    <t>00100000002062225</t>
  </si>
  <si>
    <t>00100000004000225</t>
  </si>
  <si>
    <t xml:space="preserve">         Прочие работы, услуги</t>
  </si>
  <si>
    <t>226</t>
  </si>
  <si>
    <t>00100000002062226</t>
  </si>
  <si>
    <t>00100000004000226</t>
  </si>
  <si>
    <t xml:space="preserve">         Увеличение стоимости основных средств</t>
  </si>
  <si>
    <t>310</t>
  </si>
  <si>
    <t>00100000002062310</t>
  </si>
  <si>
    <t>00100000004000310</t>
  </si>
  <si>
    <t xml:space="preserve">         Увеличение стоимости прочих материальных запасов</t>
  </si>
  <si>
    <t>346</t>
  </si>
  <si>
    <t>00100000002062346</t>
  </si>
  <si>
    <t>00100000004000346</t>
  </si>
  <si>
    <t xml:space="preserve">      закупку энергетических ресурсов</t>
  </si>
  <si>
    <t>2660</t>
  </si>
  <si>
    <t>247</t>
  </si>
  <si>
    <t>Выплаты, уменьшающие доход, всего</t>
  </si>
  <si>
    <t>3000</t>
  </si>
  <si>
    <t>100</t>
  </si>
  <si>
    <t>Сертификат:</t>
  </si>
  <si>
    <t>Серийный номер сертификата:5EF5827F0145E27ACA9CD023B3D9B093</t>
  </si>
  <si>
    <t>Субъект сертификата:Рыжакова Наталья Александровна</t>
  </si>
  <si>
    <t>Действителен с:07.12.2023 14:20</t>
  </si>
  <si>
    <t>Действителен по:01.03.2025 14:20</t>
  </si>
  <si>
    <t>Серийный номер сертификата:00D07D951DA5E3C88933DC381064316091</t>
  </si>
  <si>
    <t>Субъект сертификата:ФРОЛОВА МАРГАРИТА АЛЕКСЕЕВНА</t>
  </si>
  <si>
    <t>Действителен с:03.08.2023 07:50</t>
  </si>
  <si>
    <t>Действителен по:26.10.2024 07:50</t>
  </si>
  <si>
    <t>Раздел 2. Сведения по выплатам на закупки товаров, работ, услуг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</si>
  <si>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</si>
  <si>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</si>
  <si>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</si>
  <si>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</si>
  <si>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</si>
  <si>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</si>
  <si>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</si>
  <si>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</t>
  </si>
  <si>
    <t>26000</t>
  </si>
  <si>
    <t/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</si>
  <si>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</si>
  <si>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</si>
  <si>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 xml:space="preserve">  в соответствии с Федеральным законом № 223-ФЗ</t>
  </si>
  <si>
    <t>26320</t>
  </si>
  <si>
    <t>1.1.1.1</t>
  </si>
  <si>
    <t xml:space="preserve">   из них: 9.1.</t>
  </si>
  <si>
    <t>26320.1</t>
  </si>
  <si>
    <t>2023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</si>
  <si>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</si>
  <si>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</si>
  <si>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</si>
  <si>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</si>
  <si>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1.2.1.1</t>
  </si>
  <si>
    <t xml:space="preserve">   в соответствии с Федеральным законом № 223-ФЗ 14</t>
  </si>
  <si>
    <t>26412</t>
  </si>
  <si>
    <t>2024</t>
  </si>
  <si>
    <t>1.2.2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</si>
  <si>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</si>
  <si>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</si>
  <si>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1.2.2.1</t>
  </si>
  <si>
    <t>26422</t>
  </si>
  <si>
    <t>1.2.3</t>
  </si>
  <si>
    <t xml:space="preserve">  за счет прочих источников финансового обеспечения</t>
  </si>
  <si>
    <t>26450</t>
  </si>
  <si>
    <t>1.2.3.1</t>
  </si>
  <si>
    <t xml:space="preserve">   в соответствии с Федеральным законом № 223-ФЗ</t>
  </si>
  <si>
    <t>26452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</si>
  <si>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16</t>
  </si>
  <si>
    <t>26500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</si>
  <si>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</si>
  <si>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</si>
  <si>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 xml:space="preserve"> в том числе по году начала закупки:</t>
  </si>
  <si>
    <t>26610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</si>
  <si>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</si>
  <si>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</si>
  <si>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</si>
  <si>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</si>
  <si>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</si>
  <si>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</si>
  <si>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</si>
  <si>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</si>
  <si>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>января</t>
  </si>
  <si>
    <t xml:space="preserve"> г.</t>
  </si>
  <si>
    <t>СОГЛАСОВАНО</t>
  </si>
  <si>
    <t>(наименование должности уполномоченного лица органа-учредителя)</t>
  </si>
  <si>
    <t>Директор</t>
  </si>
  <si>
    <t>МАУ ДО "Колтушская ДШИ"</t>
  </si>
  <si>
    <r>
      <t xml:space="preserve">____________         </t>
    </r>
    <r>
      <rPr>
        <u val="single"/>
        <sz val="12"/>
        <color indexed="8"/>
        <rFont val="Times New Roman"/>
        <family val="1"/>
      </rPr>
      <t xml:space="preserve">   Н.А. Рыжакова</t>
    </r>
  </si>
  <si>
    <t>"17" декабря  2023 г.</t>
  </si>
  <si>
    <t xml:space="preserve">Заключение Наблюдательного совета </t>
  </si>
  <si>
    <t>от 25.12.2023 №16</t>
  </si>
  <si>
    <t>Рыжакова Н.А.</t>
  </si>
  <si>
    <t xml:space="preserve"> бухгалтер</t>
  </si>
  <si>
    <t>Карпова В.Р.</t>
  </si>
  <si>
    <t>71-207</t>
  </si>
  <si>
    <t>29</t>
  </si>
  <si>
    <t>декабря</t>
  </si>
  <si>
    <t>23</t>
  </si>
  <si>
    <t>Директор МУ "ЦЭФ БУ" ВМР ЛО</t>
  </si>
  <si>
    <t>М.А.Фролова</t>
  </si>
  <si>
    <t>17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</si>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</sst>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_-* #,##0.00000\ _₽_-;\-* #,##0.00000\ _₽_-;_-* &quot;-&quot;??\ _₽_-;_-@_-"/>
    <numFmt numFmtId="167" formatCode="_-* #,##0.00000\ _₽_-;\-* #,##0.00000\ _₽_-;_-* &quot;-&quot;?????\ _₽_-;_-@_-"/>
    <numFmt numFmtId="168" formatCode="0.0"/>
    <numFmt numFmtId="169" formatCode="0.0%"/>
  </numFmts>
  <fonts count="4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sz val="9.9"/>
      <name val="Times New Roman"/>
      <family val="1"/>
    </font>
    <font>
      <b/>
      <i/>
      <sz val="11"/>
      <name val="Arial Cyr"/>
      <family val="2"/>
    </font>
    <font>
      <b/>
      <sz val="8"/>
      <name val="Times New Roman"/>
      <family val="1"/>
    </font>
    <font>
      <sz val="10"/>
      <color rgb="FFFF0000"/>
      <name val="Times New Roman"/>
      <family val="1"/>
    </font>
    <font>
      <sz val="8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 Cyr"/>
      <family val="2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indexed="8"/>
      <name val="Times New Roman"/>
      <family val="2"/>
    </font>
    <font>
      <sz val="8"/>
      <color indexed="8"/>
      <name val="Times New Roman"/>
      <family val="2"/>
    </font>
    <font>
      <b/>
      <sz val="8"/>
      <color indexed="8"/>
      <name val="Times New Roman"/>
      <family val="2"/>
    </font>
    <font>
      <b/>
      <sz val="10"/>
      <color indexed="8"/>
      <name val="Arial Cyr"/>
      <family val="2"/>
    </font>
    <font>
      <sz val="10"/>
      <color indexed="63"/>
      <name val="Arial Cyr"/>
      <family val="2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6"/>
      <color indexed="8"/>
      <name val="Times New Roman"/>
      <family val="1"/>
    </font>
    <font>
      <sz val="7"/>
      <name val="Times New Roman"/>
      <family val="1"/>
    </font>
    <font>
      <sz val="12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</fills>
  <borders count="4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/>
      <right style="mediumDashDot"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mediumDashDot"/>
      <right/>
      <top/>
      <bottom style="thin"/>
    </border>
    <border>
      <left/>
      <right style="mediumDashDot"/>
      <top/>
      <bottom style="thin"/>
    </border>
    <border>
      <left style="mediumDashDot"/>
      <right/>
      <top style="thin"/>
      <bottom/>
    </border>
    <border>
      <left/>
      <right style="mediumDashDot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</cellStyleXfs>
  <cellXfs count="543">
    <xf numFmtId="0" fontId="0" fillId="0" borderId="0" xfId="0"/>
    <xf numFmtId="0" fontId="3" fillId="0" borderId="0" xfId="20" applyFont="1" applyAlignment="1">
      <alignment vertical="center"/>
      <protection/>
    </xf>
    <xf numFmtId="0" fontId="9" fillId="0" borderId="0" xfId="20" applyFont="1" applyAlignment="1">
      <alignment vertical="center"/>
      <protection/>
    </xf>
    <xf numFmtId="0" fontId="10" fillId="0" borderId="0" xfId="20" applyFont="1" applyAlignment="1">
      <alignment horizontal="center" vertical="center"/>
      <protection/>
    </xf>
    <xf numFmtId="0" fontId="11" fillId="0" borderId="0" xfId="20" applyFont="1" applyAlignment="1">
      <alignment vertical="center"/>
      <protection/>
    </xf>
    <xf numFmtId="43" fontId="11" fillId="0" borderId="0" xfId="20" applyNumberFormat="1" applyFont="1" applyAlignment="1">
      <alignment vertical="center"/>
      <protection/>
    </xf>
    <xf numFmtId="0" fontId="3" fillId="0" borderId="0" xfId="20" applyFont="1">
      <alignment/>
      <protection/>
    </xf>
    <xf numFmtId="0" fontId="11" fillId="0" borderId="0" xfId="20" applyFont="1">
      <alignment/>
      <protection/>
    </xf>
    <xf numFmtId="0" fontId="11" fillId="0" borderId="0" xfId="20" applyFont="1" applyAlignment="1">
      <alignment horizontal="center" vertical="top"/>
      <protection/>
    </xf>
    <xf numFmtId="0" fontId="9" fillId="0" borderId="0" xfId="20" applyFont="1">
      <alignment/>
      <protection/>
    </xf>
    <xf numFmtId="43" fontId="9" fillId="0" borderId="0" xfId="20" applyNumberFormat="1" applyFont="1" applyAlignment="1">
      <alignment vertical="center"/>
      <protection/>
    </xf>
    <xf numFmtId="0" fontId="10" fillId="0" borderId="0" xfId="20" applyFont="1">
      <alignment/>
      <protection/>
    </xf>
    <xf numFmtId="0" fontId="17" fillId="0" borderId="0" xfId="20" applyFont="1">
      <alignment/>
      <protection/>
    </xf>
    <xf numFmtId="0" fontId="11" fillId="0" borderId="1" xfId="20" applyFont="1" applyBorder="1" applyAlignment="1">
      <alignment horizontal="center" vertical="center"/>
      <protection/>
    </xf>
    <xf numFmtId="0" fontId="9" fillId="0" borderId="0" xfId="20" applyFont="1" applyAlignment="1">
      <alignment horizontal="left"/>
      <protection/>
    </xf>
    <xf numFmtId="0" fontId="3" fillId="0" borderId="0" xfId="20" applyFont="1" applyAlignment="1">
      <alignment horizontal="left"/>
      <protection/>
    </xf>
    <xf numFmtId="0" fontId="9" fillId="0" borderId="0" xfId="20" applyFont="1" applyAlignment="1">
      <alignment horizontal="left" wrapText="1"/>
      <protection/>
    </xf>
    <xf numFmtId="0" fontId="2" fillId="0" borderId="0" xfId="20" applyAlignment="1">
      <alignment horizontal="left" wrapText="1"/>
      <protection/>
    </xf>
    <xf numFmtId="0" fontId="9" fillId="0" borderId="0" xfId="20" applyFont="1" applyAlignment="1">
      <alignment horizontal="left" vertical="center" wrapText="1"/>
      <protection/>
    </xf>
    <xf numFmtId="0" fontId="9" fillId="0" borderId="1" xfId="20" applyFont="1" applyBorder="1" applyAlignment="1">
      <alignment horizontal="center" vertical="center" wrapText="1"/>
      <protection/>
    </xf>
    <xf numFmtId="0" fontId="10" fillId="0" borderId="1" xfId="20" applyFont="1" applyBorder="1" applyAlignment="1">
      <alignment horizontal="center" vertical="center"/>
      <protection/>
    </xf>
    <xf numFmtId="165" fontId="11" fillId="0" borderId="1" xfId="20" applyNumberFormat="1" applyFont="1" applyBorder="1" applyAlignment="1">
      <alignment horizontal="center" vertical="center"/>
      <protection/>
    </xf>
    <xf numFmtId="165" fontId="10" fillId="0" borderId="1" xfId="21" applyFont="1" applyFill="1" applyBorder="1" applyAlignment="1">
      <alignment horizontal="center" vertical="center"/>
    </xf>
    <xf numFmtId="43" fontId="11" fillId="0" borderId="1" xfId="20" applyNumberFormat="1" applyFont="1" applyBorder="1" applyAlignment="1">
      <alignment horizontal="center" vertical="center"/>
      <protection/>
    </xf>
    <xf numFmtId="165" fontId="11" fillId="0" borderId="1" xfId="21" applyFont="1" applyFill="1" applyBorder="1" applyAlignment="1">
      <alignment horizontal="center" vertical="center"/>
    </xf>
    <xf numFmtId="43" fontId="13" fillId="0" borderId="1" xfId="20" applyNumberFormat="1" applyFont="1" applyBorder="1" applyAlignment="1">
      <alignment horizontal="center" vertical="center"/>
      <protection/>
    </xf>
    <xf numFmtId="0" fontId="11" fillId="0" borderId="1" xfId="20" applyFont="1" applyBorder="1" applyAlignment="1">
      <alignment horizontal="center" vertical="center" wrapText="1"/>
      <protection/>
    </xf>
    <xf numFmtId="0" fontId="11" fillId="0" borderId="1" xfId="20" applyFont="1" applyBorder="1" applyAlignment="1">
      <alignment horizontal="center" vertical="top"/>
      <protection/>
    </xf>
    <xf numFmtId="0" fontId="11" fillId="0" borderId="2" xfId="20" applyFont="1" applyBorder="1" applyAlignment="1">
      <alignment horizontal="center" vertical="top"/>
      <protection/>
    </xf>
    <xf numFmtId="0" fontId="11" fillId="0" borderId="3" xfId="20" applyFont="1" applyBorder="1" applyAlignment="1">
      <alignment horizontal="center" vertical="top"/>
      <protection/>
    </xf>
    <xf numFmtId="165" fontId="13" fillId="0" borderId="1" xfId="21" applyFont="1" applyFill="1" applyBorder="1" applyAlignment="1">
      <alignment horizontal="center" vertical="center"/>
    </xf>
    <xf numFmtId="0" fontId="11" fillId="0" borderId="4" xfId="20" applyFont="1" applyBorder="1" applyAlignment="1">
      <alignment horizontal="center" vertical="center" wrapText="1"/>
      <protection/>
    </xf>
    <xf numFmtId="165" fontId="15" fillId="0" borderId="1" xfId="21" applyFont="1" applyFill="1" applyBorder="1" applyAlignment="1">
      <alignment horizontal="center" vertical="center"/>
    </xf>
    <xf numFmtId="2" fontId="11" fillId="0" borderId="1" xfId="20" applyNumberFormat="1" applyFont="1" applyBorder="1" applyAlignment="1">
      <alignment horizontal="center" vertical="center"/>
      <protection/>
    </xf>
    <xf numFmtId="2" fontId="13" fillId="0" borderId="1" xfId="20" applyNumberFormat="1" applyFont="1" applyBorder="1" applyAlignment="1">
      <alignment horizontal="center" vertical="center"/>
      <protection/>
    </xf>
    <xf numFmtId="0" fontId="11" fillId="0" borderId="1" xfId="20" applyFont="1" applyBorder="1" applyAlignment="1">
      <alignment horizontal="center" vertical="top" wrapText="1"/>
      <protection/>
    </xf>
    <xf numFmtId="165" fontId="13" fillId="2" borderId="1" xfId="21" applyFont="1" applyFill="1" applyBorder="1" applyAlignment="1">
      <alignment horizontal="center" vertical="center"/>
    </xf>
    <xf numFmtId="164" fontId="11" fillId="0" borderId="1" xfId="25" applyFont="1" applyFill="1" applyBorder="1" applyAlignment="1">
      <alignment horizontal="center" vertical="center"/>
    </xf>
    <xf numFmtId="164" fontId="13" fillId="0" borderId="1" xfId="25" applyFont="1" applyFill="1" applyBorder="1" applyAlignment="1">
      <alignment horizontal="center" vertical="center"/>
    </xf>
    <xf numFmtId="164" fontId="11" fillId="3" borderId="1" xfId="25" applyFont="1" applyFill="1" applyBorder="1" applyAlignment="1">
      <alignment horizontal="center" vertical="center"/>
    </xf>
    <xf numFmtId="0" fontId="17" fillId="0" borderId="1" xfId="20" applyFont="1" applyBorder="1" applyAlignment="1">
      <alignment horizontal="center" vertical="center" wrapText="1"/>
      <protection/>
    </xf>
    <xf numFmtId="164" fontId="13" fillId="0" borderId="1" xfId="25" applyFont="1" applyFill="1" applyBorder="1" applyAlignment="1">
      <alignment horizontal="center" vertical="center" wrapText="1"/>
    </xf>
    <xf numFmtId="164" fontId="11" fillId="0" borderId="1" xfId="25" applyFont="1" applyFill="1" applyBorder="1" applyAlignment="1">
      <alignment horizontal="center" vertical="center" wrapText="1"/>
    </xf>
    <xf numFmtId="164" fontId="11" fillId="0" borderId="0" xfId="25" applyFont="1" applyFill="1" applyBorder="1" applyAlignment="1">
      <alignment vertical="center"/>
    </xf>
    <xf numFmtId="0" fontId="11" fillId="0" borderId="4" xfId="20" applyFont="1" applyBorder="1" applyAlignment="1">
      <alignment horizontal="center" vertical="top" wrapText="1"/>
      <protection/>
    </xf>
    <xf numFmtId="0" fontId="11" fillId="0" borderId="4" xfId="20" applyFont="1" applyBorder="1" applyAlignment="1">
      <alignment horizontal="center" vertical="top"/>
      <protection/>
    </xf>
    <xf numFmtId="49" fontId="11" fillId="0" borderId="4" xfId="20" applyNumberFormat="1" applyFont="1" applyBorder="1" applyAlignment="1">
      <alignment horizontal="center" vertical="center"/>
      <protection/>
    </xf>
    <xf numFmtId="0" fontId="11" fillId="0" borderId="4" xfId="20" applyFont="1" applyBorder="1" applyAlignment="1">
      <alignment horizontal="center" vertical="center"/>
      <protection/>
    </xf>
    <xf numFmtId="164" fontId="11" fillId="0" borderId="4" xfId="25" applyFont="1" applyFill="1" applyBorder="1" applyAlignment="1">
      <alignment horizontal="center" vertical="center"/>
    </xf>
    <xf numFmtId="164" fontId="13" fillId="0" borderId="4" xfId="25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right" vertical="center"/>
    </xf>
    <xf numFmtId="2" fontId="11" fillId="0" borderId="4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 wrapText="1"/>
    </xf>
    <xf numFmtId="164" fontId="11" fillId="3" borderId="4" xfId="25" applyFont="1" applyFill="1" applyBorder="1" applyAlignment="1">
      <alignment horizontal="center" vertical="center"/>
    </xf>
    <xf numFmtId="4" fontId="11" fillId="0" borderId="4" xfId="0" applyNumberFormat="1" applyFont="1" applyBorder="1" applyAlignment="1">
      <alignment vertical="center" wrapText="1"/>
    </xf>
    <xf numFmtId="0" fontId="3" fillId="0" borderId="4" xfId="20" applyFont="1" applyBorder="1">
      <alignment/>
      <protection/>
    </xf>
    <xf numFmtId="4" fontId="3" fillId="0" borderId="4" xfId="20" applyNumberFormat="1" applyFont="1" applyBorder="1">
      <alignment/>
      <protection/>
    </xf>
    <xf numFmtId="164" fontId="20" fillId="0" borderId="1" xfId="25" applyFont="1" applyFill="1" applyBorder="1" applyAlignment="1">
      <alignment horizontal="center" vertical="center"/>
    </xf>
    <xf numFmtId="164" fontId="22" fillId="0" borderId="1" xfId="25" applyFont="1" applyFill="1" applyBorder="1" applyAlignment="1">
      <alignment horizontal="center" vertical="center"/>
    </xf>
    <xf numFmtId="164" fontId="20" fillId="0" borderId="1" xfId="25" applyFont="1" applyFill="1" applyBorder="1" applyAlignment="1">
      <alignment horizontal="left" vertical="center"/>
    </xf>
    <xf numFmtId="164" fontId="13" fillId="0" borderId="1" xfId="25" applyFont="1" applyFill="1" applyBorder="1" applyAlignment="1">
      <alignment horizontal="left" vertical="center"/>
    </xf>
    <xf numFmtId="0" fontId="17" fillId="0" borderId="4" xfId="20" applyFont="1" applyBorder="1" applyAlignment="1">
      <alignment horizontal="center" vertical="center" wrapText="1"/>
      <protection/>
    </xf>
    <xf numFmtId="0" fontId="11" fillId="0" borderId="4" xfId="20" applyFont="1" applyBorder="1" applyAlignment="1">
      <alignment horizontal="left" vertical="center" wrapText="1"/>
      <protection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right" vertical="center"/>
    </xf>
    <xf numFmtId="2" fontId="11" fillId="3" borderId="4" xfId="0" applyNumberFormat="1" applyFont="1" applyFill="1" applyBorder="1" applyAlignment="1">
      <alignment horizontal="right" vertical="center"/>
    </xf>
    <xf numFmtId="164" fontId="20" fillId="0" borderId="1" xfId="25" applyFont="1" applyFill="1" applyBorder="1" applyAlignment="1">
      <alignment horizontal="center" vertical="center" wrapText="1"/>
    </xf>
    <xf numFmtId="164" fontId="13" fillId="3" borderId="1" xfId="25" applyFont="1" applyFill="1" applyBorder="1" applyAlignment="1">
      <alignment horizontal="center" vertical="center"/>
    </xf>
    <xf numFmtId="0" fontId="11" fillId="3" borderId="4" xfId="20" applyFont="1" applyFill="1" applyBorder="1" applyAlignment="1">
      <alignment horizontal="right" vertical="center"/>
      <protection/>
    </xf>
    <xf numFmtId="164" fontId="11" fillId="3" borderId="4" xfId="25" applyFont="1" applyFill="1" applyBorder="1" applyAlignment="1">
      <alignment horizontal="right" vertical="center"/>
    </xf>
    <xf numFmtId="0" fontId="11" fillId="3" borderId="0" xfId="20" applyFont="1" applyFill="1" applyAlignment="1">
      <alignment horizontal="right" vertical="center"/>
      <protection/>
    </xf>
    <xf numFmtId="164" fontId="11" fillId="3" borderId="0" xfId="25" applyFont="1" applyFill="1" applyBorder="1" applyAlignment="1">
      <alignment horizontal="right" vertical="center"/>
    </xf>
    <xf numFmtId="164" fontId="10" fillId="3" borderId="0" xfId="25" applyFont="1" applyFill="1" applyBorder="1" applyAlignment="1">
      <alignment horizontal="right" vertical="center"/>
    </xf>
    <xf numFmtId="0" fontId="11" fillId="2" borderId="0" xfId="20" applyFont="1" applyFill="1" applyAlignment="1">
      <alignment horizontal="right" vertical="center"/>
      <protection/>
    </xf>
    <xf numFmtId="164" fontId="11" fillId="2" borderId="0" xfId="25" applyFont="1" applyFill="1" applyBorder="1" applyAlignment="1">
      <alignment horizontal="right" vertical="center"/>
    </xf>
    <xf numFmtId="164" fontId="10" fillId="2" borderId="0" xfId="25" applyFont="1" applyFill="1" applyBorder="1" applyAlignment="1">
      <alignment horizontal="right" vertical="center"/>
    </xf>
    <xf numFmtId="0" fontId="11" fillId="2" borderId="0" xfId="20" applyFont="1" applyFill="1" applyAlignment="1">
      <alignment horizontal="left" vertical="center"/>
      <protection/>
    </xf>
    <xf numFmtId="43" fontId="11" fillId="3" borderId="4" xfId="20" applyNumberFormat="1" applyFont="1" applyFill="1" applyBorder="1" applyAlignment="1">
      <alignment horizontal="right" vertical="center"/>
      <protection/>
    </xf>
    <xf numFmtId="49" fontId="11" fillId="3" borderId="1" xfId="20" applyNumberFormat="1" applyFont="1" applyFill="1" applyBorder="1" applyAlignment="1">
      <alignment horizontal="center" vertical="top"/>
      <protection/>
    </xf>
    <xf numFmtId="0" fontId="11" fillId="3" borderId="1" xfId="20" applyFont="1" applyFill="1" applyBorder="1" applyAlignment="1">
      <alignment horizontal="center" vertical="center"/>
      <protection/>
    </xf>
    <xf numFmtId="0" fontId="11" fillId="3" borderId="3" xfId="20" applyFont="1" applyFill="1" applyBorder="1" applyAlignment="1">
      <alignment horizontal="left" vertical="center" wrapText="1"/>
      <protection/>
    </xf>
    <xf numFmtId="164" fontId="11" fillId="3" borderId="4" xfId="25" applyFont="1" applyFill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vertical="center" wrapText="1"/>
    </xf>
    <xf numFmtId="0" fontId="11" fillId="3" borderId="3" xfId="20" applyFont="1" applyFill="1" applyBorder="1" applyAlignment="1">
      <alignment horizontal="center" vertical="center"/>
      <protection/>
    </xf>
    <xf numFmtId="164" fontId="11" fillId="3" borderId="2" xfId="25" applyFont="1" applyFill="1" applyBorder="1" applyAlignment="1">
      <alignment horizontal="center" vertical="center"/>
    </xf>
    <xf numFmtId="0" fontId="11" fillId="3" borderId="4" xfId="20" applyFont="1" applyFill="1" applyBorder="1" applyAlignment="1">
      <alignment horizontal="center" vertical="center" wrapText="1"/>
      <protection/>
    </xf>
    <xf numFmtId="164" fontId="20" fillId="3" borderId="4" xfId="25" applyFont="1" applyFill="1" applyBorder="1" applyAlignment="1">
      <alignment horizontal="right" vertical="center"/>
    </xf>
    <xf numFmtId="0" fontId="11" fillId="3" borderId="3" xfId="20" applyFont="1" applyFill="1" applyBorder="1" applyAlignment="1">
      <alignment horizontal="right" vertical="center" wrapText="1"/>
      <protection/>
    </xf>
    <xf numFmtId="43" fontId="11" fillId="3" borderId="3" xfId="20" applyNumberFormat="1" applyFont="1" applyFill="1" applyBorder="1" applyAlignment="1">
      <alignment horizontal="center" vertical="center"/>
      <protection/>
    </xf>
    <xf numFmtId="0" fontId="11" fillId="4" borderId="3" xfId="20" applyFont="1" applyFill="1" applyBorder="1" applyAlignment="1">
      <alignment horizontal="left" vertical="center" wrapText="1"/>
      <protection/>
    </xf>
    <xf numFmtId="0" fontId="11" fillId="4" borderId="3" xfId="20" applyFont="1" applyFill="1" applyBorder="1" applyAlignment="1">
      <alignment horizontal="center" vertical="center"/>
      <protection/>
    </xf>
    <xf numFmtId="164" fontId="11" fillId="4" borderId="2" xfId="25" applyFont="1" applyFill="1" applyBorder="1" applyAlignment="1">
      <alignment horizontal="center" vertical="center"/>
    </xf>
    <xf numFmtId="164" fontId="13" fillId="4" borderId="4" xfId="25" applyFont="1" applyFill="1" applyBorder="1" applyAlignment="1">
      <alignment horizontal="right" vertical="center"/>
    </xf>
    <xf numFmtId="164" fontId="11" fillId="4" borderId="1" xfId="25" applyFont="1" applyFill="1" applyBorder="1" applyAlignment="1">
      <alignment horizontal="center" vertical="center"/>
    </xf>
    <xf numFmtId="164" fontId="13" fillId="4" borderId="1" xfId="25" applyFont="1" applyFill="1" applyBorder="1" applyAlignment="1">
      <alignment horizontal="center" vertical="center"/>
    </xf>
    <xf numFmtId="0" fontId="11" fillId="4" borderId="1" xfId="20" applyFont="1" applyFill="1" applyBorder="1" applyAlignment="1">
      <alignment horizontal="center" vertical="center"/>
      <protection/>
    </xf>
    <xf numFmtId="0" fontId="11" fillId="4" borderId="4" xfId="20" applyFont="1" applyFill="1" applyBorder="1" applyAlignment="1">
      <alignment horizontal="center" vertical="center" wrapText="1"/>
      <protection/>
    </xf>
    <xf numFmtId="164" fontId="22" fillId="4" borderId="1" xfId="25" applyFont="1" applyFill="1" applyBorder="1" applyAlignment="1">
      <alignment horizontal="center" vertical="center"/>
    </xf>
    <xf numFmtId="0" fontId="11" fillId="4" borderId="2" xfId="20" applyFont="1" applyFill="1" applyBorder="1" applyAlignment="1">
      <alignment horizontal="center" vertical="center"/>
      <protection/>
    </xf>
    <xf numFmtId="0" fontId="11" fillId="5" borderId="1" xfId="20" applyFont="1" applyFill="1" applyBorder="1" applyAlignment="1">
      <alignment horizontal="center" vertical="center"/>
      <protection/>
    </xf>
    <xf numFmtId="164" fontId="11" fillId="5" borderId="1" xfId="25" applyFont="1" applyFill="1" applyBorder="1" applyAlignment="1">
      <alignment horizontal="center" vertical="center"/>
    </xf>
    <xf numFmtId="164" fontId="13" fillId="5" borderId="1" xfId="25" applyFont="1" applyFill="1" applyBorder="1" applyAlignment="1">
      <alignment horizontal="center" vertical="center"/>
    </xf>
    <xf numFmtId="164" fontId="11" fillId="0" borderId="4" xfId="20" applyNumberFormat="1" applyFont="1" applyBorder="1" applyAlignment="1">
      <alignment horizontal="center" vertical="center"/>
      <protection/>
    </xf>
    <xf numFmtId="0" fontId="23" fillId="0" borderId="4" xfId="20" applyFont="1" applyBorder="1" applyAlignment="1">
      <alignment horizontal="left" vertical="center" wrapText="1"/>
      <protection/>
    </xf>
    <xf numFmtId="0" fontId="24" fillId="0" borderId="4" xfId="20" applyFont="1" applyBorder="1" applyAlignment="1">
      <alignment horizontal="center" vertical="center" wrapText="1"/>
      <protection/>
    </xf>
    <xf numFmtId="0" fontId="23" fillId="0" borderId="4" xfId="20" applyFont="1" applyBorder="1" applyAlignment="1">
      <alignment horizontal="center" vertical="center"/>
      <protection/>
    </xf>
    <xf numFmtId="164" fontId="23" fillId="0" borderId="4" xfId="25" applyFont="1" applyFill="1" applyBorder="1" applyAlignment="1">
      <alignment horizontal="center" vertical="center"/>
    </xf>
    <xf numFmtId="164" fontId="24" fillId="0" borderId="4" xfId="25" applyFont="1" applyFill="1" applyBorder="1" applyAlignment="1">
      <alignment horizontal="center" vertical="center"/>
    </xf>
    <xf numFmtId="0" fontId="23" fillId="0" borderId="4" xfId="20" applyFont="1" applyBorder="1" applyAlignment="1">
      <alignment horizontal="center" vertical="center" wrapText="1"/>
      <protection/>
    </xf>
    <xf numFmtId="0" fontId="23" fillId="0" borderId="4" xfId="20" applyFont="1" applyBorder="1" applyAlignment="1">
      <alignment horizontal="center" vertical="top" wrapText="1"/>
      <protection/>
    </xf>
    <xf numFmtId="4" fontId="23" fillId="0" borderId="4" xfId="0" applyNumberFormat="1" applyFont="1" applyBorder="1" applyAlignment="1">
      <alignment horizontal="right" vertical="center"/>
    </xf>
    <xf numFmtId="0" fontId="23" fillId="0" borderId="4" xfId="0" applyFont="1" applyBorder="1" applyAlignment="1">
      <alignment horizontal="center" vertical="center"/>
    </xf>
    <xf numFmtId="0" fontId="25" fillId="0" borderId="4" xfId="20" applyFont="1" applyBorder="1" applyAlignment="1">
      <alignment horizontal="left" vertical="center" wrapText="1"/>
      <protection/>
    </xf>
    <xf numFmtId="49" fontId="23" fillId="3" borderId="1" xfId="20" applyNumberFormat="1" applyFont="1" applyFill="1" applyBorder="1" applyAlignment="1">
      <alignment horizontal="center" vertical="top"/>
      <protection/>
    </xf>
    <xf numFmtId="0" fontId="23" fillId="5" borderId="1" xfId="20" applyFont="1" applyFill="1" applyBorder="1" applyAlignment="1">
      <alignment horizontal="center" vertical="center"/>
      <protection/>
    </xf>
    <xf numFmtId="164" fontId="23" fillId="5" borderId="1" xfId="25" applyFont="1" applyFill="1" applyBorder="1" applyAlignment="1">
      <alignment horizontal="center" vertical="center"/>
    </xf>
    <xf numFmtId="164" fontId="24" fillId="5" borderId="1" xfId="25" applyFont="1" applyFill="1" applyBorder="1" applyAlignment="1">
      <alignment horizontal="center" vertical="center"/>
    </xf>
    <xf numFmtId="0" fontId="23" fillId="3" borderId="1" xfId="20" applyFont="1" applyFill="1" applyBorder="1" applyAlignment="1">
      <alignment horizontal="center" vertical="center"/>
      <protection/>
    </xf>
    <xf numFmtId="164" fontId="23" fillId="3" borderId="1" xfId="25" applyFont="1" applyFill="1" applyBorder="1" applyAlignment="1">
      <alignment horizontal="center" vertical="center"/>
    </xf>
    <xf numFmtId="164" fontId="24" fillId="3" borderId="1" xfId="25" applyFont="1" applyFill="1" applyBorder="1" applyAlignment="1">
      <alignment horizontal="center" vertical="center"/>
    </xf>
    <xf numFmtId="164" fontId="23" fillId="0" borderId="1" xfId="25" applyFont="1" applyFill="1" applyBorder="1" applyAlignment="1">
      <alignment horizontal="center" vertical="center"/>
    </xf>
    <xf numFmtId="0" fontId="23" fillId="0" borderId="1" xfId="20" applyFont="1" applyBorder="1" applyAlignment="1">
      <alignment horizontal="center" vertical="center"/>
      <protection/>
    </xf>
    <xf numFmtId="49" fontId="23" fillId="0" borderId="1" xfId="20" applyNumberFormat="1" applyFont="1" applyBorder="1" applyAlignment="1">
      <alignment horizontal="center" vertical="top"/>
      <protection/>
    </xf>
    <xf numFmtId="164" fontId="24" fillId="0" borderId="1" xfId="25" applyFont="1" applyFill="1" applyBorder="1" applyAlignment="1">
      <alignment horizontal="center" vertical="center"/>
    </xf>
    <xf numFmtId="49" fontId="23" fillId="5" borderId="1" xfId="20" applyNumberFormat="1" applyFont="1" applyFill="1" applyBorder="1" applyAlignment="1">
      <alignment horizontal="center" vertical="top"/>
      <protection/>
    </xf>
    <xf numFmtId="4" fontId="23" fillId="5" borderId="4" xfId="0" applyNumberFormat="1" applyFont="1" applyFill="1" applyBorder="1" applyAlignment="1">
      <alignment horizontal="right" vertical="center"/>
    </xf>
    <xf numFmtId="4" fontId="24" fillId="5" borderId="4" xfId="0" applyNumberFormat="1" applyFont="1" applyFill="1" applyBorder="1" applyAlignment="1">
      <alignment horizontal="right" vertical="center"/>
    </xf>
    <xf numFmtId="0" fontId="27" fillId="0" borderId="0" xfId="20" applyFont="1">
      <alignment/>
      <protection/>
    </xf>
    <xf numFmtId="0" fontId="11" fillId="0" borderId="2" xfId="20" applyFont="1" applyBorder="1" applyAlignment="1">
      <alignment horizontal="center" vertical="center" wrapText="1"/>
      <protection/>
    </xf>
    <xf numFmtId="165" fontId="11" fillId="0" borderId="0" xfId="21" applyFont="1" applyBorder="1" applyAlignment="1">
      <alignment vertical="center"/>
    </xf>
    <xf numFmtId="165" fontId="11" fillId="0" borderId="0" xfId="20" applyNumberFormat="1" applyFont="1" applyAlignment="1">
      <alignment vertical="center"/>
      <protection/>
    </xf>
    <xf numFmtId="43" fontId="11" fillId="0" borderId="4" xfId="20" applyNumberFormat="1" applyFont="1" applyBorder="1" applyAlignment="1">
      <alignment vertical="center"/>
      <protection/>
    </xf>
    <xf numFmtId="0" fontId="28" fillId="0" borderId="0" xfId="20" applyFont="1" applyAlignment="1">
      <alignment vertical="center"/>
      <protection/>
    </xf>
    <xf numFmtId="0" fontId="29" fillId="0" borderId="0" xfId="20" applyFont="1" applyAlignment="1">
      <alignment horizontal="center" vertical="center"/>
      <protection/>
    </xf>
    <xf numFmtId="165" fontId="20" fillId="0" borderId="0" xfId="21" applyFont="1" applyBorder="1" applyAlignment="1">
      <alignment vertical="center"/>
    </xf>
    <xf numFmtId="43" fontId="20" fillId="0" borderId="0" xfId="20" applyNumberFormat="1" applyFont="1" applyAlignment="1">
      <alignment vertical="center"/>
      <protection/>
    </xf>
    <xf numFmtId="165" fontId="29" fillId="0" borderId="0" xfId="21" applyFont="1" applyBorder="1" applyAlignment="1">
      <alignment vertical="center"/>
    </xf>
    <xf numFmtId="0" fontId="20" fillId="0" borderId="0" xfId="20" applyFont="1" applyAlignment="1">
      <alignment vertical="center"/>
      <protection/>
    </xf>
    <xf numFmtId="165" fontId="20" fillId="0" borderId="0" xfId="20" applyNumberFormat="1" applyFont="1" applyAlignment="1">
      <alignment vertical="center"/>
      <protection/>
    </xf>
    <xf numFmtId="165" fontId="20" fillId="0" borderId="0" xfId="21" applyFont="1" applyAlignment="1">
      <alignment vertical="center"/>
    </xf>
    <xf numFmtId="166" fontId="20" fillId="0" borderId="0" xfId="20" applyNumberFormat="1" applyFont="1" applyAlignment="1">
      <alignment vertical="center"/>
      <protection/>
    </xf>
    <xf numFmtId="167" fontId="20" fillId="0" borderId="0" xfId="20" applyNumberFormat="1" applyFont="1" applyAlignment="1">
      <alignment vertical="center"/>
      <protection/>
    </xf>
    <xf numFmtId="0" fontId="0" fillId="0" borderId="0" xfId="26">
      <alignment/>
      <protection/>
    </xf>
    <xf numFmtId="0" fontId="30" fillId="0" borderId="0" xfId="26" applyNumberFormat="1" applyFont="1" applyFill="1" applyBorder="1" applyAlignment="1">
      <alignment/>
      <protection/>
    </xf>
    <xf numFmtId="0" fontId="31" fillId="0" borderId="0" xfId="26" applyNumberFormat="1" applyFont="1" applyFill="1" applyBorder="1" applyAlignment="1">
      <alignment horizontal="right"/>
      <protection/>
    </xf>
    <xf numFmtId="49" fontId="31" fillId="0" borderId="5" xfId="26" applyNumberFormat="1" applyFont="1" applyFill="1" applyBorder="1" applyAlignment="1">
      <alignment horizontal="center"/>
      <protection/>
    </xf>
    <xf numFmtId="0" fontId="31" fillId="0" borderId="0" xfId="26" applyNumberFormat="1" applyFont="1" applyFill="1" applyBorder="1" applyAlignment="1">
      <alignment horizontal="left"/>
      <protection/>
    </xf>
    <xf numFmtId="49" fontId="31" fillId="0" borderId="6" xfId="26" applyNumberFormat="1" applyFont="1" applyFill="1" applyBorder="1" applyAlignment="1">
      <alignment horizontal="center"/>
      <protection/>
    </xf>
    <xf numFmtId="49" fontId="31" fillId="0" borderId="7" xfId="26" applyNumberFormat="1" applyFont="1" applyFill="1" applyBorder="1" applyAlignment="1">
      <alignment horizontal="center"/>
      <protection/>
    </xf>
    <xf numFmtId="0" fontId="31" fillId="0" borderId="8" xfId="26" applyNumberFormat="1" applyFont="1" applyFill="1" applyBorder="1" applyAlignment="1">
      <alignment horizontal="center"/>
      <protection/>
    </xf>
    <xf numFmtId="0" fontId="31" fillId="0" borderId="9" xfId="26" applyNumberFormat="1" applyFont="1" applyFill="1" applyBorder="1" applyAlignment="1">
      <alignment horizontal="center" vertical="top" wrapText="1"/>
      <protection/>
    </xf>
    <xf numFmtId="49" fontId="31" fillId="0" borderId="2" xfId="26" applyNumberFormat="1" applyFont="1" applyFill="1" applyBorder="1" applyAlignment="1">
      <alignment horizontal="center" vertical="top"/>
      <protection/>
    </xf>
    <xf numFmtId="49" fontId="31" fillId="0" borderId="8" xfId="26" applyNumberFormat="1" applyFont="1" applyFill="1" applyBorder="1" applyAlignment="1">
      <alignment horizontal="center" vertical="top"/>
      <protection/>
    </xf>
    <xf numFmtId="49" fontId="31" fillId="0" borderId="10" xfId="26" applyNumberFormat="1" applyFont="1" applyFill="1" applyBorder="1" applyAlignment="1">
      <alignment horizontal="center" vertical="top"/>
      <protection/>
    </xf>
    <xf numFmtId="0" fontId="31" fillId="0" borderId="2" xfId="26" applyNumberFormat="1" applyFont="1" applyFill="1" applyBorder="1" applyAlignment="1">
      <alignment horizontal="left" wrapText="1"/>
      <protection/>
    </xf>
    <xf numFmtId="49" fontId="31" fillId="0" borderId="11" xfId="26" applyNumberFormat="1" applyFont="1" applyFill="1" applyBorder="1" applyAlignment="1">
      <alignment horizontal="center"/>
      <protection/>
    </xf>
    <xf numFmtId="49" fontId="31" fillId="0" borderId="12" xfId="26" applyNumberFormat="1" applyFont="1" applyFill="1" applyBorder="1" applyAlignment="1">
      <alignment horizontal="center"/>
      <protection/>
    </xf>
    <xf numFmtId="4" fontId="31" fillId="0" borderId="12" xfId="26" applyNumberFormat="1" applyFont="1" applyFill="1" applyBorder="1" applyAlignment="1">
      <alignment horizontal="right"/>
      <protection/>
    </xf>
    <xf numFmtId="4" fontId="31" fillId="0" borderId="13" xfId="26" applyNumberFormat="1" applyFont="1" applyFill="1" applyBorder="1" applyAlignment="1">
      <alignment horizontal="right"/>
      <protection/>
    </xf>
    <xf numFmtId="49" fontId="31" fillId="0" borderId="14" xfId="26" applyNumberFormat="1" applyFont="1" applyFill="1" applyBorder="1" applyAlignment="1">
      <alignment horizontal="center"/>
      <protection/>
    </xf>
    <xf numFmtId="49" fontId="31" fillId="0" borderId="1" xfId="26" applyNumberFormat="1" applyFont="1" applyFill="1" applyBorder="1" applyAlignment="1">
      <alignment horizontal="center"/>
      <protection/>
    </xf>
    <xf numFmtId="4" fontId="31" fillId="0" borderId="1" xfId="26" applyNumberFormat="1" applyFont="1" applyFill="1" applyBorder="1" applyAlignment="1">
      <alignment horizontal="right"/>
      <protection/>
    </xf>
    <xf numFmtId="4" fontId="31" fillId="0" borderId="15" xfId="26" applyNumberFormat="1" applyFont="1" applyFill="1" applyBorder="1" applyAlignment="1">
      <alignment horizontal="right"/>
      <protection/>
    </xf>
    <xf numFmtId="0" fontId="32" fillId="0" borderId="2" xfId="26" applyNumberFormat="1" applyFont="1" applyFill="1" applyBorder="1" applyAlignment="1">
      <alignment horizontal="left" wrapText="1"/>
      <protection/>
    </xf>
    <xf numFmtId="49" fontId="32" fillId="0" borderId="14" xfId="26" applyNumberFormat="1" applyFont="1" applyFill="1" applyBorder="1" applyAlignment="1">
      <alignment horizontal="center"/>
      <protection/>
    </xf>
    <xf numFmtId="49" fontId="32" fillId="0" borderId="1" xfId="26" applyNumberFormat="1" applyFont="1" applyFill="1" applyBorder="1" applyAlignment="1">
      <alignment horizontal="center"/>
      <protection/>
    </xf>
    <xf numFmtId="49" fontId="31" fillId="0" borderId="1" xfId="26" applyNumberFormat="1" applyFont="1" applyFill="1" applyBorder="1" applyAlignment="1">
      <alignment horizontal="center" wrapText="1"/>
      <protection/>
    </xf>
    <xf numFmtId="49" fontId="31" fillId="0" borderId="2" xfId="26" applyNumberFormat="1" applyFont="1" applyFill="1" applyBorder="1" applyAlignment="1">
      <alignment horizontal="left" wrapText="1" indent="2"/>
      <protection/>
    </xf>
    <xf numFmtId="49" fontId="31" fillId="0" borderId="14" xfId="26" applyNumberFormat="1" applyFont="1" applyFill="1" applyBorder="1" applyAlignment="1">
      <alignment horizontal="center" wrapText="1"/>
      <protection/>
    </xf>
    <xf numFmtId="4" fontId="31" fillId="0" borderId="1" xfId="26" applyNumberFormat="1" applyFont="1" applyFill="1" applyBorder="1" applyAlignment="1">
      <alignment horizontal="right" wrapText="1"/>
      <protection/>
    </xf>
    <xf numFmtId="0" fontId="34" fillId="0" borderId="0" xfId="26" applyNumberFormat="1" applyFont="1" applyFill="1" applyBorder="1" applyAlignment="1">
      <alignment horizontal="left"/>
      <protection/>
    </xf>
    <xf numFmtId="0" fontId="0" fillId="0" borderId="0" xfId="23">
      <alignment/>
      <protection/>
    </xf>
    <xf numFmtId="49" fontId="31" fillId="0" borderId="8" xfId="23" applyNumberFormat="1" applyFont="1" applyFill="1" applyBorder="1" applyAlignment="1">
      <alignment horizontal="center"/>
      <protection/>
    </xf>
    <xf numFmtId="0" fontId="31" fillId="0" borderId="9" xfId="23" applyNumberFormat="1" applyFont="1" applyFill="1" applyBorder="1" applyAlignment="1">
      <alignment horizontal="center" vertical="top" wrapText="1"/>
      <protection/>
    </xf>
    <xf numFmtId="49" fontId="31" fillId="0" borderId="9" xfId="23" applyNumberFormat="1" applyFont="1" applyFill="1" applyBorder="1" applyAlignment="1">
      <alignment horizontal="center" vertical="top" wrapText="1"/>
      <protection/>
    </xf>
    <xf numFmtId="49" fontId="31" fillId="0" borderId="16" xfId="23" applyNumberFormat="1" applyFont="1" applyFill="1" applyBorder="1" applyAlignment="1">
      <alignment horizontal="center" vertical="top"/>
      <protection/>
    </xf>
    <xf numFmtId="49" fontId="31" fillId="0" borderId="17" xfId="23" applyNumberFormat="1" applyFont="1" applyFill="1" applyBorder="1" applyAlignment="1">
      <alignment horizontal="center" vertical="top"/>
      <protection/>
    </xf>
    <xf numFmtId="49" fontId="31" fillId="0" borderId="12" xfId="23" applyNumberFormat="1" applyFont="1" applyFill="1" applyBorder="1" applyAlignment="1">
      <alignment horizontal="center"/>
      <protection/>
    </xf>
    <xf numFmtId="4" fontId="31" fillId="0" borderId="12" xfId="23" applyNumberFormat="1" applyFont="1" applyFill="1" applyBorder="1" applyAlignment="1">
      <alignment horizontal="right"/>
      <protection/>
    </xf>
    <xf numFmtId="4" fontId="31" fillId="0" borderId="13" xfId="23" applyNumberFormat="1" applyFont="1" applyFill="1" applyBorder="1" applyAlignment="1">
      <alignment horizontal="right"/>
      <protection/>
    </xf>
    <xf numFmtId="49" fontId="31" fillId="0" borderId="1" xfId="23" applyNumberFormat="1" applyFont="1" applyFill="1" applyBorder="1" applyAlignment="1">
      <alignment horizontal="center"/>
      <protection/>
    </xf>
    <xf numFmtId="4" fontId="31" fillId="0" borderId="1" xfId="23" applyNumberFormat="1" applyFont="1" applyFill="1" applyBorder="1" applyAlignment="1">
      <alignment horizontal="right"/>
      <protection/>
    </xf>
    <xf numFmtId="4" fontId="31" fillId="0" borderId="15" xfId="23" applyNumberFormat="1" applyFont="1" applyFill="1" applyBorder="1" applyAlignment="1">
      <alignment horizontal="right"/>
      <protection/>
    </xf>
    <xf numFmtId="0" fontId="33" fillId="0" borderId="0" xfId="23" applyNumberFormat="1" applyFont="1" applyFill="1" applyBorder="1" applyAlignment="1">
      <alignment horizontal="left"/>
      <protection/>
    </xf>
    <xf numFmtId="0" fontId="34" fillId="0" borderId="0" xfId="23" applyNumberFormat="1" applyFont="1" applyFill="1" applyBorder="1" applyAlignment="1">
      <alignment horizontal="left"/>
      <protection/>
    </xf>
    <xf numFmtId="0" fontId="31" fillId="0" borderId="18" xfId="23" applyNumberFormat="1" applyFont="1" applyFill="1" applyBorder="1" applyAlignment="1">
      <alignment horizontal="left"/>
      <protection/>
    </xf>
    <xf numFmtId="0" fontId="36" fillId="0" borderId="0" xfId="23" applyFont="1">
      <alignment/>
      <protection/>
    </xf>
    <xf numFmtId="0" fontId="38" fillId="0" borderId="0" xfId="23" applyFont="1" applyAlignment="1">
      <alignment horizontal="left" vertical="top" wrapText="1"/>
      <protection/>
    </xf>
    <xf numFmtId="0" fontId="38" fillId="0" borderId="0" xfId="23" applyFont="1" applyAlignment="1">
      <alignment vertical="top" wrapText="1"/>
      <protection/>
    </xf>
    <xf numFmtId="0" fontId="33" fillId="0" borderId="0" xfId="23" applyFont="1" applyAlignment="1">
      <alignment horizontal="left"/>
      <protection/>
    </xf>
    <xf numFmtId="0" fontId="40" fillId="0" borderId="0" xfId="23" applyFont="1">
      <alignment/>
      <protection/>
    </xf>
    <xf numFmtId="0" fontId="31" fillId="0" borderId="0" xfId="23" applyFont="1" applyAlignment="1">
      <alignment horizontal="left"/>
      <protection/>
    </xf>
    <xf numFmtId="0" fontId="38" fillId="0" borderId="0" xfId="23" applyFont="1" applyAlignment="1">
      <alignment horizontal="center" vertical="top"/>
      <protection/>
    </xf>
    <xf numFmtId="0" fontId="31" fillId="0" borderId="19" xfId="23" applyFont="1" applyBorder="1" applyAlignment="1">
      <alignment horizontal="left"/>
      <protection/>
    </xf>
    <xf numFmtId="0" fontId="31" fillId="0" borderId="20" xfId="23" applyFont="1" applyBorder="1" applyAlignment="1">
      <alignment horizontal="left"/>
      <protection/>
    </xf>
    <xf numFmtId="0" fontId="31" fillId="0" borderId="21" xfId="23" applyFont="1" applyBorder="1" applyAlignment="1">
      <alignment horizontal="left"/>
      <protection/>
    </xf>
    <xf numFmtId="0" fontId="31" fillId="0" borderId="22" xfId="23" applyFont="1" applyBorder="1" applyAlignment="1">
      <alignment horizontal="left"/>
      <protection/>
    </xf>
    <xf numFmtId="0" fontId="38" fillId="0" borderId="21" xfId="23" applyFont="1" applyBorder="1" applyAlignment="1">
      <alignment horizontal="center" vertical="top"/>
      <protection/>
    </xf>
    <xf numFmtId="0" fontId="38" fillId="0" borderId="22" xfId="23" applyFont="1" applyBorder="1" applyAlignment="1">
      <alignment horizontal="center" vertical="top"/>
      <protection/>
    </xf>
    <xf numFmtId="0" fontId="31" fillId="0" borderId="23" xfId="23" applyFont="1" applyBorder="1" applyAlignment="1">
      <alignment horizontal="left"/>
      <protection/>
    </xf>
    <xf numFmtId="0" fontId="31" fillId="0" borderId="24" xfId="23" applyFont="1" applyBorder="1" applyAlignment="1">
      <alignment horizontal="left"/>
      <protection/>
    </xf>
    <xf numFmtId="0" fontId="31" fillId="0" borderId="25" xfId="23" applyFont="1" applyBorder="1" applyAlignment="1">
      <alignment horizontal="left"/>
      <protection/>
    </xf>
    <xf numFmtId="0" fontId="31" fillId="0" borderId="8" xfId="26" applyNumberFormat="1" applyFont="1" applyFill="1" applyBorder="1" applyAlignment="1">
      <alignment horizontal="center" vertical="center" wrapText="1"/>
      <protection/>
    </xf>
    <xf numFmtId="0" fontId="31" fillId="0" borderId="26" xfId="26" applyNumberFormat="1" applyFont="1" applyFill="1" applyBorder="1" applyAlignment="1">
      <alignment horizontal="center" vertical="center" wrapText="1"/>
      <protection/>
    </xf>
    <xf numFmtId="0" fontId="31" fillId="0" borderId="9" xfId="26" applyNumberFormat="1" applyFont="1" applyFill="1" applyBorder="1" applyAlignment="1">
      <alignment horizontal="center" vertical="center" wrapText="1"/>
      <protection/>
    </xf>
    <xf numFmtId="0" fontId="31" fillId="0" borderId="1" xfId="26" applyNumberFormat="1" applyFont="1" applyFill="1" applyBorder="1" applyAlignment="1">
      <alignment horizontal="center" vertical="center"/>
      <protection/>
    </xf>
    <xf numFmtId="0" fontId="31" fillId="0" borderId="2" xfId="26" applyNumberFormat="1" applyFont="1" applyFill="1" applyBorder="1" applyAlignment="1">
      <alignment horizontal="center" vertical="center"/>
      <protection/>
    </xf>
    <xf numFmtId="0" fontId="31" fillId="0" borderId="3" xfId="26" applyNumberFormat="1" applyFont="1" applyFill="1" applyBorder="1" applyAlignment="1">
      <alignment horizontal="center" vertical="center"/>
      <protection/>
    </xf>
    <xf numFmtId="0" fontId="31" fillId="0" borderId="10" xfId="26" applyNumberFormat="1" applyFont="1" applyFill="1" applyBorder="1" applyAlignment="1">
      <alignment horizontal="center" vertical="center" wrapText="1"/>
      <protection/>
    </xf>
    <xf numFmtId="0" fontId="31" fillId="0" borderId="27" xfId="26" applyNumberFormat="1" applyFont="1" applyFill="1" applyBorder="1" applyAlignment="1">
      <alignment horizontal="center" vertical="center" wrapText="1"/>
      <protection/>
    </xf>
    <xf numFmtId="0" fontId="36" fillId="0" borderId="0" xfId="23" applyFont="1" applyAlignment="1">
      <alignment horizontal="center"/>
      <protection/>
    </xf>
    <xf numFmtId="49" fontId="36" fillId="0" borderId="0" xfId="23" applyNumberFormat="1" applyFont="1" applyAlignment="1">
      <alignment horizontal="center" wrapText="1"/>
      <protection/>
    </xf>
    <xf numFmtId="0" fontId="36" fillId="0" borderId="0" xfId="23" applyFont="1" applyAlignment="1">
      <alignment horizontal="center" wrapText="1"/>
      <protection/>
    </xf>
    <xf numFmtId="49" fontId="31" fillId="0" borderId="28" xfId="26" applyNumberFormat="1" applyFont="1" applyFill="1" applyBorder="1" applyAlignment="1">
      <alignment horizontal="left" wrapText="1"/>
      <protection/>
    </xf>
    <xf numFmtId="0" fontId="32" fillId="0" borderId="0" xfId="26" applyNumberFormat="1" applyFont="1" applyFill="1" applyBorder="1" applyAlignment="1">
      <alignment horizontal="center"/>
      <protection/>
    </xf>
    <xf numFmtId="0" fontId="31" fillId="0" borderId="18" xfId="26" applyNumberFormat="1" applyFont="1" applyFill="1" applyBorder="1" applyAlignment="1">
      <alignment horizontal="center" vertical="center"/>
      <protection/>
    </xf>
    <xf numFmtId="0" fontId="31" fillId="0" borderId="0" xfId="26" applyNumberFormat="1" applyFont="1" applyFill="1" applyBorder="1" applyAlignment="1">
      <alignment horizontal="center" vertical="center"/>
      <protection/>
    </xf>
    <xf numFmtId="0" fontId="31" fillId="0" borderId="28" xfId="26" applyNumberFormat="1" applyFont="1" applyFill="1" applyBorder="1" applyAlignment="1">
      <alignment horizontal="center" vertical="center"/>
      <protection/>
    </xf>
    <xf numFmtId="49" fontId="11" fillId="3" borderId="0" xfId="23" applyNumberFormat="1" applyFont="1" applyFill="1" applyAlignment="1">
      <alignment horizontal="left"/>
      <protection/>
    </xf>
    <xf numFmtId="49" fontId="39" fillId="3" borderId="0" xfId="23" applyNumberFormat="1" applyFont="1" applyFill="1" applyAlignment="1">
      <alignment horizontal="left"/>
      <protection/>
    </xf>
    <xf numFmtId="0" fontId="30" fillId="0" borderId="0" xfId="26" applyNumberFormat="1" applyFont="1" applyFill="1" applyBorder="1" applyAlignment="1">
      <alignment horizontal="center"/>
      <protection/>
    </xf>
    <xf numFmtId="0" fontId="31" fillId="0" borderId="10" xfId="26" applyNumberFormat="1" applyFont="1" applyFill="1" applyBorder="1" applyAlignment="1">
      <alignment horizontal="center" vertical="center"/>
      <protection/>
    </xf>
    <xf numFmtId="0" fontId="31" fillId="0" borderId="29" xfId="26" applyNumberFormat="1" applyFont="1" applyFill="1" applyBorder="1" applyAlignment="1">
      <alignment horizontal="center" vertical="center"/>
      <protection/>
    </xf>
    <xf numFmtId="49" fontId="31" fillId="0" borderId="0" xfId="26" applyNumberFormat="1" applyFont="1" applyFill="1" applyBorder="1" applyAlignment="1">
      <alignment horizontal="center" wrapText="1"/>
      <protection/>
    </xf>
    <xf numFmtId="0" fontId="35" fillId="0" borderId="0" xfId="23" applyFont="1" applyAlignment="1">
      <alignment horizontal="center" wrapText="1"/>
      <protection/>
    </xf>
    <xf numFmtId="0" fontId="36" fillId="0" borderId="18" xfId="23" applyFont="1" applyBorder="1" applyAlignment="1">
      <alignment horizontal="center" vertical="top" wrapText="1"/>
      <protection/>
    </xf>
    <xf numFmtId="0" fontId="31" fillId="0" borderId="21" xfId="23" applyFont="1" applyBorder="1" applyAlignment="1">
      <alignment horizontal="right"/>
      <protection/>
    </xf>
    <xf numFmtId="0" fontId="31" fillId="0" borderId="0" xfId="23" applyFont="1" applyAlignment="1">
      <alignment horizontal="right"/>
      <protection/>
    </xf>
    <xf numFmtId="49" fontId="31" fillId="0" borderId="28" xfId="23" applyNumberFormat="1" applyFont="1" applyBorder="1" applyAlignment="1">
      <alignment horizontal="center"/>
      <protection/>
    </xf>
    <xf numFmtId="0" fontId="31" fillId="0" borderId="0" xfId="23" applyFont="1" applyAlignment="1">
      <alignment horizontal="left"/>
      <protection/>
    </xf>
    <xf numFmtId="49" fontId="31" fillId="0" borderId="28" xfId="23" applyNumberFormat="1" applyFont="1" applyBorder="1" applyAlignment="1">
      <alignment horizontal="left"/>
      <protection/>
    </xf>
    <xf numFmtId="0" fontId="31" fillId="0" borderId="30" xfId="23" applyFont="1" applyBorder="1" applyAlignment="1">
      <alignment horizontal="center"/>
      <protection/>
    </xf>
    <xf numFmtId="0" fontId="31" fillId="0" borderId="28" xfId="23" applyFont="1" applyBorder="1" applyAlignment="1">
      <alignment horizontal="center"/>
      <protection/>
    </xf>
    <xf numFmtId="0" fontId="31" fillId="0" borderId="31" xfId="23" applyFont="1" applyBorder="1" applyAlignment="1">
      <alignment horizontal="center"/>
      <protection/>
    </xf>
    <xf numFmtId="0" fontId="38" fillId="0" borderId="32" xfId="23" applyFont="1" applyBorder="1" applyAlignment="1">
      <alignment horizontal="center" vertical="top"/>
      <protection/>
    </xf>
    <xf numFmtId="0" fontId="38" fillId="0" borderId="18" xfId="23" applyFont="1" applyBorder="1" applyAlignment="1">
      <alignment horizontal="center" vertical="top"/>
      <protection/>
    </xf>
    <xf numFmtId="0" fontId="38" fillId="0" borderId="33" xfId="23" applyFont="1" applyBorder="1" applyAlignment="1">
      <alignment horizontal="center" vertical="top"/>
      <protection/>
    </xf>
    <xf numFmtId="0" fontId="31" fillId="0" borderId="0" xfId="23" applyFont="1" applyAlignment="1">
      <alignment horizontal="center"/>
      <protection/>
    </xf>
    <xf numFmtId="49" fontId="31" fillId="0" borderId="2" xfId="23" applyNumberFormat="1" applyFont="1" applyFill="1" applyBorder="1" applyAlignment="1">
      <alignment horizontal="center"/>
      <protection/>
    </xf>
    <xf numFmtId="49" fontId="31" fillId="0" borderId="3" xfId="23" applyNumberFormat="1" applyFont="1" applyFill="1" applyBorder="1" applyAlignment="1">
      <alignment horizontal="center"/>
      <protection/>
    </xf>
    <xf numFmtId="0" fontId="31" fillId="0" borderId="1" xfId="23" applyNumberFormat="1" applyFont="1" applyFill="1" applyBorder="1" applyAlignment="1">
      <alignment horizontal="left" wrapText="1" indent="1"/>
      <protection/>
    </xf>
    <xf numFmtId="0" fontId="31" fillId="0" borderId="2" xfId="23" applyNumberFormat="1" applyFont="1" applyFill="1" applyBorder="1" applyAlignment="1">
      <alignment horizontal="left" indent="1"/>
      <protection/>
    </xf>
    <xf numFmtId="49" fontId="31" fillId="0" borderId="14" xfId="23" applyNumberFormat="1" applyFont="1" applyFill="1" applyBorder="1" applyAlignment="1">
      <alignment horizontal="center"/>
      <protection/>
    </xf>
    <xf numFmtId="49" fontId="32" fillId="0" borderId="2" xfId="23" applyNumberFormat="1" applyFont="1" applyFill="1" applyBorder="1" applyAlignment="1">
      <alignment horizontal="center"/>
      <protection/>
    </xf>
    <xf numFmtId="49" fontId="32" fillId="0" borderId="3" xfId="23" applyNumberFormat="1" applyFont="1" applyFill="1" applyBorder="1" applyAlignment="1">
      <alignment horizontal="center"/>
      <protection/>
    </xf>
    <xf numFmtId="0" fontId="32" fillId="0" borderId="1" xfId="23" applyNumberFormat="1" applyFont="1" applyFill="1" applyBorder="1" applyAlignment="1">
      <alignment horizontal="left"/>
      <protection/>
    </xf>
    <xf numFmtId="0" fontId="32" fillId="0" borderId="2" xfId="23" applyNumberFormat="1" applyFont="1" applyFill="1" applyBorder="1" applyAlignment="1">
      <alignment horizontal="left"/>
      <protection/>
    </xf>
    <xf numFmtId="49" fontId="32" fillId="0" borderId="11" xfId="23" applyNumberFormat="1" applyFont="1" applyFill="1" applyBorder="1" applyAlignment="1">
      <alignment horizontal="center"/>
      <protection/>
    </xf>
    <xf numFmtId="49" fontId="32" fillId="0" borderId="34" xfId="23" applyNumberFormat="1" applyFont="1" applyFill="1" applyBorder="1" applyAlignment="1">
      <alignment horizontal="center"/>
      <protection/>
    </xf>
    <xf numFmtId="49" fontId="32" fillId="0" borderId="35" xfId="23" applyNumberFormat="1" applyFont="1" applyFill="1" applyBorder="1" applyAlignment="1">
      <alignment horizontal="center"/>
      <protection/>
    </xf>
    <xf numFmtId="49" fontId="31" fillId="0" borderId="2" xfId="23" applyNumberFormat="1" applyFont="1" applyFill="1" applyBorder="1" applyAlignment="1">
      <alignment horizontal="center" vertical="top"/>
      <protection/>
    </xf>
    <xf numFmtId="49" fontId="31" fillId="0" borderId="3" xfId="23" applyNumberFormat="1" applyFont="1" applyFill="1" applyBorder="1" applyAlignment="1">
      <alignment horizontal="center" vertical="top"/>
      <protection/>
    </xf>
    <xf numFmtId="49" fontId="31" fillId="0" borderId="16" xfId="23" applyNumberFormat="1" applyFont="1" applyFill="1" applyBorder="1" applyAlignment="1">
      <alignment horizontal="center" vertical="top"/>
      <protection/>
    </xf>
    <xf numFmtId="49" fontId="31" fillId="0" borderId="36" xfId="23" applyNumberFormat="1" applyFont="1" applyFill="1" applyBorder="1" applyAlignment="1">
      <alignment horizontal="center" vertical="top"/>
      <protection/>
    </xf>
    <xf numFmtId="49" fontId="31" fillId="0" borderId="37" xfId="23" applyNumberFormat="1" applyFont="1" applyFill="1" applyBorder="1" applyAlignment="1">
      <alignment horizontal="center" vertical="top"/>
      <protection/>
    </xf>
    <xf numFmtId="0" fontId="32" fillId="0" borderId="0" xfId="23" applyNumberFormat="1" applyFont="1" applyFill="1" applyBorder="1" applyAlignment="1">
      <alignment horizontal="center"/>
      <protection/>
    </xf>
    <xf numFmtId="0" fontId="31" fillId="0" borderId="18" xfId="23" applyNumberFormat="1" applyFont="1" applyFill="1" applyBorder="1" applyAlignment="1">
      <alignment horizontal="center" vertical="center" wrapText="1"/>
      <protection/>
    </xf>
    <xf numFmtId="0" fontId="31" fillId="0" borderId="38" xfId="23" applyNumberFormat="1" applyFont="1" applyFill="1" applyBorder="1" applyAlignment="1">
      <alignment horizontal="center" vertical="center" wrapText="1"/>
      <protection/>
    </xf>
    <xf numFmtId="0" fontId="31" fillId="0" borderId="0" xfId="23" applyNumberFormat="1" applyFont="1" applyFill="1" applyBorder="1" applyAlignment="1">
      <alignment horizontal="center" vertical="center" wrapText="1"/>
      <protection/>
    </xf>
    <xf numFmtId="0" fontId="31" fillId="0" borderId="39" xfId="23" applyNumberFormat="1" applyFont="1" applyFill="1" applyBorder="1" applyAlignment="1">
      <alignment horizontal="center" vertical="center" wrapText="1"/>
      <protection/>
    </xf>
    <xf numFmtId="0" fontId="31" fillId="0" borderId="28" xfId="23" applyNumberFormat="1" applyFont="1" applyFill="1" applyBorder="1" applyAlignment="1">
      <alignment horizontal="center" vertical="center" wrapText="1"/>
      <protection/>
    </xf>
    <xf numFmtId="0" fontId="31" fillId="0" borderId="40" xfId="23" applyNumberFormat="1" applyFont="1" applyFill="1" applyBorder="1" applyAlignment="1">
      <alignment horizontal="center" vertical="center" wrapText="1"/>
      <protection/>
    </xf>
    <xf numFmtId="0" fontId="31" fillId="0" borderId="18" xfId="23" applyNumberFormat="1" applyFont="1" applyFill="1" applyBorder="1" applyAlignment="1">
      <alignment horizontal="center" vertical="center"/>
      <protection/>
    </xf>
    <xf numFmtId="0" fontId="31" fillId="0" borderId="38" xfId="23" applyNumberFormat="1" applyFont="1" applyFill="1" applyBorder="1" applyAlignment="1">
      <alignment horizontal="center" vertical="center"/>
      <protection/>
    </xf>
    <xf numFmtId="0" fontId="31" fillId="0" borderId="0" xfId="23" applyNumberFormat="1" applyFont="1" applyFill="1" applyBorder="1" applyAlignment="1">
      <alignment horizontal="center" vertical="center"/>
      <protection/>
    </xf>
    <xf numFmtId="0" fontId="31" fillId="0" borderId="39" xfId="23" applyNumberFormat="1" applyFont="1" applyFill="1" applyBorder="1" applyAlignment="1">
      <alignment horizontal="center" vertical="center"/>
      <protection/>
    </xf>
    <xf numFmtId="0" fontId="31" fillId="0" borderId="28" xfId="23" applyNumberFormat="1" applyFont="1" applyFill="1" applyBorder="1" applyAlignment="1">
      <alignment horizontal="center" vertical="center"/>
      <protection/>
    </xf>
    <xf numFmtId="0" fontId="31" fillId="0" borderId="40" xfId="23" applyNumberFormat="1" applyFont="1" applyFill="1" applyBorder="1" applyAlignment="1">
      <alignment horizontal="center" vertical="center"/>
      <protection/>
    </xf>
    <xf numFmtId="0" fontId="31" fillId="0" borderId="8" xfId="23" applyNumberFormat="1" applyFont="1" applyFill="1" applyBorder="1" applyAlignment="1">
      <alignment horizontal="center" vertical="center" wrapText="1"/>
      <protection/>
    </xf>
    <xf numFmtId="0" fontId="31" fillId="0" borderId="26" xfId="23" applyNumberFormat="1" applyFont="1" applyFill="1" applyBorder="1" applyAlignment="1">
      <alignment horizontal="center" vertical="center" wrapText="1"/>
      <protection/>
    </xf>
    <xf numFmtId="0" fontId="31" fillId="0" borderId="9" xfId="23" applyNumberFormat="1" applyFont="1" applyFill="1" applyBorder="1" applyAlignment="1">
      <alignment horizontal="center" vertical="center" wrapText="1"/>
      <protection/>
    </xf>
    <xf numFmtId="0" fontId="31" fillId="0" borderId="1" xfId="23" applyNumberFormat="1" applyFont="1" applyFill="1" applyBorder="1" applyAlignment="1">
      <alignment horizontal="center" vertical="center"/>
      <protection/>
    </xf>
    <xf numFmtId="0" fontId="31" fillId="0" borderId="2" xfId="23" applyNumberFormat="1" applyFont="1" applyFill="1" applyBorder="1" applyAlignment="1">
      <alignment horizontal="center" vertical="center"/>
      <protection/>
    </xf>
    <xf numFmtId="0" fontId="31" fillId="0" borderId="3" xfId="23" applyNumberFormat="1" applyFont="1" applyFill="1" applyBorder="1" applyAlignment="1">
      <alignment horizontal="center" vertical="center"/>
      <protection/>
    </xf>
    <xf numFmtId="0" fontId="31" fillId="0" borderId="10" xfId="23" applyNumberFormat="1" applyFont="1" applyFill="1" applyBorder="1" applyAlignment="1">
      <alignment horizontal="center" vertical="center" wrapText="1"/>
      <protection/>
    </xf>
    <xf numFmtId="0" fontId="31" fillId="0" borderId="27" xfId="23" applyNumberFormat="1" applyFont="1" applyFill="1" applyBorder="1" applyAlignment="1">
      <alignment horizontal="center" vertical="center" wrapText="1"/>
      <protection/>
    </xf>
    <xf numFmtId="0" fontId="9" fillId="0" borderId="8" xfId="20" applyFont="1" applyBorder="1" applyAlignment="1">
      <alignment horizontal="center" vertical="center" wrapText="1"/>
      <protection/>
    </xf>
    <xf numFmtId="0" fontId="2" fillId="0" borderId="18" xfId="20" applyBorder="1" applyAlignment="1">
      <alignment horizontal="center" vertical="center" wrapText="1"/>
      <protection/>
    </xf>
    <xf numFmtId="0" fontId="2" fillId="0" borderId="9" xfId="20" applyBorder="1" applyAlignment="1">
      <alignment horizontal="center" vertical="center" wrapText="1"/>
      <protection/>
    </xf>
    <xf numFmtId="0" fontId="2" fillId="0" borderId="28" xfId="20" applyBorder="1" applyAlignment="1">
      <alignment horizontal="center" vertical="center" wrapText="1"/>
      <protection/>
    </xf>
    <xf numFmtId="0" fontId="9" fillId="0" borderId="18" xfId="20" applyFont="1" applyBorder="1" applyAlignment="1">
      <alignment horizontal="center" vertical="center" wrapText="1"/>
      <protection/>
    </xf>
    <xf numFmtId="0" fontId="9" fillId="0" borderId="9" xfId="20" applyFont="1" applyBorder="1" applyAlignment="1">
      <alignment horizontal="center" vertical="center" wrapText="1"/>
      <protection/>
    </xf>
    <xf numFmtId="0" fontId="9" fillId="0" borderId="28" xfId="20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 wrapText="1"/>
      <protection/>
    </xf>
    <xf numFmtId="0" fontId="2" fillId="0" borderId="4" xfId="20" applyBorder="1" applyAlignment="1">
      <alignment horizontal="center" vertical="center" wrapText="1"/>
      <protection/>
    </xf>
    <xf numFmtId="0" fontId="2" fillId="0" borderId="38" xfId="20" applyBorder="1" applyAlignment="1">
      <alignment horizontal="center" vertical="center" wrapText="1"/>
      <protection/>
    </xf>
    <xf numFmtId="0" fontId="2" fillId="0" borderId="40" xfId="20" applyBorder="1" applyAlignment="1">
      <alignment horizontal="center" vertical="center" wrapText="1"/>
      <protection/>
    </xf>
    <xf numFmtId="0" fontId="9" fillId="0" borderId="1" xfId="20" applyFont="1" applyBorder="1" applyAlignment="1">
      <alignment horizontal="center" wrapText="1"/>
      <protection/>
    </xf>
    <xf numFmtId="0" fontId="2" fillId="0" borderId="2" xfId="20" applyBorder="1" applyAlignment="1">
      <alignment horizontal="center" wrapText="1"/>
      <protection/>
    </xf>
    <xf numFmtId="0" fontId="2" fillId="0" borderId="2" xfId="20" applyBorder="1">
      <alignment/>
      <protection/>
    </xf>
    <xf numFmtId="0" fontId="2" fillId="0" borderId="3" xfId="20" applyBorder="1">
      <alignment/>
      <protection/>
    </xf>
    <xf numFmtId="0" fontId="9" fillId="0" borderId="1" xfId="20" applyFont="1" applyBorder="1" applyAlignment="1">
      <alignment horizontal="center" vertical="center" wrapText="1"/>
      <protection/>
    </xf>
    <xf numFmtId="0" fontId="2" fillId="0" borderId="2" xfId="20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9" fillId="0" borderId="3" xfId="20" applyFont="1" applyBorder="1" applyAlignment="1">
      <alignment horizontal="center" vertical="center" wrapText="1"/>
      <protection/>
    </xf>
    <xf numFmtId="0" fontId="3" fillId="0" borderId="0" xfId="20" applyFont="1" applyAlignment="1">
      <alignment horizontal="right"/>
      <protection/>
    </xf>
    <xf numFmtId="0" fontId="4" fillId="0" borderId="0" xfId="20" applyFont="1" applyAlignment="1">
      <alignment horizontal="right"/>
      <protection/>
    </xf>
    <xf numFmtId="0" fontId="18" fillId="0" borderId="0" xfId="20" applyFont="1" applyAlignment="1">
      <alignment horizontal="right"/>
      <protection/>
    </xf>
    <xf numFmtId="0" fontId="7" fillId="0" borderId="0" xfId="20" applyFont="1" applyAlignment="1">
      <alignment horizontal="center"/>
      <protection/>
    </xf>
    <xf numFmtId="0" fontId="15" fillId="0" borderId="0" xfId="20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9" fillId="0" borderId="8" xfId="20" applyFont="1" applyBorder="1" applyAlignment="1">
      <alignment horizontal="center" vertical="center"/>
      <protection/>
    </xf>
    <xf numFmtId="0" fontId="2" fillId="0" borderId="18" xfId="20" applyBorder="1" applyAlignment="1">
      <alignment horizontal="center" vertical="center"/>
      <protection/>
    </xf>
    <xf numFmtId="0" fontId="2" fillId="0" borderId="38" xfId="20" applyBorder="1" applyAlignment="1">
      <alignment horizontal="center" vertical="center"/>
      <protection/>
    </xf>
    <xf numFmtId="0" fontId="2" fillId="0" borderId="9" xfId="20" applyBorder="1" applyAlignment="1">
      <alignment horizontal="center" vertical="center"/>
      <protection/>
    </xf>
    <xf numFmtId="0" fontId="2" fillId="0" borderId="28" xfId="20" applyBorder="1" applyAlignment="1">
      <alignment horizontal="center" vertical="center"/>
      <protection/>
    </xf>
    <xf numFmtId="0" fontId="2" fillId="0" borderId="40" xfId="20" applyBorder="1" applyAlignment="1">
      <alignment horizontal="center" vertical="center"/>
      <protection/>
    </xf>
    <xf numFmtId="0" fontId="2" fillId="0" borderId="3" xfId="20" applyBorder="1" applyAlignment="1">
      <alignment horizontal="center" vertical="center" wrapText="1"/>
      <protection/>
    </xf>
    <xf numFmtId="0" fontId="2" fillId="0" borderId="1" xfId="20" applyBorder="1" applyAlignment="1">
      <alignment horizontal="center" vertical="center" wrapText="1"/>
      <protection/>
    </xf>
    <xf numFmtId="0" fontId="9" fillId="0" borderId="1" xfId="20" applyFont="1" applyBorder="1" applyAlignment="1">
      <alignment horizontal="left" vertical="top" wrapText="1"/>
      <protection/>
    </xf>
    <xf numFmtId="0" fontId="2" fillId="0" borderId="2" xfId="20" applyBorder="1" applyAlignment="1">
      <alignment horizontal="left" vertical="top" wrapText="1"/>
      <protection/>
    </xf>
    <xf numFmtId="0" fontId="19" fillId="0" borderId="18" xfId="20" applyFont="1" applyBorder="1" applyAlignment="1">
      <alignment horizontal="left" wrapText="1"/>
      <protection/>
    </xf>
    <xf numFmtId="0" fontId="9" fillId="0" borderId="1" xfId="20" applyFont="1" applyBorder="1" applyAlignment="1">
      <alignment horizontal="left" vertical="center" wrapText="1"/>
      <protection/>
    </xf>
    <xf numFmtId="0" fontId="2" fillId="0" borderId="2" xfId="20" applyBorder="1" applyAlignment="1">
      <alignment horizontal="left" wrapText="1"/>
      <protection/>
    </xf>
    <xf numFmtId="0" fontId="2" fillId="0" borderId="3" xfId="20" applyBorder="1" applyAlignment="1">
      <alignment horizontal="left" wrapText="1"/>
      <protection/>
    </xf>
    <xf numFmtId="0" fontId="9" fillId="0" borderId="2" xfId="20" applyFont="1" applyBorder="1" applyAlignment="1">
      <alignment horizontal="left" vertical="center" wrapText="1"/>
      <protection/>
    </xf>
    <xf numFmtId="0" fontId="9" fillId="0" borderId="3" xfId="20" applyFont="1" applyBorder="1" applyAlignment="1">
      <alignment horizontal="left" vertical="center" wrapText="1"/>
      <protection/>
    </xf>
    <xf numFmtId="43" fontId="9" fillId="0" borderId="1" xfId="20" applyNumberFormat="1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left" wrapText="1"/>
      <protection/>
    </xf>
    <xf numFmtId="0" fontId="15" fillId="0" borderId="0" xfId="20" applyFont="1" applyAlignment="1">
      <alignment horizontal="center" wrapText="1"/>
      <protection/>
    </xf>
    <xf numFmtId="0" fontId="9" fillId="0" borderId="0" xfId="20" applyFont="1" applyAlignment="1">
      <alignment horizontal="center" wrapText="1"/>
      <protection/>
    </xf>
    <xf numFmtId="43" fontId="19" fillId="0" borderId="1" xfId="20" applyNumberFormat="1" applyFont="1" applyBorder="1" applyAlignment="1">
      <alignment horizontal="center" vertical="center" wrapText="1"/>
      <protection/>
    </xf>
    <xf numFmtId="0" fontId="19" fillId="0" borderId="2" xfId="20" applyFont="1" applyBorder="1" applyAlignment="1">
      <alignment horizontal="center" vertical="center" wrapText="1"/>
      <protection/>
    </xf>
    <xf numFmtId="0" fontId="19" fillId="0" borderId="3" xfId="20" applyFont="1" applyBorder="1" applyAlignment="1">
      <alignment horizontal="center" vertical="center" wrapText="1"/>
      <protection/>
    </xf>
    <xf numFmtId="164" fontId="9" fillId="0" borderId="2" xfId="25" applyFont="1" applyFill="1" applyBorder="1" applyAlignment="1">
      <alignment horizontal="center" vertical="center" wrapText="1"/>
    </xf>
    <xf numFmtId="164" fontId="9" fillId="0" borderId="3" xfId="25" applyFont="1" applyFill="1" applyBorder="1" applyAlignment="1">
      <alignment horizontal="center" vertical="center" wrapText="1"/>
    </xf>
    <xf numFmtId="164" fontId="19" fillId="0" borderId="2" xfId="25" applyFont="1" applyFill="1" applyBorder="1" applyAlignment="1">
      <alignment horizontal="center" vertical="center" wrapText="1"/>
    </xf>
    <xf numFmtId="164" fontId="19" fillId="0" borderId="3" xfId="25" applyFont="1" applyFill="1" applyBorder="1" applyAlignment="1">
      <alignment horizontal="center" vertical="center" wrapText="1"/>
    </xf>
    <xf numFmtId="0" fontId="19" fillId="0" borderId="0" xfId="20" applyFont="1" applyAlignment="1">
      <alignment horizontal="left" vertical="center" wrapText="1"/>
      <protection/>
    </xf>
    <xf numFmtId="0" fontId="8" fillId="0" borderId="0" xfId="20" applyFont="1" applyAlignment="1">
      <alignment horizontal="left" vertical="center" wrapText="1"/>
      <protection/>
    </xf>
    <xf numFmtId="0" fontId="2" fillId="0" borderId="2" xfId="20" applyBorder="1" applyAlignment="1">
      <alignment wrapText="1"/>
      <protection/>
    </xf>
    <xf numFmtId="0" fontId="2" fillId="0" borderId="3" xfId="20" applyBorder="1" applyAlignment="1">
      <alignment wrapText="1"/>
      <protection/>
    </xf>
    <xf numFmtId="0" fontId="9" fillId="0" borderId="0" xfId="20" applyFont="1" applyAlignment="1">
      <alignment horizontal="left" vertical="center" wrapText="1"/>
      <protection/>
    </xf>
    <xf numFmtId="0" fontId="2" fillId="0" borderId="0" xfId="20" applyAlignment="1">
      <alignment horizontal="left" vertical="center" wrapText="1"/>
      <protection/>
    </xf>
    <xf numFmtId="164" fontId="9" fillId="0" borderId="1" xfId="25" applyFont="1" applyFill="1" applyBorder="1" applyAlignment="1">
      <alignment horizontal="left" vertical="top" wrapText="1"/>
    </xf>
    <xf numFmtId="164" fontId="9" fillId="0" borderId="2" xfId="25" applyFont="1" applyFill="1" applyBorder="1" applyAlignment="1">
      <alignment horizontal="left" vertical="top" wrapText="1"/>
    </xf>
    <xf numFmtId="164" fontId="9" fillId="0" borderId="3" xfId="25" applyFont="1" applyFill="1" applyBorder="1" applyAlignment="1">
      <alignment horizontal="left" vertical="top" wrapText="1"/>
    </xf>
    <xf numFmtId="0" fontId="19" fillId="0" borderId="18" xfId="20" applyFont="1" applyBorder="1" applyAlignment="1">
      <alignment horizontal="left" vertical="center" wrapText="1"/>
      <protection/>
    </xf>
    <xf numFmtId="0" fontId="8" fillId="0" borderId="18" xfId="20" applyFont="1" applyBorder="1" applyAlignment="1">
      <alignment horizontal="left" vertical="center" wrapText="1"/>
      <protection/>
    </xf>
    <xf numFmtId="0" fontId="13" fillId="0" borderId="0" xfId="20" applyFont="1" applyAlignment="1">
      <alignment horizontal="center" wrapText="1"/>
      <protection/>
    </xf>
    <xf numFmtId="164" fontId="19" fillId="0" borderId="1" xfId="25" applyFont="1" applyFill="1" applyBorder="1" applyAlignment="1">
      <alignment horizontal="left" vertical="top" wrapText="1"/>
    </xf>
    <xf numFmtId="164" fontId="19" fillId="0" borderId="2" xfId="25" applyFont="1" applyFill="1" applyBorder="1" applyAlignment="1">
      <alignment horizontal="left" vertical="top" wrapText="1"/>
    </xf>
    <xf numFmtId="164" fontId="19" fillId="0" borderId="3" xfId="25" applyFont="1" applyFill="1" applyBorder="1" applyAlignment="1">
      <alignment horizontal="left" vertical="top" wrapText="1"/>
    </xf>
    <xf numFmtId="0" fontId="19" fillId="0" borderId="1" xfId="20" applyFont="1" applyBorder="1" applyAlignment="1">
      <alignment horizontal="center" vertical="center" wrapText="1"/>
      <protection/>
    </xf>
    <xf numFmtId="0" fontId="11" fillId="0" borderId="1" xfId="20" applyFont="1" applyBorder="1" applyAlignment="1">
      <alignment horizontal="center" vertical="center"/>
      <protection/>
    </xf>
    <xf numFmtId="0" fontId="11" fillId="0" borderId="2" xfId="20" applyFont="1" applyBorder="1" applyAlignment="1">
      <alignment horizontal="center" vertical="center"/>
      <protection/>
    </xf>
    <xf numFmtId="0" fontId="11" fillId="0" borderId="3" xfId="20" applyFont="1" applyBorder="1" applyAlignment="1">
      <alignment horizontal="center" vertical="center"/>
      <protection/>
    </xf>
    <xf numFmtId="43" fontId="11" fillId="0" borderId="1" xfId="20" applyNumberFormat="1" applyFont="1" applyBorder="1" applyAlignment="1">
      <alignment horizontal="center" vertical="center"/>
      <protection/>
    </xf>
    <xf numFmtId="43" fontId="11" fillId="0" borderId="2" xfId="20" applyNumberFormat="1" applyFont="1" applyBorder="1" applyAlignment="1">
      <alignment horizontal="center" vertical="center"/>
      <protection/>
    </xf>
    <xf numFmtId="43" fontId="11" fillId="0" borderId="3" xfId="20" applyNumberFormat="1" applyFont="1" applyBorder="1" applyAlignment="1">
      <alignment horizontal="center" vertical="center"/>
      <protection/>
    </xf>
    <xf numFmtId="0" fontId="3" fillId="0" borderId="18" xfId="20" applyFont="1" applyBorder="1" applyAlignment="1">
      <alignment vertical="center" wrapText="1"/>
      <protection/>
    </xf>
    <xf numFmtId="0" fontId="2" fillId="0" borderId="18" xfId="20" applyBorder="1" applyAlignment="1">
      <alignment vertical="center" wrapText="1"/>
      <protection/>
    </xf>
    <xf numFmtId="49" fontId="11" fillId="0" borderId="1" xfId="20" applyNumberFormat="1" applyFont="1" applyBorder="1" applyAlignment="1">
      <alignment horizontal="left" vertical="center" wrapText="1"/>
      <protection/>
    </xf>
    <xf numFmtId="49" fontId="11" fillId="0" borderId="2" xfId="20" applyNumberFormat="1" applyFont="1" applyBorder="1" applyAlignment="1">
      <alignment horizontal="left" vertical="center" wrapText="1"/>
      <protection/>
    </xf>
    <xf numFmtId="49" fontId="11" fillId="0" borderId="3" xfId="20" applyNumberFormat="1" applyFont="1" applyBorder="1" applyAlignment="1">
      <alignment horizontal="left" vertical="center" wrapText="1"/>
      <protection/>
    </xf>
    <xf numFmtId="0" fontId="2" fillId="0" borderId="2" xfId="20" applyBorder="1" applyAlignment="1">
      <alignment horizontal="left" vertical="center" wrapText="1"/>
      <protection/>
    </xf>
    <xf numFmtId="0" fontId="2" fillId="0" borderId="3" xfId="20" applyBorder="1" applyAlignment="1">
      <alignment horizontal="left" vertical="center" wrapText="1"/>
      <protection/>
    </xf>
    <xf numFmtId="165" fontId="13" fillId="0" borderId="1" xfId="20" applyNumberFormat="1" applyFont="1" applyBorder="1" applyAlignment="1">
      <alignment horizontal="center" vertical="center"/>
      <protection/>
    </xf>
    <xf numFmtId="0" fontId="13" fillId="0" borderId="2" xfId="20" applyFont="1" applyBorder="1" applyAlignment="1">
      <alignment horizontal="center" vertical="center"/>
      <protection/>
    </xf>
    <xf numFmtId="0" fontId="13" fillId="0" borderId="3" xfId="20" applyFont="1" applyBorder="1" applyAlignment="1">
      <alignment horizontal="center" vertical="center"/>
      <protection/>
    </xf>
    <xf numFmtId="49" fontId="11" fillId="0" borderId="1" xfId="20" applyNumberFormat="1" applyFont="1" applyBorder="1" applyAlignment="1">
      <alignment horizontal="center" vertical="center"/>
      <protection/>
    </xf>
    <xf numFmtId="49" fontId="11" fillId="0" borderId="2" xfId="20" applyNumberFormat="1" applyFont="1" applyBorder="1" applyAlignment="1">
      <alignment horizontal="center" vertical="center"/>
      <protection/>
    </xf>
    <xf numFmtId="49" fontId="11" fillId="0" borderId="3" xfId="20" applyNumberFormat="1" applyFont="1" applyBorder="1" applyAlignment="1">
      <alignment horizontal="center" vertical="center"/>
      <protection/>
    </xf>
    <xf numFmtId="0" fontId="12" fillId="0" borderId="2" xfId="20" applyFont="1" applyBorder="1" applyAlignment="1">
      <alignment horizontal="left" vertical="center" wrapText="1"/>
      <protection/>
    </xf>
    <xf numFmtId="0" fontId="12" fillId="0" borderId="3" xfId="20" applyFont="1" applyBorder="1" applyAlignment="1">
      <alignment horizontal="left" vertical="center" wrapText="1"/>
      <protection/>
    </xf>
    <xf numFmtId="165" fontId="10" fillId="0" borderId="1" xfId="21" applyFont="1" applyFill="1" applyBorder="1" applyAlignment="1">
      <alignment horizontal="center" vertical="center"/>
    </xf>
    <xf numFmtId="165" fontId="10" fillId="0" borderId="2" xfId="21" applyFont="1" applyFill="1" applyBorder="1" applyAlignment="1">
      <alignment horizontal="center" vertical="center"/>
    </xf>
    <xf numFmtId="165" fontId="10" fillId="0" borderId="3" xfId="21" applyFont="1" applyFill="1" applyBorder="1" applyAlignment="1">
      <alignment horizontal="center" vertical="center"/>
    </xf>
    <xf numFmtId="0" fontId="11" fillId="0" borderId="1" xfId="20" applyFont="1" applyBorder="1" applyAlignment="1">
      <alignment horizontal="left" vertical="center" wrapText="1"/>
      <protection/>
    </xf>
    <xf numFmtId="165" fontId="11" fillId="0" borderId="1" xfId="21" applyFont="1" applyFill="1" applyBorder="1" applyAlignment="1">
      <alignment horizontal="center" vertical="center"/>
    </xf>
    <xf numFmtId="165" fontId="11" fillId="0" borderId="2" xfId="21" applyFont="1" applyFill="1" applyBorder="1" applyAlignment="1">
      <alignment horizontal="center" vertical="center"/>
    </xf>
    <xf numFmtId="165" fontId="11" fillId="0" borderId="3" xfId="21" applyFont="1" applyFill="1" applyBorder="1" applyAlignment="1">
      <alignment horizontal="center" vertical="center"/>
    </xf>
    <xf numFmtId="165" fontId="11" fillId="0" borderId="1" xfId="20" applyNumberFormat="1" applyFont="1" applyBorder="1" applyAlignment="1">
      <alignment horizontal="center" vertical="center"/>
      <protection/>
    </xf>
    <xf numFmtId="0" fontId="10" fillId="0" borderId="1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10" fillId="0" borderId="3" xfId="20" applyFont="1" applyBorder="1" applyAlignment="1">
      <alignment horizontal="center" vertical="center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7" fillId="0" borderId="0" xfId="20" applyFont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9" fillId="0" borderId="38" xfId="20" applyFont="1" applyBorder="1" applyAlignment="1">
      <alignment horizontal="center" vertical="center" wrapText="1"/>
      <protection/>
    </xf>
    <xf numFmtId="0" fontId="9" fillId="0" borderId="26" xfId="20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 wrapText="1"/>
      <protection/>
    </xf>
    <xf numFmtId="0" fontId="9" fillId="0" borderId="39" xfId="20" applyFont="1" applyBorder="1" applyAlignment="1">
      <alignment horizontal="center" vertical="center" wrapText="1"/>
      <protection/>
    </xf>
    <xf numFmtId="0" fontId="9" fillId="0" borderId="40" xfId="20" applyFont="1" applyBorder="1" applyAlignment="1">
      <alignment horizontal="center" vertical="center" wrapText="1"/>
      <protection/>
    </xf>
    <xf numFmtId="49" fontId="11" fillId="0" borderId="1" xfId="20" applyNumberFormat="1" applyFont="1" applyBorder="1" applyAlignment="1">
      <alignment horizontal="center" vertical="center" wrapText="1"/>
      <protection/>
    </xf>
    <xf numFmtId="0" fontId="2" fillId="0" borderId="2" xfId="20" applyBorder="1" applyAlignment="1">
      <alignment vertical="center" wrapText="1"/>
      <protection/>
    </xf>
    <xf numFmtId="0" fontId="2" fillId="0" borderId="3" xfId="20" applyBorder="1" applyAlignment="1">
      <alignment vertical="center" wrapText="1"/>
      <protection/>
    </xf>
    <xf numFmtId="165" fontId="15" fillId="0" borderId="1" xfId="21" applyFont="1" applyFill="1" applyBorder="1" applyAlignment="1">
      <alignment horizontal="center" vertical="center"/>
    </xf>
    <xf numFmtId="165" fontId="15" fillId="0" borderId="2" xfId="21" applyFont="1" applyFill="1" applyBorder="1" applyAlignment="1">
      <alignment horizontal="center" vertical="center"/>
    </xf>
    <xf numFmtId="165" fontId="15" fillId="0" borderId="3" xfId="21" applyFont="1" applyFill="1" applyBorder="1" applyAlignment="1">
      <alignment horizontal="center" vertical="center"/>
    </xf>
    <xf numFmtId="0" fontId="11" fillId="0" borderId="18" xfId="20" applyFont="1" applyBorder="1" applyAlignment="1">
      <alignment vertical="center" wrapText="1"/>
      <protection/>
    </xf>
    <xf numFmtId="0" fontId="10" fillId="0" borderId="0" xfId="20" applyFont="1" applyAlignment="1">
      <alignment horizontal="justify" vertical="center" wrapText="1"/>
      <protection/>
    </xf>
    <xf numFmtId="0" fontId="11" fillId="0" borderId="2" xfId="20" applyFont="1" applyBorder="1" applyAlignment="1">
      <alignment horizontal="left" vertical="center" wrapText="1"/>
      <protection/>
    </xf>
    <xf numFmtId="0" fontId="11" fillId="0" borderId="3" xfId="20" applyFont="1" applyBorder="1" applyAlignment="1">
      <alignment horizontal="left" vertical="center" wrapText="1"/>
      <protection/>
    </xf>
    <xf numFmtId="168" fontId="11" fillId="0" borderId="1" xfId="20" applyNumberFormat="1" applyFont="1" applyBorder="1" applyAlignment="1">
      <alignment horizontal="center" vertical="center"/>
      <protection/>
    </xf>
    <xf numFmtId="168" fontId="11" fillId="0" borderId="2" xfId="20" applyNumberFormat="1" applyFont="1" applyBorder="1" applyAlignment="1">
      <alignment horizontal="center" vertical="center"/>
      <protection/>
    </xf>
    <xf numFmtId="168" fontId="11" fillId="0" borderId="3" xfId="20" applyNumberFormat="1" applyFont="1" applyBorder="1" applyAlignment="1">
      <alignment horizontal="center" vertical="center"/>
      <protection/>
    </xf>
    <xf numFmtId="169" fontId="11" fillId="0" borderId="1" xfId="22" applyNumberFormat="1" applyFont="1" applyBorder="1" applyAlignment="1">
      <alignment horizontal="center" vertical="center"/>
    </xf>
    <xf numFmtId="169" fontId="11" fillId="0" borderId="2" xfId="22" applyNumberFormat="1" applyFont="1" applyBorder="1" applyAlignment="1">
      <alignment horizontal="center" vertical="center"/>
    </xf>
    <xf numFmtId="169" fontId="11" fillId="0" borderId="3" xfId="22" applyNumberFormat="1" applyFont="1" applyBorder="1" applyAlignment="1">
      <alignment horizontal="center" vertical="center"/>
    </xf>
    <xf numFmtId="9" fontId="11" fillId="0" borderId="1" xfId="22" applyFont="1" applyBorder="1" applyAlignment="1">
      <alignment horizontal="center" vertical="center"/>
    </xf>
    <xf numFmtId="9" fontId="11" fillId="0" borderId="2" xfId="22" applyFont="1" applyBorder="1" applyAlignment="1">
      <alignment horizontal="center" vertical="center"/>
    </xf>
    <xf numFmtId="9" fontId="11" fillId="0" borderId="3" xfId="22" applyFont="1" applyBorder="1" applyAlignment="1">
      <alignment horizontal="center" vertical="center"/>
    </xf>
    <xf numFmtId="165" fontId="10" fillId="0" borderId="1" xfId="21" applyFont="1" applyBorder="1" applyAlignment="1">
      <alignment horizontal="center" vertical="center"/>
    </xf>
    <xf numFmtId="165" fontId="10" fillId="0" borderId="2" xfId="21" applyFont="1" applyBorder="1" applyAlignment="1">
      <alignment horizontal="center" vertical="center"/>
    </xf>
    <xf numFmtId="0" fontId="11" fillId="0" borderId="1" xfId="20" applyFont="1" applyBorder="1" applyAlignment="1">
      <alignment horizontal="center" vertical="top"/>
      <protection/>
    </xf>
    <xf numFmtId="0" fontId="11" fillId="0" borderId="2" xfId="20" applyFont="1" applyBorder="1" applyAlignment="1">
      <alignment horizontal="center" vertical="top"/>
      <protection/>
    </xf>
    <xf numFmtId="0" fontId="11" fillId="0" borderId="3" xfId="20" applyFont="1" applyBorder="1" applyAlignment="1">
      <alignment horizontal="center" vertical="top"/>
      <protection/>
    </xf>
    <xf numFmtId="0" fontId="3" fillId="0" borderId="0" xfId="20" applyFont="1" applyAlignment="1">
      <alignment horizontal="justify" vertical="center" wrapText="1"/>
      <protection/>
    </xf>
    <xf numFmtId="0" fontId="11" fillId="0" borderId="1" xfId="20" applyFont="1" applyBorder="1" applyAlignment="1">
      <alignment vertical="center" wrapText="1"/>
      <protection/>
    </xf>
    <xf numFmtId="164" fontId="11" fillId="0" borderId="1" xfId="25" applyFont="1" applyFill="1" applyBorder="1" applyAlignment="1">
      <alignment vertical="center" wrapText="1"/>
    </xf>
    <xf numFmtId="164" fontId="2" fillId="0" borderId="2" xfId="25" applyFont="1" applyFill="1" applyBorder="1" applyAlignment="1">
      <alignment vertical="center" wrapText="1"/>
    </xf>
    <xf numFmtId="164" fontId="2" fillId="0" borderId="3" xfId="25" applyFont="1" applyFill="1" applyBorder="1" applyAlignment="1">
      <alignment vertical="center" wrapText="1"/>
    </xf>
    <xf numFmtId="0" fontId="11" fillId="0" borderId="2" xfId="20" applyFont="1" applyBorder="1" applyAlignment="1">
      <alignment vertical="center" wrapText="1"/>
      <protection/>
    </xf>
    <xf numFmtId="164" fontId="11" fillId="0" borderId="1" xfId="25" applyFont="1" applyFill="1" applyBorder="1" applyAlignment="1">
      <alignment horizontal="center" vertical="center"/>
    </xf>
    <xf numFmtId="164" fontId="11" fillId="0" borderId="2" xfId="25" applyFont="1" applyFill="1" applyBorder="1" applyAlignment="1">
      <alignment horizontal="center" vertical="center"/>
    </xf>
    <xf numFmtId="164" fontId="11" fillId="0" borderId="3" xfId="25" applyFont="1" applyFill="1" applyBorder="1" applyAlignment="1">
      <alignment horizontal="center" vertical="center"/>
    </xf>
    <xf numFmtId="0" fontId="10" fillId="0" borderId="18" xfId="20" applyFont="1" applyBorder="1" applyAlignment="1">
      <alignment vertical="center" wrapText="1"/>
      <protection/>
    </xf>
    <xf numFmtId="0" fontId="16" fillId="0" borderId="18" xfId="20" applyFont="1" applyBorder="1" applyAlignment="1">
      <alignment vertical="center" wrapText="1"/>
      <protection/>
    </xf>
    <xf numFmtId="164" fontId="13" fillId="0" borderId="1" xfId="25" applyFont="1" applyFill="1" applyBorder="1" applyAlignment="1">
      <alignment horizontal="center" vertical="center"/>
    </xf>
    <xf numFmtId="164" fontId="13" fillId="0" borderId="2" xfId="25" applyFont="1" applyFill="1" applyBorder="1" applyAlignment="1">
      <alignment horizontal="center" vertical="center"/>
    </xf>
    <xf numFmtId="164" fontId="13" fillId="0" borderId="3" xfId="25" applyFont="1" applyFill="1" applyBorder="1" applyAlignment="1">
      <alignment horizontal="center" vertical="center"/>
    </xf>
    <xf numFmtId="164" fontId="11" fillId="0" borderId="1" xfId="20" applyNumberFormat="1" applyFont="1" applyBorder="1" applyAlignment="1">
      <alignment horizontal="center" vertical="center"/>
      <protection/>
    </xf>
    <xf numFmtId="0" fontId="11" fillId="0" borderId="1" xfId="20" applyFont="1" applyBorder="1" applyAlignment="1">
      <alignment horizontal="center" vertical="center" wrapText="1"/>
      <protection/>
    </xf>
    <xf numFmtId="0" fontId="11" fillId="0" borderId="1" xfId="20" applyFont="1" applyBorder="1" applyAlignment="1">
      <alignment horizontal="center" vertical="top" wrapText="1"/>
      <protection/>
    </xf>
    <xf numFmtId="0" fontId="2" fillId="0" borderId="2" xfId="20" applyBorder="1" applyAlignment="1">
      <alignment horizontal="center" vertical="top" wrapText="1"/>
      <protection/>
    </xf>
    <xf numFmtId="0" fontId="2" fillId="0" borderId="3" xfId="20" applyBorder="1" applyAlignment="1">
      <alignment horizontal="center" vertical="top" wrapText="1"/>
      <protection/>
    </xf>
    <xf numFmtId="0" fontId="11" fillId="0" borderId="2" xfId="20" applyFont="1" applyBorder="1" applyAlignment="1">
      <alignment horizontal="center" vertical="top" wrapText="1"/>
      <protection/>
    </xf>
    <xf numFmtId="0" fontId="11" fillId="0" borderId="8" xfId="20" applyFont="1" applyBorder="1" applyAlignment="1">
      <alignment horizontal="center" vertical="center" wrapText="1"/>
      <protection/>
    </xf>
    <xf numFmtId="0" fontId="11" fillId="0" borderId="18" xfId="20" applyFont="1" applyBorder="1" applyAlignment="1">
      <alignment horizontal="center" vertical="center" wrapText="1"/>
      <protection/>
    </xf>
    <xf numFmtId="0" fontId="11" fillId="0" borderId="38" xfId="20" applyFont="1" applyBorder="1" applyAlignment="1">
      <alignment horizontal="center" vertical="center" wrapText="1"/>
      <protection/>
    </xf>
    <xf numFmtId="0" fontId="11" fillId="0" borderId="26" xfId="20" applyFont="1" applyBorder="1" applyAlignment="1">
      <alignment horizontal="center" vertical="center" wrapText="1"/>
      <protection/>
    </xf>
    <xf numFmtId="0" fontId="11" fillId="0" borderId="0" xfId="20" applyFont="1" applyAlignment="1">
      <alignment horizontal="center" vertical="center" wrapText="1"/>
      <protection/>
    </xf>
    <xf numFmtId="0" fontId="11" fillId="0" borderId="39" xfId="20" applyFont="1" applyBorder="1" applyAlignment="1">
      <alignment horizontal="center" vertical="center" wrapText="1"/>
      <protection/>
    </xf>
    <xf numFmtId="0" fontId="11" fillId="0" borderId="9" xfId="20" applyFont="1" applyBorder="1" applyAlignment="1">
      <alignment horizontal="center" vertical="center" wrapText="1"/>
      <protection/>
    </xf>
    <xf numFmtId="0" fontId="11" fillId="0" borderId="28" xfId="20" applyFont="1" applyBorder="1" applyAlignment="1">
      <alignment horizontal="center" vertical="center" wrapText="1"/>
      <protection/>
    </xf>
    <xf numFmtId="0" fontId="11" fillId="0" borderId="40" xfId="20" applyFont="1" applyBorder="1" applyAlignment="1">
      <alignment horizontal="center" vertical="center" wrapText="1"/>
      <protection/>
    </xf>
    <xf numFmtId="0" fontId="2" fillId="0" borderId="26" xfId="20" applyBorder="1" applyAlignment="1">
      <alignment horizontal="center" vertical="center" wrapText="1"/>
      <protection/>
    </xf>
    <xf numFmtId="0" fontId="2" fillId="0" borderId="0" xfId="20" applyAlignment="1">
      <alignment horizontal="center" vertical="center" wrapText="1"/>
      <protection/>
    </xf>
    <xf numFmtId="0" fontId="2" fillId="0" borderId="39" xfId="20" applyBorder="1" applyAlignment="1">
      <alignment horizontal="center" vertical="center" wrapText="1"/>
      <protection/>
    </xf>
    <xf numFmtId="0" fontId="10" fillId="0" borderId="18" xfId="20" applyFont="1" applyBorder="1" applyAlignment="1">
      <alignment horizontal="center" vertical="center" wrapText="1"/>
      <protection/>
    </xf>
    <xf numFmtId="0" fontId="16" fillId="0" borderId="18" xfId="20" applyFont="1" applyBorder="1" applyAlignment="1">
      <alignment horizontal="center" vertical="center" wrapText="1"/>
      <protection/>
    </xf>
    <xf numFmtId="0" fontId="16" fillId="0" borderId="38" xfId="20" applyFont="1" applyBorder="1" applyAlignment="1">
      <alignment horizontal="center" vertical="center" wrapText="1"/>
      <protection/>
    </xf>
    <xf numFmtId="0" fontId="16" fillId="0" borderId="0" xfId="20" applyFont="1" applyAlignment="1">
      <alignment horizontal="center" vertical="center" wrapText="1"/>
      <protection/>
    </xf>
    <xf numFmtId="0" fontId="16" fillId="0" borderId="39" xfId="20" applyFont="1" applyBorder="1" applyAlignment="1">
      <alignment horizontal="center" vertical="center" wrapText="1"/>
      <protection/>
    </xf>
    <xf numFmtId="0" fontId="16" fillId="0" borderId="28" xfId="20" applyFont="1" applyBorder="1" applyAlignment="1">
      <alignment horizontal="center" vertical="center" wrapText="1"/>
      <protection/>
    </xf>
    <xf numFmtId="0" fontId="16" fillId="0" borderId="40" xfId="20" applyFont="1" applyBorder="1" applyAlignment="1">
      <alignment horizontal="center" vertical="center" wrapText="1"/>
      <protection/>
    </xf>
    <xf numFmtId="0" fontId="11" fillId="0" borderId="2" xfId="20" applyFont="1" applyBorder="1" applyAlignment="1">
      <alignment horizontal="center" vertical="center" wrapText="1"/>
      <protection/>
    </xf>
    <xf numFmtId="0" fontId="11" fillId="0" borderId="3" xfId="20" applyFont="1" applyBorder="1" applyAlignment="1">
      <alignment horizontal="center" vertical="center" wrapText="1"/>
      <protection/>
    </xf>
    <xf numFmtId="49" fontId="11" fillId="0" borderId="1" xfId="20" applyNumberFormat="1" applyFont="1" applyBorder="1" applyAlignment="1">
      <alignment horizontal="center" vertical="top"/>
      <protection/>
    </xf>
    <xf numFmtId="49" fontId="11" fillId="0" borderId="2" xfId="20" applyNumberFormat="1" applyFont="1" applyBorder="1" applyAlignment="1">
      <alignment horizontal="center" vertical="top"/>
      <protection/>
    </xf>
    <xf numFmtId="49" fontId="11" fillId="0" borderId="3" xfId="20" applyNumberFormat="1" applyFont="1" applyBorder="1" applyAlignment="1">
      <alignment horizontal="center" vertical="top"/>
      <protection/>
    </xf>
    <xf numFmtId="0" fontId="11" fillId="0" borderId="0" xfId="20" applyFont="1" applyAlignment="1">
      <alignment wrapText="1"/>
      <protection/>
    </xf>
    <xf numFmtId="0" fontId="2" fillId="0" borderId="0" xfId="20" applyAlignment="1">
      <alignment wrapText="1"/>
      <protection/>
    </xf>
    <xf numFmtId="49" fontId="11" fillId="0" borderId="1" xfId="20" applyNumberFormat="1" applyFont="1" applyBorder="1" applyAlignment="1">
      <alignment horizontal="left" vertical="top" wrapText="1"/>
      <protection/>
    </xf>
    <xf numFmtId="49" fontId="11" fillId="0" borderId="8" xfId="20" applyNumberFormat="1" applyFont="1" applyBorder="1" applyAlignment="1">
      <alignment horizontal="center" vertical="top"/>
      <protection/>
    </xf>
    <xf numFmtId="49" fontId="11" fillId="0" borderId="18" xfId="20" applyNumberFormat="1" applyFont="1" applyBorder="1" applyAlignment="1">
      <alignment horizontal="center" vertical="top"/>
      <protection/>
    </xf>
    <xf numFmtId="49" fontId="11" fillId="0" borderId="38" xfId="20" applyNumberFormat="1" applyFont="1" applyBorder="1" applyAlignment="1">
      <alignment horizontal="center" vertical="top"/>
      <protection/>
    </xf>
    <xf numFmtId="49" fontId="11" fillId="0" borderId="9" xfId="20" applyNumberFormat="1" applyFont="1" applyBorder="1" applyAlignment="1">
      <alignment horizontal="center" vertical="top"/>
      <protection/>
    </xf>
    <xf numFmtId="49" fontId="11" fillId="0" borderId="28" xfId="20" applyNumberFormat="1" applyFont="1" applyBorder="1" applyAlignment="1">
      <alignment horizontal="center" vertical="top"/>
      <protection/>
    </xf>
    <xf numFmtId="49" fontId="11" fillId="0" borderId="40" xfId="20" applyNumberFormat="1" applyFont="1" applyBorder="1" applyAlignment="1">
      <alignment horizontal="center" vertical="top"/>
      <protection/>
    </xf>
    <xf numFmtId="0" fontId="11" fillId="0" borderId="8" xfId="20" applyFont="1" applyBorder="1" applyAlignment="1">
      <alignment wrapText="1"/>
      <protection/>
    </xf>
    <xf numFmtId="0" fontId="2" fillId="0" borderId="18" xfId="20" applyBorder="1" applyAlignment="1">
      <alignment wrapText="1"/>
      <protection/>
    </xf>
    <xf numFmtId="0" fontId="2" fillId="0" borderId="38" xfId="20" applyBorder="1" applyAlignment="1">
      <alignment wrapText="1"/>
      <protection/>
    </xf>
    <xf numFmtId="0" fontId="11" fillId="0" borderId="8" xfId="20" applyFont="1" applyBorder="1" applyAlignment="1">
      <alignment horizontal="center" vertical="center"/>
      <protection/>
    </xf>
    <xf numFmtId="0" fontId="11" fillId="0" borderId="18" xfId="20" applyFont="1" applyBorder="1" applyAlignment="1">
      <alignment horizontal="center" vertical="center"/>
      <protection/>
    </xf>
    <xf numFmtId="0" fontId="11" fillId="0" borderId="38" xfId="20" applyFont="1" applyBorder="1" applyAlignment="1">
      <alignment horizontal="center" vertical="center"/>
      <protection/>
    </xf>
    <xf numFmtId="0" fontId="11" fillId="0" borderId="9" xfId="20" applyFont="1" applyBorder="1" applyAlignment="1">
      <alignment horizontal="center" vertical="center"/>
      <protection/>
    </xf>
    <xf numFmtId="0" fontId="11" fillId="0" borderId="28" xfId="20" applyFont="1" applyBorder="1" applyAlignment="1">
      <alignment horizontal="center" vertical="center"/>
      <protection/>
    </xf>
    <xf numFmtId="0" fontId="11" fillId="0" borderId="40" xfId="20" applyFont="1" applyBorder="1" applyAlignment="1">
      <alignment horizontal="center" vertical="center"/>
      <protection/>
    </xf>
    <xf numFmtId="0" fontId="11" fillId="0" borderId="9" xfId="20" applyFont="1" applyBorder="1" applyAlignment="1">
      <alignment vertical="center" wrapText="1"/>
      <protection/>
    </xf>
    <xf numFmtId="0" fontId="2" fillId="0" borderId="28" xfId="20" applyBorder="1" applyAlignment="1">
      <alignment wrapText="1"/>
      <protection/>
    </xf>
    <xf numFmtId="0" fontId="2" fillId="0" borderId="40" xfId="20" applyBorder="1" applyAlignment="1">
      <alignment wrapText="1"/>
      <protection/>
    </xf>
    <xf numFmtId="2" fontId="11" fillId="0" borderId="1" xfId="20" applyNumberFormat="1" applyFont="1" applyBorder="1" applyAlignment="1">
      <alignment horizontal="center" vertical="center"/>
      <protection/>
    </xf>
    <xf numFmtId="2" fontId="11" fillId="0" borderId="2" xfId="20" applyNumberFormat="1" applyFont="1" applyBorder="1" applyAlignment="1">
      <alignment horizontal="center" vertical="center"/>
      <protection/>
    </xf>
    <xf numFmtId="2" fontId="11" fillId="0" borderId="3" xfId="20" applyNumberFormat="1" applyFont="1" applyBorder="1" applyAlignment="1">
      <alignment horizontal="center" vertical="center"/>
      <protection/>
    </xf>
    <xf numFmtId="0" fontId="11" fillId="0" borderId="4" xfId="20" applyFont="1" applyBorder="1" applyAlignment="1">
      <alignment horizontal="center" vertical="center" wrapText="1"/>
      <protection/>
    </xf>
    <xf numFmtId="0" fontId="11" fillId="0" borderId="4" xfId="20" applyFont="1" applyBorder="1" applyAlignment="1">
      <alignment horizontal="center" vertical="top" wrapText="1"/>
      <protection/>
    </xf>
    <xf numFmtId="0" fontId="2" fillId="0" borderId="4" xfId="20" applyBorder="1" applyAlignment="1">
      <alignment horizontal="center" vertical="top" wrapText="1"/>
      <protection/>
    </xf>
    <xf numFmtId="49" fontId="11" fillId="0" borderId="4" xfId="20" applyNumberFormat="1" applyFont="1" applyBorder="1" applyAlignment="1">
      <alignment horizontal="left" vertical="center" wrapText="1"/>
      <protection/>
    </xf>
    <xf numFmtId="0" fontId="2" fillId="0" borderId="4" xfId="20" applyBorder="1" applyAlignment="1">
      <alignment horizontal="left" vertical="center" wrapText="1"/>
      <protection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3" fillId="0" borderId="1" xfId="20" applyFont="1" applyBorder="1" applyAlignment="1">
      <alignment horizontal="center"/>
      <protection/>
    </xf>
    <xf numFmtId="0" fontId="3" fillId="0" borderId="3" xfId="20" applyFont="1" applyBorder="1" applyAlignment="1">
      <alignment horizontal="center"/>
      <protection/>
    </xf>
    <xf numFmtId="0" fontId="10" fillId="3" borderId="1" xfId="20" applyFont="1" applyFill="1" applyBorder="1" applyAlignment="1">
      <alignment horizontal="left" vertical="center" wrapText="1"/>
      <protection/>
    </xf>
    <xf numFmtId="0" fontId="10" fillId="3" borderId="2" xfId="20" applyFont="1" applyFill="1" applyBorder="1" applyAlignment="1">
      <alignment horizontal="left" vertical="center" wrapText="1"/>
      <protection/>
    </xf>
    <xf numFmtId="0" fontId="10" fillId="3" borderId="3" xfId="20" applyFont="1" applyFill="1" applyBorder="1" applyAlignment="1">
      <alignment horizontal="left" vertical="center" wrapText="1"/>
      <protection/>
    </xf>
    <xf numFmtId="0" fontId="11" fillId="3" borderId="1" xfId="20" applyFont="1" applyFill="1" applyBorder="1" applyAlignment="1">
      <alignment horizontal="left" vertical="center" wrapText="1"/>
      <protection/>
    </xf>
    <xf numFmtId="0" fontId="11" fillId="3" borderId="2" xfId="20" applyFont="1" applyFill="1" applyBorder="1" applyAlignment="1">
      <alignment horizontal="left" vertical="center" wrapText="1"/>
      <protection/>
    </xf>
    <xf numFmtId="0" fontId="11" fillId="3" borderId="3" xfId="20" applyFont="1" applyFill="1" applyBorder="1" applyAlignment="1">
      <alignment horizontal="left" vertical="center" wrapText="1"/>
      <protection/>
    </xf>
    <xf numFmtId="49" fontId="11" fillId="4" borderId="1" xfId="20" applyNumberFormat="1" applyFont="1" applyFill="1" applyBorder="1" applyAlignment="1">
      <alignment horizontal="center" vertical="center"/>
      <protection/>
    </xf>
    <xf numFmtId="49" fontId="11" fillId="4" borderId="2" xfId="20" applyNumberFormat="1" applyFont="1" applyFill="1" applyBorder="1" applyAlignment="1">
      <alignment horizontal="center" vertical="center"/>
      <protection/>
    </xf>
    <xf numFmtId="49" fontId="11" fillId="4" borderId="3" xfId="20" applyNumberFormat="1" applyFont="1" applyFill="1" applyBorder="1" applyAlignment="1">
      <alignment horizontal="center" vertical="center"/>
      <protection/>
    </xf>
    <xf numFmtId="0" fontId="11" fillId="4" borderId="2" xfId="20" applyFont="1" applyFill="1" applyBorder="1" applyAlignment="1">
      <alignment horizontal="left" vertical="center" wrapText="1"/>
      <protection/>
    </xf>
    <xf numFmtId="0" fontId="11" fillId="0" borderId="10" xfId="20" applyFont="1" applyBorder="1" applyAlignment="1">
      <alignment horizontal="center" vertical="center" wrapText="1"/>
      <protection/>
    </xf>
    <xf numFmtId="0" fontId="11" fillId="0" borderId="41" xfId="20" applyFont="1" applyBorder="1" applyAlignment="1">
      <alignment horizontal="center" vertical="center" wrapText="1"/>
      <protection/>
    </xf>
    <xf numFmtId="0" fontId="11" fillId="0" borderId="27" xfId="20" applyFont="1" applyBorder="1" applyAlignment="1">
      <alignment horizontal="center" vertical="center" wrapText="1"/>
      <protection/>
    </xf>
    <xf numFmtId="0" fontId="11" fillId="0" borderId="2" xfId="20" applyFont="1" applyBorder="1" applyAlignment="1">
      <alignment horizontal="left" vertical="center"/>
      <protection/>
    </xf>
    <xf numFmtId="0" fontId="17" fillId="0" borderId="38" xfId="20" applyFont="1" applyBorder="1" applyAlignment="1">
      <alignment horizontal="center" vertical="center" wrapText="1"/>
      <protection/>
    </xf>
    <xf numFmtId="0" fontId="17" fillId="0" borderId="39" xfId="20" applyFont="1" applyBorder="1" applyAlignment="1">
      <alignment horizontal="center" vertical="center" wrapText="1"/>
      <protection/>
    </xf>
    <xf numFmtId="0" fontId="17" fillId="0" borderId="40" xfId="20" applyFont="1" applyBorder="1" applyAlignment="1">
      <alignment horizontal="center" vertical="center" wrapText="1"/>
      <protection/>
    </xf>
    <xf numFmtId="0" fontId="11" fillId="2" borderId="0" xfId="20" applyFont="1" applyFill="1" applyAlignment="1">
      <alignment horizontal="left" vertical="center" wrapText="1"/>
      <protection/>
    </xf>
    <xf numFmtId="0" fontId="23" fillId="5" borderId="1" xfId="0" applyFont="1" applyFill="1" applyBorder="1" applyAlignment="1">
      <alignment vertical="center"/>
    </xf>
    <xf numFmtId="0" fontId="23" fillId="5" borderId="2" xfId="0" applyFont="1" applyFill="1" applyBorder="1" applyAlignment="1">
      <alignment vertical="center"/>
    </xf>
    <xf numFmtId="0" fontId="23" fillId="5" borderId="3" xfId="0" applyFont="1" applyFill="1" applyBorder="1" applyAlignment="1">
      <alignment vertical="center"/>
    </xf>
    <xf numFmtId="49" fontId="23" fillId="0" borderId="1" xfId="20" applyNumberFormat="1" applyFont="1" applyBorder="1" applyAlignment="1">
      <alignment horizontal="left" vertical="top" wrapText="1"/>
      <protection/>
    </xf>
    <xf numFmtId="0" fontId="26" fillId="0" borderId="2" xfId="20" applyFont="1" applyBorder="1" applyAlignment="1">
      <alignment horizontal="left" wrapText="1"/>
      <protection/>
    </xf>
    <xf numFmtId="0" fontId="23" fillId="0" borderId="1" xfId="20" applyFont="1" applyBorder="1" applyAlignment="1">
      <alignment horizontal="left" vertical="center" wrapText="1"/>
      <protection/>
    </xf>
    <xf numFmtId="0" fontId="23" fillId="0" borderId="2" xfId="20" applyFont="1" applyBorder="1" applyAlignment="1">
      <alignment horizontal="left" vertical="center" wrapText="1"/>
      <protection/>
    </xf>
    <xf numFmtId="0" fontId="23" fillId="5" borderId="2" xfId="20" applyFont="1" applyFill="1" applyBorder="1" applyAlignment="1">
      <alignment horizontal="left" vertical="center" wrapText="1"/>
      <protection/>
    </xf>
    <xf numFmtId="0" fontId="23" fillId="3" borderId="2" xfId="20" applyFont="1" applyFill="1" applyBorder="1" applyAlignment="1">
      <alignment horizontal="left" vertical="center" wrapText="1"/>
      <protection/>
    </xf>
    <xf numFmtId="0" fontId="11" fillId="5" borderId="2" xfId="20" applyFont="1" applyFill="1" applyBorder="1" applyAlignment="1">
      <alignment horizontal="left" vertical="center" wrapText="1"/>
      <protection/>
    </xf>
    <xf numFmtId="0" fontId="3" fillId="0" borderId="0" xfId="20" applyFont="1">
      <alignment/>
      <protection/>
    </xf>
    <xf numFmtId="0" fontId="2" fillId="0" borderId="0" xfId="20">
      <alignment/>
      <protection/>
    </xf>
    <xf numFmtId="0" fontId="17" fillId="0" borderId="8" xfId="20" applyFont="1" applyBorder="1" applyAlignment="1">
      <alignment horizontal="center" vertical="center" wrapText="1"/>
      <protection/>
    </xf>
    <xf numFmtId="0" fontId="17" fillId="0" borderId="9" xfId="20" applyFont="1" applyBorder="1" applyAlignment="1">
      <alignment horizontal="center" vertical="center" wrapText="1"/>
      <protection/>
    </xf>
    <xf numFmtId="0" fontId="17" fillId="0" borderId="18" xfId="20" applyFont="1" applyBorder="1" applyAlignment="1">
      <alignment horizontal="center" vertical="center" wrapText="1"/>
      <protection/>
    </xf>
    <xf numFmtId="0" fontId="17" fillId="0" borderId="28" xfId="20" applyFont="1" applyBorder="1" applyAlignment="1">
      <alignment horizontal="center" vertical="center" wrapText="1"/>
      <protection/>
    </xf>
    <xf numFmtId="0" fontId="17" fillId="0" borderId="1" xfId="20" applyFont="1" applyBorder="1" applyAlignment="1">
      <alignment horizontal="center" vertical="center" wrapText="1"/>
      <protection/>
    </xf>
    <xf numFmtId="0" fontId="17" fillId="0" borderId="2" xfId="20" applyFont="1" applyBorder="1" applyAlignment="1">
      <alignment horizontal="center" vertical="center" wrapText="1"/>
      <protection/>
    </xf>
    <xf numFmtId="49" fontId="11" fillId="0" borderId="4" xfId="20" applyNumberFormat="1" applyFont="1" applyBorder="1" applyAlignment="1">
      <alignment horizontal="center" vertical="center" wrapText="1"/>
      <protection/>
    </xf>
    <xf numFmtId="0" fontId="2" fillId="0" borderId="4" xfId="20" applyBorder="1" applyAlignment="1">
      <alignment vertical="center" wrapText="1"/>
      <protection/>
    </xf>
    <xf numFmtId="0" fontId="23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49" fontId="11" fillId="0" borderId="4" xfId="20" applyNumberFormat="1" applyFont="1" applyBorder="1" applyAlignment="1">
      <alignment horizontal="center" vertical="center"/>
      <protection/>
    </xf>
    <xf numFmtId="0" fontId="25" fillId="0" borderId="4" xfId="20" applyFont="1" applyBorder="1" applyAlignment="1">
      <alignment horizontal="left" vertical="center" wrapText="1"/>
      <protection/>
    </xf>
    <xf numFmtId="0" fontId="17" fillId="0" borderId="4" xfId="20" applyFont="1" applyBorder="1" applyAlignment="1">
      <alignment horizontal="center" vertical="center" wrapText="1"/>
      <protection/>
    </xf>
    <xf numFmtId="0" fontId="11" fillId="0" borderId="4" xfId="20" applyFont="1" applyBorder="1" applyAlignment="1">
      <alignment horizontal="center" vertical="top"/>
      <protection/>
    </xf>
    <xf numFmtId="0" fontId="23" fillId="0" borderId="4" xfId="20" applyFont="1" applyBorder="1" applyAlignment="1">
      <alignment horizontal="left" vertical="center" wrapText="1"/>
      <protection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" fontId="0" fillId="0" borderId="0" xfId="26" applyNumberFormat="1">
      <alignment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 2" xfId="21"/>
    <cellStyle name="Процентный 2" xfId="22"/>
    <cellStyle name="Обычный 3" xfId="23"/>
    <cellStyle name="Обычный 4" xfId="24"/>
    <cellStyle name="Финансовый" xfId="25"/>
    <cellStyle name="Обычный 5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83"/>
  <sheetViews>
    <sheetView workbookViewId="0" topLeftCell="A30">
      <selection activeCell="N33" sqref="N33"/>
    </sheetView>
  </sheetViews>
  <sheetFormatPr defaultColWidth="9.140625" defaultRowHeight="9.75" customHeight="1"/>
  <cols>
    <col min="1" max="1" width="60.7109375" style="145" customWidth="1"/>
    <col min="2" max="2" width="8.7109375" style="145" customWidth="1"/>
    <col min="3" max="3" width="11.7109375" style="145" customWidth="1"/>
    <col min="4" max="6" width="10.7109375" style="145" customWidth="1"/>
    <col min="7" max="11" width="9.140625" style="145" customWidth="1"/>
    <col min="12" max="15" width="12.7109375" style="145" customWidth="1"/>
    <col min="16" max="20" width="0.85546875" style="145" customWidth="1"/>
    <col min="21" max="16384" width="9.140625" style="145" customWidth="1"/>
  </cols>
  <sheetData>
    <row r="1" ht="15"/>
    <row r="2" spans="1:15" ht="15">
      <c r="A2" s="192" t="s">
        <v>467</v>
      </c>
      <c r="M2" s="174"/>
      <c r="N2" s="227" t="s">
        <v>297</v>
      </c>
      <c r="O2" s="227"/>
    </row>
    <row r="3" spans="1:15" ht="15.75">
      <c r="A3" s="173" t="s">
        <v>468</v>
      </c>
      <c r="M3" s="213" t="s">
        <v>532</v>
      </c>
      <c r="N3" s="213"/>
      <c r="O3" s="213"/>
    </row>
    <row r="4" spans="1:15" ht="17.1" customHeight="1">
      <c r="A4" s="173" t="s">
        <v>469</v>
      </c>
      <c r="M4" s="189"/>
      <c r="N4" s="228" t="s">
        <v>298</v>
      </c>
      <c r="O4" s="228"/>
    </row>
    <row r="5" spans="1:15" ht="19.9" customHeight="1">
      <c r="A5" s="173" t="s">
        <v>470</v>
      </c>
      <c r="M5" s="214" t="s">
        <v>533</v>
      </c>
      <c r="N5" s="214"/>
      <c r="O5" s="214"/>
    </row>
    <row r="6" spans="1:15" ht="17.1" customHeight="1">
      <c r="A6" s="173" t="s">
        <v>471</v>
      </c>
      <c r="M6" s="189"/>
      <c r="N6" s="228" t="s">
        <v>299</v>
      </c>
      <c r="O6" s="228"/>
    </row>
    <row r="7" spans="1:15" ht="19.9" customHeight="1">
      <c r="A7" s="174"/>
      <c r="M7" s="215" t="s">
        <v>534</v>
      </c>
      <c r="N7" s="215"/>
      <c r="O7" s="215"/>
    </row>
    <row r="8" spans="1:15" ht="15.75">
      <c r="A8" s="189" t="s">
        <v>536</v>
      </c>
      <c r="M8" s="174"/>
      <c r="N8" s="190" t="s">
        <v>300</v>
      </c>
      <c r="O8" s="191" t="s">
        <v>301</v>
      </c>
    </row>
    <row r="9" spans="1:15" ht="15.75">
      <c r="A9" s="193" t="s">
        <v>537</v>
      </c>
      <c r="M9" s="174"/>
      <c r="N9" s="221" t="s">
        <v>535</v>
      </c>
      <c r="O9" s="222"/>
    </row>
    <row r="10" ht="15"/>
    <row r="11" spans="1:15" ht="12.75" customHeight="1">
      <c r="A11" s="223" t="s">
        <v>302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146"/>
    </row>
    <row r="12" spans="1:15" ht="12.75" customHeight="1">
      <c r="A12" s="223" t="s">
        <v>303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4" t="s">
        <v>304</v>
      </c>
    </row>
    <row r="13" ht="15.75" thickBot="1">
      <c r="O13" s="225"/>
    </row>
    <row r="14" spans="2:15" ht="11.45" customHeight="1">
      <c r="B14" s="226" t="s">
        <v>305</v>
      </c>
      <c r="C14" s="226"/>
      <c r="D14" s="226"/>
      <c r="N14" s="147" t="s">
        <v>306</v>
      </c>
      <c r="O14" s="148" t="s">
        <v>307</v>
      </c>
    </row>
    <row r="15" spans="1:15" ht="15">
      <c r="A15" s="149" t="s">
        <v>308</v>
      </c>
      <c r="N15" s="147" t="s">
        <v>309</v>
      </c>
      <c r="O15" s="150" t="s">
        <v>310</v>
      </c>
    </row>
    <row r="16" spans="1:15" ht="11.45" customHeight="1">
      <c r="A16" s="149" t="s">
        <v>311</v>
      </c>
      <c r="B16" s="216" t="s">
        <v>312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N16" s="147" t="s">
        <v>313</v>
      </c>
      <c r="O16" s="150" t="s">
        <v>314</v>
      </c>
    </row>
    <row r="17" spans="14:15" ht="15">
      <c r="N17" s="147" t="s">
        <v>309</v>
      </c>
      <c r="O17" s="150" t="s">
        <v>315</v>
      </c>
    </row>
    <row r="18" spans="14:15" ht="15">
      <c r="N18" s="147" t="s">
        <v>316</v>
      </c>
      <c r="O18" s="150" t="s">
        <v>317</v>
      </c>
    </row>
    <row r="19" spans="1:15" ht="22.7" customHeight="1">
      <c r="A19" s="149" t="s">
        <v>318</v>
      </c>
      <c r="B19" s="216" t="s">
        <v>319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N19" s="147" t="s">
        <v>320</v>
      </c>
      <c r="O19" s="150" t="s">
        <v>321</v>
      </c>
    </row>
    <row r="20" spans="1:15" ht="15.75" thickBot="1">
      <c r="A20" s="149" t="s">
        <v>322</v>
      </c>
      <c r="N20" s="147" t="s">
        <v>323</v>
      </c>
      <c r="O20" s="151" t="s">
        <v>324</v>
      </c>
    </row>
    <row r="21" ht="15"/>
    <row r="22" spans="1:15" ht="15">
      <c r="A22" s="217" t="s">
        <v>325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</row>
    <row r="23" ht="15"/>
    <row r="24" spans="1:15" ht="13.15" customHeight="1">
      <c r="A24" s="218" t="s">
        <v>0</v>
      </c>
      <c r="B24" s="205" t="s">
        <v>326</v>
      </c>
      <c r="C24" s="205" t="s">
        <v>327</v>
      </c>
      <c r="D24" s="205" t="s">
        <v>328</v>
      </c>
      <c r="E24" s="205" t="s">
        <v>329</v>
      </c>
      <c r="F24" s="205" t="s">
        <v>330</v>
      </c>
      <c r="G24" s="205" t="s">
        <v>331</v>
      </c>
      <c r="H24" s="205" t="s">
        <v>332</v>
      </c>
      <c r="I24" s="205" t="s">
        <v>333</v>
      </c>
      <c r="J24" s="205" t="s">
        <v>334</v>
      </c>
      <c r="K24" s="205" t="s">
        <v>335</v>
      </c>
      <c r="L24" s="208" t="s">
        <v>336</v>
      </c>
      <c r="M24" s="209"/>
      <c r="N24" s="209"/>
      <c r="O24" s="210"/>
    </row>
    <row r="25" spans="1:15" ht="21.95" customHeight="1">
      <c r="A25" s="219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152" t="s">
        <v>337</v>
      </c>
      <c r="M25" s="152" t="s">
        <v>338</v>
      </c>
      <c r="N25" s="152" t="s">
        <v>339</v>
      </c>
      <c r="O25" s="211" t="s">
        <v>340</v>
      </c>
    </row>
    <row r="26" spans="1:15" ht="34.15" customHeight="1">
      <c r="A26" s="220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153" t="s">
        <v>341</v>
      </c>
      <c r="M26" s="153" t="s">
        <v>342</v>
      </c>
      <c r="N26" s="153" t="s">
        <v>343</v>
      </c>
      <c r="O26" s="212"/>
    </row>
    <row r="27" spans="1:15" ht="15.75" thickBot="1">
      <c r="A27" s="154" t="s">
        <v>1</v>
      </c>
      <c r="B27" s="155" t="s">
        <v>2</v>
      </c>
      <c r="C27" s="155" t="s">
        <v>3</v>
      </c>
      <c r="D27" s="155" t="s">
        <v>4</v>
      </c>
      <c r="E27" s="155" t="s">
        <v>5</v>
      </c>
      <c r="F27" s="155" t="s">
        <v>6</v>
      </c>
      <c r="G27" s="155" t="s">
        <v>6</v>
      </c>
      <c r="H27" s="155" t="s">
        <v>6</v>
      </c>
      <c r="I27" s="155" t="s">
        <v>6</v>
      </c>
      <c r="J27" s="155" t="s">
        <v>6</v>
      </c>
      <c r="K27" s="155" t="s">
        <v>6</v>
      </c>
      <c r="L27" s="155" t="s">
        <v>7</v>
      </c>
      <c r="M27" s="155" t="s">
        <v>8</v>
      </c>
      <c r="N27" s="155" t="s">
        <v>225</v>
      </c>
      <c r="O27" s="156" t="s">
        <v>224</v>
      </c>
    </row>
    <row r="28" spans="1:15" ht="15">
      <c r="A28" s="157" t="s">
        <v>344</v>
      </c>
      <c r="B28" s="158" t="s">
        <v>345</v>
      </c>
      <c r="C28" s="159" t="s">
        <v>346</v>
      </c>
      <c r="D28" s="159" t="s">
        <v>346</v>
      </c>
      <c r="E28" s="159" t="s">
        <v>346</v>
      </c>
      <c r="F28" s="159" t="s">
        <v>346</v>
      </c>
      <c r="G28" s="159" t="s">
        <v>346</v>
      </c>
      <c r="H28" s="159" t="s">
        <v>346</v>
      </c>
      <c r="I28" s="159" t="s">
        <v>346</v>
      </c>
      <c r="J28" s="159" t="s">
        <v>346</v>
      </c>
      <c r="K28" s="159" t="s">
        <v>346</v>
      </c>
      <c r="L28" s="160">
        <v>413623.31</v>
      </c>
      <c r="M28" s="160"/>
      <c r="N28" s="160"/>
      <c r="O28" s="161"/>
    </row>
    <row r="29" spans="1:15" ht="15">
      <c r="A29" s="157" t="s">
        <v>347</v>
      </c>
      <c r="B29" s="162" t="s">
        <v>348</v>
      </c>
      <c r="C29" s="163" t="s">
        <v>346</v>
      </c>
      <c r="D29" s="163" t="s">
        <v>346</v>
      </c>
      <c r="E29" s="163" t="s">
        <v>346</v>
      </c>
      <c r="F29" s="163" t="s">
        <v>346</v>
      </c>
      <c r="G29" s="163" t="s">
        <v>346</v>
      </c>
      <c r="H29" s="163" t="s">
        <v>346</v>
      </c>
      <c r="I29" s="163" t="s">
        <v>346</v>
      </c>
      <c r="J29" s="163" t="s">
        <v>346</v>
      </c>
      <c r="K29" s="163" t="s">
        <v>346</v>
      </c>
      <c r="L29" s="164"/>
      <c r="M29" s="164"/>
      <c r="N29" s="164"/>
      <c r="O29" s="165"/>
    </row>
    <row r="30" spans="1:15" ht="34.5">
      <c r="A30" s="166" t="s">
        <v>349</v>
      </c>
      <c r="B30" s="167" t="s">
        <v>350</v>
      </c>
      <c r="C30" s="168" t="s">
        <v>351</v>
      </c>
      <c r="D30" s="169" t="s">
        <v>351</v>
      </c>
      <c r="E30" s="169" t="s">
        <v>352</v>
      </c>
      <c r="F30" s="169" t="s">
        <v>353</v>
      </c>
      <c r="G30" s="169" t="s">
        <v>354</v>
      </c>
      <c r="H30" s="169" t="s">
        <v>351</v>
      </c>
      <c r="I30" s="169" t="s">
        <v>351</v>
      </c>
      <c r="J30" s="169" t="s">
        <v>355</v>
      </c>
      <c r="K30" s="169" t="s">
        <v>356</v>
      </c>
      <c r="L30" s="164">
        <v>75454800</v>
      </c>
      <c r="M30" s="164">
        <v>71536000</v>
      </c>
      <c r="N30" s="164">
        <v>74396700</v>
      </c>
      <c r="O30" s="165"/>
    </row>
    <row r="31" spans="1:15" ht="34.5">
      <c r="A31" s="170" t="s">
        <v>357</v>
      </c>
      <c r="B31" s="171" t="s">
        <v>358</v>
      </c>
      <c r="C31" s="169" t="s">
        <v>359</v>
      </c>
      <c r="D31" s="169" t="s">
        <v>351</v>
      </c>
      <c r="E31" s="169" t="s">
        <v>352</v>
      </c>
      <c r="F31" s="169" t="s">
        <v>353</v>
      </c>
      <c r="G31" s="169" t="s">
        <v>354</v>
      </c>
      <c r="H31" s="169" t="s">
        <v>351</v>
      </c>
      <c r="I31" s="169" t="s">
        <v>359</v>
      </c>
      <c r="J31" s="169" t="s">
        <v>355</v>
      </c>
      <c r="K31" s="169" t="s">
        <v>356</v>
      </c>
      <c r="L31" s="172">
        <v>74285000</v>
      </c>
      <c r="M31" s="172">
        <v>70317000</v>
      </c>
      <c r="N31" s="172">
        <v>73129000</v>
      </c>
      <c r="O31" s="165"/>
    </row>
    <row r="32" spans="1:15" ht="34.5">
      <c r="A32" s="170" t="s">
        <v>360</v>
      </c>
      <c r="B32" s="171" t="s">
        <v>361</v>
      </c>
      <c r="C32" s="169" t="s">
        <v>359</v>
      </c>
      <c r="D32" s="169" t="s">
        <v>351</v>
      </c>
      <c r="E32" s="169" t="s">
        <v>352</v>
      </c>
      <c r="F32" s="169" t="s">
        <v>362</v>
      </c>
      <c r="G32" s="169" t="s">
        <v>4</v>
      </c>
      <c r="H32" s="169" t="s">
        <v>351</v>
      </c>
      <c r="I32" s="169" t="s">
        <v>359</v>
      </c>
      <c r="J32" s="169" t="s">
        <v>355</v>
      </c>
      <c r="K32" s="169" t="s">
        <v>356</v>
      </c>
      <c r="L32" s="172">
        <v>72285000</v>
      </c>
      <c r="M32" s="172">
        <v>70317000</v>
      </c>
      <c r="N32" s="172">
        <v>73129000</v>
      </c>
      <c r="O32" s="165"/>
    </row>
    <row r="33" spans="1:15" ht="34.5">
      <c r="A33" s="170" t="s">
        <v>363</v>
      </c>
      <c r="B33" s="171" t="s">
        <v>361</v>
      </c>
      <c r="C33" s="169" t="s">
        <v>359</v>
      </c>
      <c r="D33" s="169" t="s">
        <v>364</v>
      </c>
      <c r="E33" s="169" t="s">
        <v>365</v>
      </c>
      <c r="F33" s="169" t="s">
        <v>362</v>
      </c>
      <c r="G33" s="169" t="s">
        <v>4</v>
      </c>
      <c r="H33" s="169" t="s">
        <v>364</v>
      </c>
      <c r="I33" s="169" t="s">
        <v>359</v>
      </c>
      <c r="J33" s="169" t="s">
        <v>355</v>
      </c>
      <c r="K33" s="169" t="s">
        <v>356</v>
      </c>
      <c r="L33" s="172">
        <v>72285000</v>
      </c>
      <c r="M33" s="172">
        <v>70317000</v>
      </c>
      <c r="N33" s="172">
        <v>73129000</v>
      </c>
      <c r="O33" s="165"/>
    </row>
    <row r="34" spans="1:15" ht="34.5">
      <c r="A34" s="170" t="s">
        <v>366</v>
      </c>
      <c r="B34" s="171"/>
      <c r="C34" s="169" t="s">
        <v>359</v>
      </c>
      <c r="D34" s="169" t="s">
        <v>364</v>
      </c>
      <c r="E34" s="169" t="s">
        <v>352</v>
      </c>
      <c r="F34" s="169" t="s">
        <v>367</v>
      </c>
      <c r="G34" s="169" t="s">
        <v>2</v>
      </c>
      <c r="H34" s="169" t="s">
        <v>364</v>
      </c>
      <c r="I34" s="169" t="s">
        <v>359</v>
      </c>
      <c r="J34" s="169" t="s">
        <v>355</v>
      </c>
      <c r="K34" s="169" t="s">
        <v>356</v>
      </c>
      <c r="L34" s="172">
        <v>2000000</v>
      </c>
      <c r="M34" s="172"/>
      <c r="N34" s="172"/>
      <c r="O34" s="165"/>
    </row>
    <row r="35" spans="1:15" ht="34.5">
      <c r="A35" s="170" t="s">
        <v>368</v>
      </c>
      <c r="B35" s="171" t="s">
        <v>369</v>
      </c>
      <c r="C35" s="169" t="s">
        <v>370</v>
      </c>
      <c r="D35" s="169" t="s">
        <v>351</v>
      </c>
      <c r="E35" s="169" t="s">
        <v>352</v>
      </c>
      <c r="F35" s="169" t="s">
        <v>353</v>
      </c>
      <c r="G35" s="169" t="s">
        <v>354</v>
      </c>
      <c r="H35" s="169" t="s">
        <v>351</v>
      </c>
      <c r="I35" s="169" t="s">
        <v>370</v>
      </c>
      <c r="J35" s="169" t="s">
        <v>355</v>
      </c>
      <c r="K35" s="169" t="s">
        <v>356</v>
      </c>
      <c r="L35" s="172">
        <v>1169800</v>
      </c>
      <c r="M35" s="172">
        <v>1219000</v>
      </c>
      <c r="N35" s="172">
        <v>1267700</v>
      </c>
      <c r="O35" s="165"/>
    </row>
    <row r="36" spans="1:15" ht="34.5">
      <c r="A36" s="170" t="s">
        <v>371</v>
      </c>
      <c r="B36" s="171" t="s">
        <v>372</v>
      </c>
      <c r="C36" s="169" t="s">
        <v>370</v>
      </c>
      <c r="D36" s="169" t="s">
        <v>351</v>
      </c>
      <c r="E36" s="169" t="s">
        <v>352</v>
      </c>
      <c r="F36" s="169" t="s">
        <v>353</v>
      </c>
      <c r="G36" s="169" t="s">
        <v>5</v>
      </c>
      <c r="H36" s="169" t="s">
        <v>351</v>
      </c>
      <c r="I36" s="169" t="s">
        <v>370</v>
      </c>
      <c r="J36" s="169" t="s">
        <v>355</v>
      </c>
      <c r="K36" s="169" t="s">
        <v>356</v>
      </c>
      <c r="L36" s="172">
        <v>1169800</v>
      </c>
      <c r="M36" s="172">
        <v>1219000</v>
      </c>
      <c r="N36" s="172">
        <v>1267700</v>
      </c>
      <c r="O36" s="165"/>
    </row>
    <row r="37" spans="1:15" ht="23.25">
      <c r="A37" s="170" t="s">
        <v>373</v>
      </c>
      <c r="B37" s="171" t="s">
        <v>372</v>
      </c>
      <c r="C37" s="169" t="s">
        <v>370</v>
      </c>
      <c r="D37" s="169" t="s">
        <v>374</v>
      </c>
      <c r="E37" s="169" t="s">
        <v>375</v>
      </c>
      <c r="F37" s="169" t="s">
        <v>353</v>
      </c>
      <c r="G37" s="169" t="s">
        <v>5</v>
      </c>
      <c r="H37" s="169" t="s">
        <v>374</v>
      </c>
      <c r="I37" s="169" t="s">
        <v>370</v>
      </c>
      <c r="J37" s="169" t="s">
        <v>355</v>
      </c>
      <c r="K37" s="169" t="s">
        <v>356</v>
      </c>
      <c r="L37" s="172">
        <v>64000</v>
      </c>
      <c r="M37" s="172">
        <v>69000</v>
      </c>
      <c r="N37" s="172">
        <v>71700</v>
      </c>
      <c r="O37" s="165"/>
    </row>
    <row r="38" spans="1:15" ht="23.25">
      <c r="A38" s="170" t="s">
        <v>373</v>
      </c>
      <c r="B38" s="171" t="s">
        <v>372</v>
      </c>
      <c r="C38" s="169" t="s">
        <v>370</v>
      </c>
      <c r="D38" s="169" t="s">
        <v>374</v>
      </c>
      <c r="E38" s="169" t="s">
        <v>376</v>
      </c>
      <c r="F38" s="169" t="s">
        <v>353</v>
      </c>
      <c r="G38" s="169" t="s">
        <v>5</v>
      </c>
      <c r="H38" s="169" t="s">
        <v>374</v>
      </c>
      <c r="I38" s="169" t="s">
        <v>370</v>
      </c>
      <c r="J38" s="169" t="s">
        <v>355</v>
      </c>
      <c r="K38" s="169" t="s">
        <v>356</v>
      </c>
      <c r="L38" s="172">
        <v>25000</v>
      </c>
      <c r="M38" s="172">
        <v>26000</v>
      </c>
      <c r="N38" s="172">
        <v>27000</v>
      </c>
      <c r="O38" s="165"/>
    </row>
    <row r="39" spans="1:15" ht="23.25">
      <c r="A39" s="170" t="s">
        <v>373</v>
      </c>
      <c r="B39" s="171" t="s">
        <v>372</v>
      </c>
      <c r="C39" s="169" t="s">
        <v>370</v>
      </c>
      <c r="D39" s="169" t="s">
        <v>377</v>
      </c>
      <c r="E39" s="169" t="s">
        <v>378</v>
      </c>
      <c r="F39" s="169" t="s">
        <v>353</v>
      </c>
      <c r="G39" s="169" t="s">
        <v>5</v>
      </c>
      <c r="H39" s="169" t="s">
        <v>377</v>
      </c>
      <c r="I39" s="169" t="s">
        <v>370</v>
      </c>
      <c r="J39" s="169" t="s">
        <v>355</v>
      </c>
      <c r="K39" s="169" t="s">
        <v>356</v>
      </c>
      <c r="L39" s="172">
        <v>1080800</v>
      </c>
      <c r="M39" s="172">
        <v>1124000</v>
      </c>
      <c r="N39" s="172">
        <v>1169000</v>
      </c>
      <c r="O39" s="165"/>
    </row>
    <row r="40" spans="1:15" ht="34.5">
      <c r="A40" s="166" t="s">
        <v>379</v>
      </c>
      <c r="B40" s="167" t="s">
        <v>380</v>
      </c>
      <c r="C40" s="168" t="s">
        <v>351</v>
      </c>
      <c r="D40" s="169" t="s">
        <v>351</v>
      </c>
      <c r="E40" s="169" t="s">
        <v>352</v>
      </c>
      <c r="F40" s="169" t="s">
        <v>353</v>
      </c>
      <c r="G40" s="169" t="s">
        <v>354</v>
      </c>
      <c r="H40" s="169" t="s">
        <v>351</v>
      </c>
      <c r="I40" s="169" t="s">
        <v>351</v>
      </c>
      <c r="J40" s="169" t="s">
        <v>355</v>
      </c>
      <c r="K40" s="169" t="s">
        <v>356</v>
      </c>
      <c r="L40" s="164"/>
      <c r="M40" s="164"/>
      <c r="N40" s="164"/>
      <c r="O40" s="165"/>
    </row>
    <row r="41" spans="1:15" ht="34.5">
      <c r="A41" s="166" t="s">
        <v>381</v>
      </c>
      <c r="B41" s="167" t="s">
        <v>382</v>
      </c>
      <c r="C41" s="168" t="s">
        <v>351</v>
      </c>
      <c r="D41" s="169" t="s">
        <v>383</v>
      </c>
      <c r="E41" s="169" t="s">
        <v>352</v>
      </c>
      <c r="F41" s="169" t="s">
        <v>353</v>
      </c>
      <c r="G41" s="169" t="s">
        <v>3</v>
      </c>
      <c r="H41" s="169" t="s">
        <v>383</v>
      </c>
      <c r="I41" s="169" t="s">
        <v>351</v>
      </c>
      <c r="J41" s="169" t="s">
        <v>355</v>
      </c>
      <c r="K41" s="169" t="s">
        <v>356</v>
      </c>
      <c r="L41" s="164"/>
      <c r="M41" s="164"/>
      <c r="N41" s="164"/>
      <c r="O41" s="165"/>
    </row>
    <row r="42" spans="1:16384" ht="34.5">
      <c r="A42" s="166" t="s">
        <v>384</v>
      </c>
      <c r="B42" s="167" t="s">
        <v>385</v>
      </c>
      <c r="C42" s="168" t="s">
        <v>351</v>
      </c>
      <c r="D42" s="169" t="s">
        <v>351</v>
      </c>
      <c r="E42" s="169" t="s">
        <v>352</v>
      </c>
      <c r="F42" s="169" t="s">
        <v>353</v>
      </c>
      <c r="G42" s="169" t="s">
        <v>354</v>
      </c>
      <c r="H42" s="169" t="s">
        <v>351</v>
      </c>
      <c r="I42" s="169" t="s">
        <v>351</v>
      </c>
      <c r="J42" s="169" t="s">
        <v>355</v>
      </c>
      <c r="K42" s="169" t="s">
        <v>356</v>
      </c>
      <c r="L42" s="164">
        <v>75868423.31</v>
      </c>
      <c r="M42" s="164">
        <v>71536000</v>
      </c>
      <c r="N42" s="164">
        <v>74396700</v>
      </c>
      <c r="O42" s="165"/>
      <c r="XFD42" s="542">
        <f>SUM(L42:XFC42)</f>
        <v>221801123.31</v>
      </c>
    </row>
    <row r="43" spans="1:15" ht="34.5">
      <c r="A43" s="170" t="s">
        <v>386</v>
      </c>
      <c r="B43" s="171" t="s">
        <v>387</v>
      </c>
      <c r="C43" s="169" t="s">
        <v>351</v>
      </c>
      <c r="D43" s="169" t="s">
        <v>351</v>
      </c>
      <c r="E43" s="169" t="s">
        <v>352</v>
      </c>
      <c r="F43" s="169" t="s">
        <v>353</v>
      </c>
      <c r="G43" s="169" t="s">
        <v>354</v>
      </c>
      <c r="H43" s="169" t="s">
        <v>351</v>
      </c>
      <c r="I43" s="169" t="s">
        <v>351</v>
      </c>
      <c r="J43" s="169" t="s">
        <v>355</v>
      </c>
      <c r="K43" s="169" t="s">
        <v>356</v>
      </c>
      <c r="L43" s="172">
        <v>57039014.7</v>
      </c>
      <c r="M43" s="172">
        <v>55232414.7</v>
      </c>
      <c r="N43" s="172">
        <v>57441711.28</v>
      </c>
      <c r="O43" s="165"/>
    </row>
    <row r="44" spans="1:15" ht="34.5">
      <c r="A44" s="170" t="s">
        <v>388</v>
      </c>
      <c r="B44" s="171" t="s">
        <v>389</v>
      </c>
      <c r="C44" s="169" t="s">
        <v>390</v>
      </c>
      <c r="D44" s="169" t="s">
        <v>351</v>
      </c>
      <c r="E44" s="169" t="s">
        <v>352</v>
      </c>
      <c r="F44" s="169" t="s">
        <v>353</v>
      </c>
      <c r="G44" s="169" t="s">
        <v>354</v>
      </c>
      <c r="H44" s="169" t="s">
        <v>351</v>
      </c>
      <c r="I44" s="169" t="s">
        <v>351</v>
      </c>
      <c r="J44" s="169" t="s">
        <v>355</v>
      </c>
      <c r="K44" s="169" t="s">
        <v>356</v>
      </c>
      <c r="L44" s="172">
        <v>43825003.6</v>
      </c>
      <c r="M44" s="172">
        <v>42437446</v>
      </c>
      <c r="N44" s="172">
        <v>44134943.84</v>
      </c>
      <c r="O44" s="165"/>
    </row>
    <row r="45" spans="1:15" ht="34.5">
      <c r="A45" s="170" t="s">
        <v>391</v>
      </c>
      <c r="B45" s="171" t="s">
        <v>389</v>
      </c>
      <c r="C45" s="169" t="s">
        <v>390</v>
      </c>
      <c r="D45" s="169" t="s">
        <v>392</v>
      </c>
      <c r="E45" s="169" t="s">
        <v>352</v>
      </c>
      <c r="F45" s="169" t="s">
        <v>393</v>
      </c>
      <c r="G45" s="169" t="s">
        <v>2</v>
      </c>
      <c r="H45" s="169" t="s">
        <v>392</v>
      </c>
      <c r="I45" s="169" t="s">
        <v>351</v>
      </c>
      <c r="J45" s="169" t="s">
        <v>355</v>
      </c>
      <c r="K45" s="169" t="s">
        <v>356</v>
      </c>
      <c r="L45" s="172">
        <v>1387557.6</v>
      </c>
      <c r="M45" s="172"/>
      <c r="N45" s="172"/>
      <c r="O45" s="165"/>
    </row>
    <row r="46" spans="1:15" ht="23.25">
      <c r="A46" s="170" t="s">
        <v>391</v>
      </c>
      <c r="B46" s="171" t="s">
        <v>389</v>
      </c>
      <c r="C46" s="169" t="s">
        <v>390</v>
      </c>
      <c r="D46" s="169" t="s">
        <v>392</v>
      </c>
      <c r="E46" s="169" t="s">
        <v>365</v>
      </c>
      <c r="F46" s="169" t="s">
        <v>394</v>
      </c>
      <c r="G46" s="169" t="s">
        <v>4</v>
      </c>
      <c r="H46" s="169" t="s">
        <v>392</v>
      </c>
      <c r="I46" s="169" t="s">
        <v>351</v>
      </c>
      <c r="J46" s="169" t="s">
        <v>355</v>
      </c>
      <c r="K46" s="169" t="s">
        <v>356</v>
      </c>
      <c r="L46" s="172">
        <v>42367446</v>
      </c>
      <c r="M46" s="172">
        <v>42367446</v>
      </c>
      <c r="N46" s="172">
        <v>44062143.84</v>
      </c>
      <c r="O46" s="165"/>
    </row>
    <row r="47" spans="1:15" ht="23.25">
      <c r="A47" s="170" t="s">
        <v>395</v>
      </c>
      <c r="B47" s="171" t="s">
        <v>389</v>
      </c>
      <c r="C47" s="169" t="s">
        <v>390</v>
      </c>
      <c r="D47" s="169" t="s">
        <v>396</v>
      </c>
      <c r="E47" s="169" t="s">
        <v>365</v>
      </c>
      <c r="F47" s="169" t="s">
        <v>397</v>
      </c>
      <c r="G47" s="169" t="s">
        <v>4</v>
      </c>
      <c r="H47" s="169" t="s">
        <v>396</v>
      </c>
      <c r="I47" s="169" t="s">
        <v>351</v>
      </c>
      <c r="J47" s="169" t="s">
        <v>355</v>
      </c>
      <c r="K47" s="169" t="s">
        <v>356</v>
      </c>
      <c r="L47" s="172">
        <v>70000</v>
      </c>
      <c r="M47" s="172">
        <v>70000</v>
      </c>
      <c r="N47" s="172">
        <v>72800</v>
      </c>
      <c r="O47" s="165"/>
    </row>
    <row r="48" spans="1:15" ht="34.5">
      <c r="A48" s="170" t="s">
        <v>398</v>
      </c>
      <c r="B48" s="171" t="s">
        <v>399</v>
      </c>
      <c r="C48" s="169" t="s">
        <v>400</v>
      </c>
      <c r="D48" s="169" t="s">
        <v>351</v>
      </c>
      <c r="E48" s="169" t="s">
        <v>352</v>
      </c>
      <c r="F48" s="169" t="s">
        <v>353</v>
      </c>
      <c r="G48" s="169" t="s">
        <v>354</v>
      </c>
      <c r="H48" s="169" t="s">
        <v>351</v>
      </c>
      <c r="I48" s="169" t="s">
        <v>351</v>
      </c>
      <c r="J48" s="169" t="s">
        <v>355</v>
      </c>
      <c r="K48" s="169" t="s">
        <v>356</v>
      </c>
      <c r="L48" s="172">
        <v>13214011.1</v>
      </c>
      <c r="M48" s="172">
        <v>12794968.7</v>
      </c>
      <c r="N48" s="172">
        <v>13306767.44</v>
      </c>
      <c r="O48" s="165"/>
    </row>
    <row r="49" spans="1:15" ht="34.5">
      <c r="A49" s="170" t="s">
        <v>401</v>
      </c>
      <c r="B49" s="171" t="s">
        <v>402</v>
      </c>
      <c r="C49" s="169" t="s">
        <v>400</v>
      </c>
      <c r="D49" s="169" t="s">
        <v>403</v>
      </c>
      <c r="E49" s="169" t="s">
        <v>352</v>
      </c>
      <c r="F49" s="169" t="s">
        <v>353</v>
      </c>
      <c r="G49" s="169" t="s">
        <v>354</v>
      </c>
      <c r="H49" s="169" t="s">
        <v>403</v>
      </c>
      <c r="I49" s="169" t="s">
        <v>351</v>
      </c>
      <c r="J49" s="169" t="s">
        <v>355</v>
      </c>
      <c r="K49" s="169" t="s">
        <v>356</v>
      </c>
      <c r="L49" s="172">
        <v>13214011.1</v>
      </c>
      <c r="M49" s="172">
        <v>12794968.7</v>
      </c>
      <c r="N49" s="172">
        <v>13306767.44</v>
      </c>
      <c r="O49" s="165"/>
    </row>
    <row r="50" spans="1:15" ht="34.5">
      <c r="A50" s="170" t="s">
        <v>404</v>
      </c>
      <c r="B50" s="171" t="s">
        <v>402</v>
      </c>
      <c r="C50" s="169" t="s">
        <v>400</v>
      </c>
      <c r="D50" s="169" t="s">
        <v>403</v>
      </c>
      <c r="E50" s="169" t="s">
        <v>352</v>
      </c>
      <c r="F50" s="169" t="s">
        <v>405</v>
      </c>
      <c r="G50" s="169" t="s">
        <v>2</v>
      </c>
      <c r="H50" s="169" t="s">
        <v>403</v>
      </c>
      <c r="I50" s="169" t="s">
        <v>351</v>
      </c>
      <c r="J50" s="169" t="s">
        <v>355</v>
      </c>
      <c r="K50" s="169" t="s">
        <v>356</v>
      </c>
      <c r="L50" s="172">
        <v>419042.4</v>
      </c>
      <c r="M50" s="172"/>
      <c r="N50" s="172"/>
      <c r="O50" s="165"/>
    </row>
    <row r="51" spans="1:15" ht="23.25">
      <c r="A51" s="170" t="s">
        <v>404</v>
      </c>
      <c r="B51" s="171" t="s">
        <v>402</v>
      </c>
      <c r="C51" s="169" t="s">
        <v>400</v>
      </c>
      <c r="D51" s="169" t="s">
        <v>403</v>
      </c>
      <c r="E51" s="169" t="s">
        <v>365</v>
      </c>
      <c r="F51" s="169" t="s">
        <v>406</v>
      </c>
      <c r="G51" s="169" t="s">
        <v>4</v>
      </c>
      <c r="H51" s="169" t="s">
        <v>403</v>
      </c>
      <c r="I51" s="169" t="s">
        <v>351</v>
      </c>
      <c r="J51" s="169" t="s">
        <v>355</v>
      </c>
      <c r="K51" s="169" t="s">
        <v>356</v>
      </c>
      <c r="L51" s="172">
        <v>12794968.7</v>
      </c>
      <c r="M51" s="172">
        <v>12794968.7</v>
      </c>
      <c r="N51" s="172">
        <v>13306767.44</v>
      </c>
      <c r="O51" s="165"/>
    </row>
    <row r="52" spans="1:15" ht="34.5">
      <c r="A52" s="170" t="s">
        <v>407</v>
      </c>
      <c r="B52" s="171" t="s">
        <v>408</v>
      </c>
      <c r="C52" s="169" t="s">
        <v>409</v>
      </c>
      <c r="D52" s="169" t="s">
        <v>351</v>
      </c>
      <c r="E52" s="169" t="s">
        <v>352</v>
      </c>
      <c r="F52" s="169" t="s">
        <v>353</v>
      </c>
      <c r="G52" s="169" t="s">
        <v>354</v>
      </c>
      <c r="H52" s="169" t="s">
        <v>351</v>
      </c>
      <c r="I52" s="169" t="s">
        <v>351</v>
      </c>
      <c r="J52" s="169" t="s">
        <v>355</v>
      </c>
      <c r="K52" s="169" t="s">
        <v>356</v>
      </c>
      <c r="L52" s="172">
        <v>10000</v>
      </c>
      <c r="M52" s="172">
        <v>10000</v>
      </c>
      <c r="N52" s="172">
        <v>10000</v>
      </c>
      <c r="O52" s="165"/>
    </row>
    <row r="53" spans="1:15" ht="34.5">
      <c r="A53" s="170" t="s">
        <v>410</v>
      </c>
      <c r="B53" s="171" t="s">
        <v>411</v>
      </c>
      <c r="C53" s="169" t="s">
        <v>412</v>
      </c>
      <c r="D53" s="169" t="s">
        <v>351</v>
      </c>
      <c r="E53" s="169" t="s">
        <v>352</v>
      </c>
      <c r="F53" s="169" t="s">
        <v>353</v>
      </c>
      <c r="G53" s="169" t="s">
        <v>354</v>
      </c>
      <c r="H53" s="169" t="s">
        <v>351</v>
      </c>
      <c r="I53" s="169" t="s">
        <v>351</v>
      </c>
      <c r="J53" s="169" t="s">
        <v>355</v>
      </c>
      <c r="K53" s="169" t="s">
        <v>356</v>
      </c>
      <c r="L53" s="172">
        <v>10000</v>
      </c>
      <c r="M53" s="172">
        <v>10000</v>
      </c>
      <c r="N53" s="172">
        <v>10000</v>
      </c>
      <c r="O53" s="165"/>
    </row>
    <row r="54" spans="1:15" ht="23.25">
      <c r="A54" s="170" t="s">
        <v>413</v>
      </c>
      <c r="B54" s="171" t="s">
        <v>411</v>
      </c>
      <c r="C54" s="169" t="s">
        <v>412</v>
      </c>
      <c r="D54" s="169" t="s">
        <v>414</v>
      </c>
      <c r="E54" s="169" t="s">
        <v>375</v>
      </c>
      <c r="F54" s="169" t="s">
        <v>353</v>
      </c>
      <c r="G54" s="169" t="s">
        <v>5</v>
      </c>
      <c r="H54" s="169" t="s">
        <v>414</v>
      </c>
      <c r="I54" s="169" t="s">
        <v>351</v>
      </c>
      <c r="J54" s="169" t="s">
        <v>355</v>
      </c>
      <c r="K54" s="169" t="s">
        <v>356</v>
      </c>
      <c r="L54" s="172">
        <v>10000</v>
      </c>
      <c r="M54" s="172">
        <v>10000</v>
      </c>
      <c r="N54" s="172">
        <v>10000</v>
      </c>
      <c r="O54" s="165"/>
    </row>
    <row r="55" spans="1:15" ht="34.5">
      <c r="A55" s="170" t="s">
        <v>415</v>
      </c>
      <c r="B55" s="171" t="s">
        <v>416</v>
      </c>
      <c r="C55" s="169" t="s">
        <v>417</v>
      </c>
      <c r="D55" s="169" t="s">
        <v>351</v>
      </c>
      <c r="E55" s="169" t="s">
        <v>352</v>
      </c>
      <c r="F55" s="169" t="s">
        <v>353</v>
      </c>
      <c r="G55" s="169" t="s">
        <v>354</v>
      </c>
      <c r="H55" s="169" t="s">
        <v>351</v>
      </c>
      <c r="I55" s="169" t="s">
        <v>351</v>
      </c>
      <c r="J55" s="169" t="s">
        <v>355</v>
      </c>
      <c r="K55" s="169" t="s">
        <v>356</v>
      </c>
      <c r="L55" s="172">
        <v>14450</v>
      </c>
      <c r="M55" s="172">
        <v>11450</v>
      </c>
      <c r="N55" s="172">
        <v>11450</v>
      </c>
      <c r="O55" s="165"/>
    </row>
    <row r="56" spans="1:15" ht="34.5">
      <c r="A56" s="170" t="s">
        <v>418</v>
      </c>
      <c r="B56" s="171" t="s">
        <v>419</v>
      </c>
      <c r="C56" s="169" t="s">
        <v>420</v>
      </c>
      <c r="D56" s="169" t="s">
        <v>351</v>
      </c>
      <c r="E56" s="169" t="s">
        <v>352</v>
      </c>
      <c r="F56" s="169" t="s">
        <v>353</v>
      </c>
      <c r="G56" s="169" t="s">
        <v>354</v>
      </c>
      <c r="H56" s="169" t="s">
        <v>351</v>
      </c>
      <c r="I56" s="169" t="s">
        <v>351</v>
      </c>
      <c r="J56" s="169" t="s">
        <v>355</v>
      </c>
      <c r="K56" s="169" t="s">
        <v>356</v>
      </c>
      <c r="L56" s="172">
        <v>11450</v>
      </c>
      <c r="M56" s="172">
        <v>11450</v>
      </c>
      <c r="N56" s="172">
        <v>11450</v>
      </c>
      <c r="O56" s="165"/>
    </row>
    <row r="57" spans="1:15" ht="23.25">
      <c r="A57" s="170" t="s">
        <v>421</v>
      </c>
      <c r="B57" s="171" t="s">
        <v>419</v>
      </c>
      <c r="C57" s="169" t="s">
        <v>420</v>
      </c>
      <c r="D57" s="169" t="s">
        <v>422</v>
      </c>
      <c r="E57" s="169" t="s">
        <v>365</v>
      </c>
      <c r="F57" s="169" t="s">
        <v>423</v>
      </c>
      <c r="G57" s="169" t="s">
        <v>4</v>
      </c>
      <c r="H57" s="169" t="s">
        <v>422</v>
      </c>
      <c r="I57" s="169" t="s">
        <v>351</v>
      </c>
      <c r="J57" s="169" t="s">
        <v>355</v>
      </c>
      <c r="K57" s="169" t="s">
        <v>356</v>
      </c>
      <c r="L57" s="172">
        <v>11450</v>
      </c>
      <c r="M57" s="172">
        <v>11450</v>
      </c>
      <c r="N57" s="172">
        <v>11450</v>
      </c>
      <c r="O57" s="165"/>
    </row>
    <row r="58" spans="1:15" ht="34.5">
      <c r="A58" s="170" t="s">
        <v>424</v>
      </c>
      <c r="B58" s="171" t="s">
        <v>425</v>
      </c>
      <c r="C58" s="169" t="s">
        <v>426</v>
      </c>
      <c r="D58" s="169" t="s">
        <v>351</v>
      </c>
      <c r="E58" s="169" t="s">
        <v>352</v>
      </c>
      <c r="F58" s="169" t="s">
        <v>353</v>
      </c>
      <c r="G58" s="169" t="s">
        <v>354</v>
      </c>
      <c r="H58" s="169" t="s">
        <v>351</v>
      </c>
      <c r="I58" s="169" t="s">
        <v>351</v>
      </c>
      <c r="J58" s="169" t="s">
        <v>355</v>
      </c>
      <c r="K58" s="169" t="s">
        <v>356</v>
      </c>
      <c r="L58" s="172">
        <v>3000</v>
      </c>
      <c r="M58" s="172"/>
      <c r="N58" s="172"/>
      <c r="O58" s="165"/>
    </row>
    <row r="59" spans="1:15" ht="23.25">
      <c r="A59" s="170" t="s">
        <v>413</v>
      </c>
      <c r="B59" s="171" t="s">
        <v>425</v>
      </c>
      <c r="C59" s="169" t="s">
        <v>426</v>
      </c>
      <c r="D59" s="169" t="s">
        <v>414</v>
      </c>
      <c r="E59" s="169" t="s">
        <v>365</v>
      </c>
      <c r="F59" s="169" t="s">
        <v>427</v>
      </c>
      <c r="G59" s="169" t="s">
        <v>4</v>
      </c>
      <c r="H59" s="169" t="s">
        <v>414</v>
      </c>
      <c r="I59" s="169" t="s">
        <v>351</v>
      </c>
      <c r="J59" s="169" t="s">
        <v>355</v>
      </c>
      <c r="K59" s="169" t="s">
        <v>356</v>
      </c>
      <c r="L59" s="172">
        <v>3000</v>
      </c>
      <c r="M59" s="172"/>
      <c r="N59" s="172"/>
      <c r="O59" s="165"/>
    </row>
    <row r="60" spans="1:15" ht="34.5">
      <c r="A60" s="170" t="s">
        <v>428</v>
      </c>
      <c r="B60" s="171" t="s">
        <v>429</v>
      </c>
      <c r="C60" s="169" t="s">
        <v>351</v>
      </c>
      <c r="D60" s="169" t="s">
        <v>351</v>
      </c>
      <c r="E60" s="169" t="s">
        <v>352</v>
      </c>
      <c r="F60" s="169" t="s">
        <v>353</v>
      </c>
      <c r="G60" s="169" t="s">
        <v>354</v>
      </c>
      <c r="H60" s="169" t="s">
        <v>351</v>
      </c>
      <c r="I60" s="169" t="s">
        <v>351</v>
      </c>
      <c r="J60" s="169" t="s">
        <v>355</v>
      </c>
      <c r="K60" s="169" t="s">
        <v>356</v>
      </c>
      <c r="L60" s="172">
        <v>18804958.61</v>
      </c>
      <c r="M60" s="172">
        <v>16282135.3</v>
      </c>
      <c r="N60" s="172">
        <v>16933538.72</v>
      </c>
      <c r="O60" s="165"/>
    </row>
    <row r="61" spans="1:15" ht="34.5">
      <c r="A61" s="170" t="s">
        <v>430</v>
      </c>
      <c r="B61" s="171" t="s">
        <v>431</v>
      </c>
      <c r="C61" s="169" t="s">
        <v>432</v>
      </c>
      <c r="D61" s="169" t="s">
        <v>351</v>
      </c>
      <c r="E61" s="169" t="s">
        <v>352</v>
      </c>
      <c r="F61" s="169" t="s">
        <v>353</v>
      </c>
      <c r="G61" s="169" t="s">
        <v>354</v>
      </c>
      <c r="H61" s="169" t="s">
        <v>351</v>
      </c>
      <c r="I61" s="169" t="s">
        <v>351</v>
      </c>
      <c r="J61" s="169" t="s">
        <v>355</v>
      </c>
      <c r="K61" s="169" t="s">
        <v>356</v>
      </c>
      <c r="L61" s="172">
        <v>18213591.57</v>
      </c>
      <c r="M61" s="172">
        <v>15837135.3</v>
      </c>
      <c r="N61" s="172">
        <v>16488538.72</v>
      </c>
      <c r="O61" s="165"/>
    </row>
    <row r="62" spans="1:15" ht="34.5">
      <c r="A62" s="170" t="s">
        <v>433</v>
      </c>
      <c r="B62" s="171" t="s">
        <v>431</v>
      </c>
      <c r="C62" s="169" t="s">
        <v>432</v>
      </c>
      <c r="D62" s="169" t="s">
        <v>434</v>
      </c>
      <c r="E62" s="169" t="s">
        <v>352</v>
      </c>
      <c r="F62" s="169" t="s">
        <v>435</v>
      </c>
      <c r="G62" s="169" t="s">
        <v>2</v>
      </c>
      <c r="H62" s="169" t="s">
        <v>434</v>
      </c>
      <c r="I62" s="169" t="s">
        <v>351</v>
      </c>
      <c r="J62" s="169" t="s">
        <v>355</v>
      </c>
      <c r="K62" s="169" t="s">
        <v>356</v>
      </c>
      <c r="L62" s="172">
        <v>15000</v>
      </c>
      <c r="M62" s="172"/>
      <c r="N62" s="172"/>
      <c r="O62" s="165"/>
    </row>
    <row r="63" spans="1:15" ht="23.25">
      <c r="A63" s="170" t="s">
        <v>433</v>
      </c>
      <c r="B63" s="171" t="s">
        <v>431</v>
      </c>
      <c r="C63" s="169" t="s">
        <v>432</v>
      </c>
      <c r="D63" s="169" t="s">
        <v>434</v>
      </c>
      <c r="E63" s="169" t="s">
        <v>365</v>
      </c>
      <c r="F63" s="169" t="s">
        <v>436</v>
      </c>
      <c r="G63" s="169" t="s">
        <v>4</v>
      </c>
      <c r="H63" s="169" t="s">
        <v>434</v>
      </c>
      <c r="I63" s="169" t="s">
        <v>351</v>
      </c>
      <c r="J63" s="169" t="s">
        <v>355</v>
      </c>
      <c r="K63" s="169" t="s">
        <v>356</v>
      </c>
      <c r="L63" s="172">
        <v>269311.73</v>
      </c>
      <c r="M63" s="172">
        <v>257800</v>
      </c>
      <c r="N63" s="172">
        <v>257800</v>
      </c>
      <c r="O63" s="165"/>
    </row>
    <row r="64" spans="1:15" ht="34.5">
      <c r="A64" s="170" t="s">
        <v>437</v>
      </c>
      <c r="B64" s="171" t="s">
        <v>431</v>
      </c>
      <c r="C64" s="169" t="s">
        <v>432</v>
      </c>
      <c r="D64" s="169" t="s">
        <v>438</v>
      </c>
      <c r="E64" s="169" t="s">
        <v>352</v>
      </c>
      <c r="F64" s="169" t="s">
        <v>439</v>
      </c>
      <c r="G64" s="169" t="s">
        <v>2</v>
      </c>
      <c r="H64" s="169" t="s">
        <v>438</v>
      </c>
      <c r="I64" s="169" t="s">
        <v>351</v>
      </c>
      <c r="J64" s="169" t="s">
        <v>355</v>
      </c>
      <c r="K64" s="169" t="s">
        <v>356</v>
      </c>
      <c r="L64" s="172">
        <v>10000</v>
      </c>
      <c r="M64" s="172"/>
      <c r="N64" s="172"/>
      <c r="O64" s="165"/>
    </row>
    <row r="65" spans="1:15" ht="23.25">
      <c r="A65" s="170" t="s">
        <v>437</v>
      </c>
      <c r="B65" s="171" t="s">
        <v>431</v>
      </c>
      <c r="C65" s="169" t="s">
        <v>432</v>
      </c>
      <c r="D65" s="169" t="s">
        <v>438</v>
      </c>
      <c r="E65" s="169" t="s">
        <v>365</v>
      </c>
      <c r="F65" s="169" t="s">
        <v>440</v>
      </c>
      <c r="G65" s="169" t="s">
        <v>4</v>
      </c>
      <c r="H65" s="169" t="s">
        <v>438</v>
      </c>
      <c r="I65" s="169" t="s">
        <v>351</v>
      </c>
      <c r="J65" s="169" t="s">
        <v>355</v>
      </c>
      <c r="K65" s="169" t="s">
        <v>356</v>
      </c>
      <c r="L65" s="172">
        <v>67005.48</v>
      </c>
      <c r="M65" s="172">
        <v>57900</v>
      </c>
      <c r="N65" s="172">
        <v>57900</v>
      </c>
      <c r="O65" s="165"/>
    </row>
    <row r="66" spans="1:15" ht="34.5">
      <c r="A66" s="170" t="s">
        <v>441</v>
      </c>
      <c r="B66" s="171" t="s">
        <v>431</v>
      </c>
      <c r="C66" s="169" t="s">
        <v>432</v>
      </c>
      <c r="D66" s="169" t="s">
        <v>442</v>
      </c>
      <c r="E66" s="169" t="s">
        <v>352</v>
      </c>
      <c r="F66" s="169" t="s">
        <v>443</v>
      </c>
      <c r="G66" s="169" t="s">
        <v>2</v>
      </c>
      <c r="H66" s="169" t="s">
        <v>442</v>
      </c>
      <c r="I66" s="169" t="s">
        <v>351</v>
      </c>
      <c r="J66" s="169" t="s">
        <v>355</v>
      </c>
      <c r="K66" s="169" t="s">
        <v>356</v>
      </c>
      <c r="L66" s="172">
        <v>30000</v>
      </c>
      <c r="M66" s="172"/>
      <c r="N66" s="172"/>
      <c r="O66" s="165"/>
    </row>
    <row r="67" spans="1:15" ht="23.25">
      <c r="A67" s="170" t="s">
        <v>441</v>
      </c>
      <c r="B67" s="171" t="s">
        <v>431</v>
      </c>
      <c r="C67" s="169" t="s">
        <v>432</v>
      </c>
      <c r="D67" s="169" t="s">
        <v>442</v>
      </c>
      <c r="E67" s="169" t="s">
        <v>365</v>
      </c>
      <c r="F67" s="169" t="s">
        <v>444</v>
      </c>
      <c r="G67" s="169" t="s">
        <v>4</v>
      </c>
      <c r="H67" s="169" t="s">
        <v>442</v>
      </c>
      <c r="I67" s="169" t="s">
        <v>351</v>
      </c>
      <c r="J67" s="169" t="s">
        <v>355</v>
      </c>
      <c r="K67" s="169" t="s">
        <v>356</v>
      </c>
      <c r="L67" s="172">
        <v>7357340.52</v>
      </c>
      <c r="M67" s="172">
        <v>7300000</v>
      </c>
      <c r="N67" s="172">
        <v>7300000</v>
      </c>
      <c r="O67" s="165"/>
    </row>
    <row r="68" spans="1:15" ht="34.5">
      <c r="A68" s="170" t="s">
        <v>445</v>
      </c>
      <c r="B68" s="171" t="s">
        <v>431</v>
      </c>
      <c r="C68" s="169" t="s">
        <v>432</v>
      </c>
      <c r="D68" s="169" t="s">
        <v>446</v>
      </c>
      <c r="E68" s="169" t="s">
        <v>352</v>
      </c>
      <c r="F68" s="169" t="s">
        <v>447</v>
      </c>
      <c r="G68" s="169" t="s">
        <v>2</v>
      </c>
      <c r="H68" s="169" t="s">
        <v>446</v>
      </c>
      <c r="I68" s="169" t="s">
        <v>351</v>
      </c>
      <c r="J68" s="169" t="s">
        <v>355</v>
      </c>
      <c r="K68" s="169" t="s">
        <v>356</v>
      </c>
      <c r="L68" s="172">
        <v>20000</v>
      </c>
      <c r="M68" s="172"/>
      <c r="N68" s="172"/>
      <c r="O68" s="165"/>
    </row>
    <row r="69" spans="1:15" ht="23.25">
      <c r="A69" s="170" t="s">
        <v>445</v>
      </c>
      <c r="B69" s="171" t="s">
        <v>431</v>
      </c>
      <c r="C69" s="169" t="s">
        <v>432</v>
      </c>
      <c r="D69" s="169" t="s">
        <v>446</v>
      </c>
      <c r="E69" s="169" t="s">
        <v>365</v>
      </c>
      <c r="F69" s="169" t="s">
        <v>448</v>
      </c>
      <c r="G69" s="169" t="s">
        <v>4</v>
      </c>
      <c r="H69" s="169" t="s">
        <v>446</v>
      </c>
      <c r="I69" s="169" t="s">
        <v>351</v>
      </c>
      <c r="J69" s="169" t="s">
        <v>355</v>
      </c>
      <c r="K69" s="169" t="s">
        <v>356</v>
      </c>
      <c r="L69" s="172">
        <v>2583058.89</v>
      </c>
      <c r="M69" s="172">
        <v>2485000</v>
      </c>
      <c r="N69" s="172">
        <v>2485000</v>
      </c>
      <c r="O69" s="165"/>
    </row>
    <row r="70" spans="1:15" ht="34.5">
      <c r="A70" s="170" t="s">
        <v>449</v>
      </c>
      <c r="B70" s="171" t="s">
        <v>431</v>
      </c>
      <c r="C70" s="169" t="s">
        <v>432</v>
      </c>
      <c r="D70" s="169" t="s">
        <v>450</v>
      </c>
      <c r="E70" s="169" t="s">
        <v>352</v>
      </c>
      <c r="F70" s="169" t="s">
        <v>451</v>
      </c>
      <c r="G70" s="169" t="s">
        <v>2</v>
      </c>
      <c r="H70" s="169" t="s">
        <v>450</v>
      </c>
      <c r="I70" s="169" t="s">
        <v>351</v>
      </c>
      <c r="J70" s="169" t="s">
        <v>355</v>
      </c>
      <c r="K70" s="169" t="s">
        <v>356</v>
      </c>
      <c r="L70" s="172">
        <v>20000</v>
      </c>
      <c r="M70" s="172"/>
      <c r="N70" s="172"/>
      <c r="O70" s="165"/>
    </row>
    <row r="71" spans="1:15" ht="23.25">
      <c r="A71" s="170" t="s">
        <v>449</v>
      </c>
      <c r="B71" s="171" t="s">
        <v>431</v>
      </c>
      <c r="C71" s="169" t="s">
        <v>432</v>
      </c>
      <c r="D71" s="169" t="s">
        <v>450</v>
      </c>
      <c r="E71" s="169" t="s">
        <v>365</v>
      </c>
      <c r="F71" s="169" t="s">
        <v>452</v>
      </c>
      <c r="G71" s="169" t="s">
        <v>4</v>
      </c>
      <c r="H71" s="169" t="s">
        <v>450</v>
      </c>
      <c r="I71" s="169" t="s">
        <v>351</v>
      </c>
      <c r="J71" s="169" t="s">
        <v>355</v>
      </c>
      <c r="K71" s="169" t="s">
        <v>356</v>
      </c>
      <c r="L71" s="172">
        <v>4377200</v>
      </c>
      <c r="M71" s="172">
        <v>3404200</v>
      </c>
      <c r="N71" s="172">
        <v>3404200</v>
      </c>
      <c r="O71" s="165"/>
    </row>
    <row r="72" spans="1:15" ht="23.25">
      <c r="A72" s="170" t="s">
        <v>449</v>
      </c>
      <c r="B72" s="171" t="s">
        <v>431</v>
      </c>
      <c r="C72" s="169" t="s">
        <v>432</v>
      </c>
      <c r="D72" s="169" t="s">
        <v>450</v>
      </c>
      <c r="E72" s="169" t="s">
        <v>375</v>
      </c>
      <c r="F72" s="169" t="s">
        <v>353</v>
      </c>
      <c r="G72" s="169" t="s">
        <v>5</v>
      </c>
      <c r="H72" s="169" t="s">
        <v>450</v>
      </c>
      <c r="I72" s="169" t="s">
        <v>351</v>
      </c>
      <c r="J72" s="169" t="s">
        <v>355</v>
      </c>
      <c r="K72" s="169" t="s">
        <v>356</v>
      </c>
      <c r="L72" s="172">
        <v>54000</v>
      </c>
      <c r="M72" s="172">
        <v>59000</v>
      </c>
      <c r="N72" s="172">
        <v>61700</v>
      </c>
      <c r="O72" s="165"/>
    </row>
    <row r="73" spans="1:15" ht="23.25">
      <c r="A73" s="170" t="s">
        <v>449</v>
      </c>
      <c r="B73" s="171" t="s">
        <v>431</v>
      </c>
      <c r="C73" s="169" t="s">
        <v>432</v>
      </c>
      <c r="D73" s="169" t="s">
        <v>450</v>
      </c>
      <c r="E73" s="169" t="s">
        <v>376</v>
      </c>
      <c r="F73" s="169" t="s">
        <v>353</v>
      </c>
      <c r="G73" s="169" t="s">
        <v>5</v>
      </c>
      <c r="H73" s="169" t="s">
        <v>450</v>
      </c>
      <c r="I73" s="169" t="s">
        <v>351</v>
      </c>
      <c r="J73" s="169" t="s">
        <v>355</v>
      </c>
      <c r="K73" s="169" t="s">
        <v>356</v>
      </c>
      <c r="L73" s="172">
        <v>25000</v>
      </c>
      <c r="M73" s="172">
        <v>26000</v>
      </c>
      <c r="N73" s="172">
        <v>27000</v>
      </c>
      <c r="O73" s="165"/>
    </row>
    <row r="74" spans="1:15" ht="34.5">
      <c r="A74" s="170" t="s">
        <v>453</v>
      </c>
      <c r="B74" s="171" t="s">
        <v>431</v>
      </c>
      <c r="C74" s="169" t="s">
        <v>432</v>
      </c>
      <c r="D74" s="169" t="s">
        <v>454</v>
      </c>
      <c r="E74" s="169" t="s">
        <v>352</v>
      </c>
      <c r="F74" s="169" t="s">
        <v>455</v>
      </c>
      <c r="G74" s="169" t="s">
        <v>2</v>
      </c>
      <c r="H74" s="169" t="s">
        <v>454</v>
      </c>
      <c r="I74" s="169" t="s">
        <v>351</v>
      </c>
      <c r="J74" s="169" t="s">
        <v>355</v>
      </c>
      <c r="K74" s="169" t="s">
        <v>356</v>
      </c>
      <c r="L74" s="172">
        <v>100000</v>
      </c>
      <c r="M74" s="172"/>
      <c r="N74" s="172"/>
      <c r="O74" s="165"/>
    </row>
    <row r="75" spans="1:15" ht="23.25">
      <c r="A75" s="170" t="s">
        <v>453</v>
      </c>
      <c r="B75" s="171" t="s">
        <v>431</v>
      </c>
      <c r="C75" s="169" t="s">
        <v>432</v>
      </c>
      <c r="D75" s="169" t="s">
        <v>454</v>
      </c>
      <c r="E75" s="169" t="s">
        <v>365</v>
      </c>
      <c r="F75" s="169" t="s">
        <v>456</v>
      </c>
      <c r="G75" s="169" t="s">
        <v>4</v>
      </c>
      <c r="H75" s="169" t="s">
        <v>454</v>
      </c>
      <c r="I75" s="169" t="s">
        <v>351</v>
      </c>
      <c r="J75" s="169" t="s">
        <v>355</v>
      </c>
      <c r="K75" s="169" t="s">
        <v>356</v>
      </c>
      <c r="L75" s="172">
        <v>1665482.72</v>
      </c>
      <c r="M75" s="172">
        <v>643235.3</v>
      </c>
      <c r="N75" s="172">
        <v>1245938.72</v>
      </c>
      <c r="O75" s="165"/>
    </row>
    <row r="76" spans="1:15" ht="23.25">
      <c r="A76" s="170" t="s">
        <v>453</v>
      </c>
      <c r="B76" s="171" t="s">
        <v>431</v>
      </c>
      <c r="C76" s="169" t="s">
        <v>432</v>
      </c>
      <c r="D76" s="169" t="s">
        <v>454</v>
      </c>
      <c r="E76" s="169" t="s">
        <v>378</v>
      </c>
      <c r="F76" s="169" t="s">
        <v>353</v>
      </c>
      <c r="G76" s="169" t="s">
        <v>5</v>
      </c>
      <c r="H76" s="169" t="s">
        <v>454</v>
      </c>
      <c r="I76" s="169" t="s">
        <v>351</v>
      </c>
      <c r="J76" s="169" t="s">
        <v>355</v>
      </c>
      <c r="K76" s="169" t="s">
        <v>356</v>
      </c>
      <c r="L76" s="172">
        <v>1080800</v>
      </c>
      <c r="M76" s="172">
        <v>1124000</v>
      </c>
      <c r="N76" s="172">
        <v>1169000</v>
      </c>
      <c r="O76" s="165"/>
    </row>
    <row r="77" spans="1:15" ht="34.5">
      <c r="A77" s="170" t="s">
        <v>457</v>
      </c>
      <c r="B77" s="171" t="s">
        <v>431</v>
      </c>
      <c r="C77" s="169" t="s">
        <v>432</v>
      </c>
      <c r="D77" s="169" t="s">
        <v>458</v>
      </c>
      <c r="E77" s="169" t="s">
        <v>352</v>
      </c>
      <c r="F77" s="169" t="s">
        <v>459</v>
      </c>
      <c r="G77" s="169" t="s">
        <v>2</v>
      </c>
      <c r="H77" s="169" t="s">
        <v>458</v>
      </c>
      <c r="I77" s="169" t="s">
        <v>351</v>
      </c>
      <c r="J77" s="169" t="s">
        <v>355</v>
      </c>
      <c r="K77" s="169" t="s">
        <v>356</v>
      </c>
      <c r="L77" s="172">
        <v>59392.23</v>
      </c>
      <c r="M77" s="172"/>
      <c r="N77" s="172"/>
      <c r="O77" s="165"/>
    </row>
    <row r="78" spans="1:15" ht="23.25">
      <c r="A78" s="170" t="s">
        <v>457</v>
      </c>
      <c r="B78" s="171" t="s">
        <v>431</v>
      </c>
      <c r="C78" s="169" t="s">
        <v>432</v>
      </c>
      <c r="D78" s="169" t="s">
        <v>458</v>
      </c>
      <c r="E78" s="169" t="s">
        <v>365</v>
      </c>
      <c r="F78" s="169" t="s">
        <v>460</v>
      </c>
      <c r="G78" s="169" t="s">
        <v>4</v>
      </c>
      <c r="H78" s="169" t="s">
        <v>458</v>
      </c>
      <c r="I78" s="169" t="s">
        <v>351</v>
      </c>
      <c r="J78" s="169" t="s">
        <v>355</v>
      </c>
      <c r="K78" s="169" t="s">
        <v>356</v>
      </c>
      <c r="L78" s="172">
        <v>480000</v>
      </c>
      <c r="M78" s="172">
        <v>480000</v>
      </c>
      <c r="N78" s="172">
        <v>480000</v>
      </c>
      <c r="O78" s="165"/>
    </row>
    <row r="79" spans="1:15" ht="34.5">
      <c r="A79" s="170" t="s">
        <v>461</v>
      </c>
      <c r="B79" s="171" t="s">
        <v>462</v>
      </c>
      <c r="C79" s="169" t="s">
        <v>463</v>
      </c>
      <c r="D79" s="169" t="s">
        <v>351</v>
      </c>
      <c r="E79" s="169" t="s">
        <v>352</v>
      </c>
      <c r="F79" s="169" t="s">
        <v>353</v>
      </c>
      <c r="G79" s="169" t="s">
        <v>354</v>
      </c>
      <c r="H79" s="169" t="s">
        <v>351</v>
      </c>
      <c r="I79" s="169" t="s">
        <v>351</v>
      </c>
      <c r="J79" s="169" t="s">
        <v>355</v>
      </c>
      <c r="K79" s="169" t="s">
        <v>356</v>
      </c>
      <c r="L79" s="172">
        <v>591367.04</v>
      </c>
      <c r="M79" s="172">
        <v>445000</v>
      </c>
      <c r="N79" s="172">
        <v>445000</v>
      </c>
      <c r="O79" s="165"/>
    </row>
    <row r="80" spans="1:15" ht="34.5">
      <c r="A80" s="170" t="s">
        <v>437</v>
      </c>
      <c r="B80" s="171" t="s">
        <v>462</v>
      </c>
      <c r="C80" s="169" t="s">
        <v>463</v>
      </c>
      <c r="D80" s="169" t="s">
        <v>438</v>
      </c>
      <c r="E80" s="169" t="s">
        <v>352</v>
      </c>
      <c r="F80" s="169" t="s">
        <v>439</v>
      </c>
      <c r="G80" s="169" t="s">
        <v>2</v>
      </c>
      <c r="H80" s="169" t="s">
        <v>438</v>
      </c>
      <c r="I80" s="169" t="s">
        <v>351</v>
      </c>
      <c r="J80" s="169" t="s">
        <v>355</v>
      </c>
      <c r="K80" s="169" t="s">
        <v>356</v>
      </c>
      <c r="L80" s="172">
        <v>45000</v>
      </c>
      <c r="M80" s="172"/>
      <c r="N80" s="172"/>
      <c r="O80" s="165"/>
    </row>
    <row r="81" spans="1:15" ht="23.25">
      <c r="A81" s="170" t="s">
        <v>437</v>
      </c>
      <c r="B81" s="171" t="s">
        <v>462</v>
      </c>
      <c r="C81" s="169" t="s">
        <v>463</v>
      </c>
      <c r="D81" s="169" t="s">
        <v>438</v>
      </c>
      <c r="E81" s="169" t="s">
        <v>365</v>
      </c>
      <c r="F81" s="169" t="s">
        <v>440</v>
      </c>
      <c r="G81" s="169" t="s">
        <v>4</v>
      </c>
      <c r="H81" s="169" t="s">
        <v>438</v>
      </c>
      <c r="I81" s="169" t="s">
        <v>351</v>
      </c>
      <c r="J81" s="169" t="s">
        <v>355</v>
      </c>
      <c r="K81" s="169" t="s">
        <v>356</v>
      </c>
      <c r="L81" s="172">
        <v>546367.04</v>
      </c>
      <c r="M81" s="172">
        <v>445000</v>
      </c>
      <c r="N81" s="172">
        <v>445000</v>
      </c>
      <c r="O81" s="165"/>
    </row>
    <row r="82" spans="1:15" ht="34.5">
      <c r="A82" s="166" t="s">
        <v>464</v>
      </c>
      <c r="B82" s="167" t="s">
        <v>465</v>
      </c>
      <c r="C82" s="168" t="s">
        <v>466</v>
      </c>
      <c r="D82" s="169" t="s">
        <v>351</v>
      </c>
      <c r="E82" s="169" t="s">
        <v>352</v>
      </c>
      <c r="F82" s="169" t="s">
        <v>353</v>
      </c>
      <c r="G82" s="169" t="s">
        <v>354</v>
      </c>
      <c r="H82" s="169" t="s">
        <v>351</v>
      </c>
      <c r="I82" s="169" t="s">
        <v>466</v>
      </c>
      <c r="J82" s="169" t="s">
        <v>355</v>
      </c>
      <c r="K82" s="169" t="s">
        <v>356</v>
      </c>
      <c r="L82" s="164"/>
      <c r="M82" s="164"/>
      <c r="N82" s="164"/>
      <c r="O82" s="165"/>
    </row>
    <row r="83" spans="1:15" ht="34.5">
      <c r="A83" s="166" t="s">
        <v>379</v>
      </c>
      <c r="B83" s="167" t="s">
        <v>380</v>
      </c>
      <c r="C83" s="168" t="s">
        <v>351</v>
      </c>
      <c r="D83" s="169" t="s">
        <v>351</v>
      </c>
      <c r="E83" s="169" t="s">
        <v>352</v>
      </c>
      <c r="F83" s="169" t="s">
        <v>353</v>
      </c>
      <c r="G83" s="169" t="s">
        <v>354</v>
      </c>
      <c r="H83" s="169" t="s">
        <v>351</v>
      </c>
      <c r="I83" s="169" t="s">
        <v>351</v>
      </c>
      <c r="J83" s="169" t="s">
        <v>355</v>
      </c>
      <c r="K83" s="169" t="s">
        <v>356</v>
      </c>
      <c r="L83" s="164"/>
      <c r="M83" s="164"/>
      <c r="N83" s="164"/>
      <c r="O83" s="165"/>
    </row>
  </sheetData>
  <mergeCells count="27">
    <mergeCell ref="N2:O2"/>
    <mergeCell ref="N4:O4"/>
    <mergeCell ref="N6:O6"/>
    <mergeCell ref="F24:F26"/>
    <mergeCell ref="G24:G26"/>
    <mergeCell ref="H24:H26"/>
    <mergeCell ref="N9:O9"/>
    <mergeCell ref="A11:N11"/>
    <mergeCell ref="A12:N12"/>
    <mergeCell ref="O12:O13"/>
    <mergeCell ref="B14:D14"/>
    <mergeCell ref="B16:L16"/>
    <mergeCell ref="A24:A26"/>
    <mergeCell ref="B24:B26"/>
    <mergeCell ref="C24:C26"/>
    <mergeCell ref="D24:D26"/>
    <mergeCell ref="E24:E26"/>
    <mergeCell ref="M3:O3"/>
    <mergeCell ref="M5:O5"/>
    <mergeCell ref="M7:O7"/>
    <mergeCell ref="B19:L19"/>
    <mergeCell ref="A22:O22"/>
    <mergeCell ref="I24:I26"/>
    <mergeCell ref="J24:J26"/>
    <mergeCell ref="K24:K26"/>
    <mergeCell ref="L24:O24"/>
    <mergeCell ref="O25:O26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6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O27"/>
  <sheetViews>
    <sheetView view="pageBreakPreview" zoomScale="115" zoomScaleSheetLayoutView="115" workbookViewId="0" topLeftCell="A7">
      <selection activeCell="L29" sqref="L29"/>
    </sheetView>
  </sheetViews>
  <sheetFormatPr defaultColWidth="0.85546875" defaultRowHeight="15"/>
  <cols>
    <col min="1" max="1" width="4.140625" style="6" customWidth="1"/>
    <col min="2" max="6" width="4.57421875" style="6" customWidth="1"/>
    <col min="7" max="7" width="21.00390625" style="6" customWidth="1"/>
    <col min="8" max="8" width="8.57421875" style="6" customWidth="1"/>
    <col min="9" max="9" width="10.421875" style="6" customWidth="1"/>
    <col min="10" max="10" width="11.00390625" style="6" customWidth="1"/>
    <col min="11" max="11" width="14.57421875" style="6" customWidth="1"/>
    <col min="12" max="12" width="15.57421875" style="6" customWidth="1"/>
    <col min="13" max="13" width="10.421875" style="6" customWidth="1"/>
    <col min="14" max="14" width="10.57421875" style="6" customWidth="1"/>
    <col min="15" max="15" width="11.421875" style="6" customWidth="1"/>
    <col min="16" max="210" width="0.85546875" style="6" customWidth="1"/>
    <col min="211" max="211" width="2.28125" style="6" customWidth="1"/>
    <col min="212" max="223" width="0.85546875" style="6" customWidth="1"/>
    <col min="224" max="224" width="2.28125" style="6" customWidth="1"/>
    <col min="225" max="242" width="0.85546875" style="6" customWidth="1"/>
    <col min="243" max="243" width="0.71875" style="6" customWidth="1"/>
    <col min="244" max="244" width="0.85546875" style="6" hidden="1" customWidth="1"/>
    <col min="245" max="466" width="0.85546875" style="6" customWidth="1"/>
    <col min="467" max="467" width="2.28125" style="6" customWidth="1"/>
    <col min="468" max="479" width="0.85546875" style="6" customWidth="1"/>
    <col min="480" max="480" width="2.28125" style="6" customWidth="1"/>
    <col min="481" max="498" width="0.85546875" style="6" customWidth="1"/>
    <col min="499" max="499" width="0.71875" style="6" customWidth="1"/>
    <col min="500" max="500" width="0.85546875" style="6" hidden="1" customWidth="1"/>
    <col min="501" max="722" width="0.85546875" style="6" customWidth="1"/>
    <col min="723" max="723" width="2.28125" style="6" customWidth="1"/>
    <col min="724" max="735" width="0.85546875" style="6" customWidth="1"/>
    <col min="736" max="736" width="2.28125" style="6" customWidth="1"/>
    <col min="737" max="754" width="0.85546875" style="6" customWidth="1"/>
    <col min="755" max="755" width="0.71875" style="6" customWidth="1"/>
    <col min="756" max="756" width="0.85546875" style="6" hidden="1" customWidth="1"/>
    <col min="757" max="978" width="0.85546875" style="6" customWidth="1"/>
    <col min="979" max="979" width="2.28125" style="6" customWidth="1"/>
    <col min="980" max="991" width="0.85546875" style="6" customWidth="1"/>
    <col min="992" max="992" width="2.28125" style="6" customWidth="1"/>
    <col min="993" max="1010" width="0.85546875" style="6" customWidth="1"/>
    <col min="1011" max="1011" width="0.71875" style="6" customWidth="1"/>
    <col min="1012" max="1012" width="0.85546875" style="6" hidden="1" customWidth="1"/>
    <col min="1013" max="1234" width="0.85546875" style="6" customWidth="1"/>
    <col min="1235" max="1235" width="2.28125" style="6" customWidth="1"/>
    <col min="1236" max="1247" width="0.85546875" style="6" customWidth="1"/>
    <col min="1248" max="1248" width="2.28125" style="6" customWidth="1"/>
    <col min="1249" max="1266" width="0.85546875" style="6" customWidth="1"/>
    <col min="1267" max="1267" width="0.71875" style="6" customWidth="1"/>
    <col min="1268" max="1268" width="0.85546875" style="6" hidden="1" customWidth="1"/>
    <col min="1269" max="1490" width="0.85546875" style="6" customWidth="1"/>
    <col min="1491" max="1491" width="2.28125" style="6" customWidth="1"/>
    <col min="1492" max="1503" width="0.85546875" style="6" customWidth="1"/>
    <col min="1504" max="1504" width="2.28125" style="6" customWidth="1"/>
    <col min="1505" max="1522" width="0.85546875" style="6" customWidth="1"/>
    <col min="1523" max="1523" width="0.71875" style="6" customWidth="1"/>
    <col min="1524" max="1524" width="0.85546875" style="6" hidden="1" customWidth="1"/>
    <col min="1525" max="1746" width="0.85546875" style="6" customWidth="1"/>
    <col min="1747" max="1747" width="2.28125" style="6" customWidth="1"/>
    <col min="1748" max="1759" width="0.85546875" style="6" customWidth="1"/>
    <col min="1760" max="1760" width="2.28125" style="6" customWidth="1"/>
    <col min="1761" max="1778" width="0.85546875" style="6" customWidth="1"/>
    <col min="1779" max="1779" width="0.71875" style="6" customWidth="1"/>
    <col min="1780" max="1780" width="0.85546875" style="6" hidden="1" customWidth="1"/>
    <col min="1781" max="2002" width="0.85546875" style="6" customWidth="1"/>
    <col min="2003" max="2003" width="2.28125" style="6" customWidth="1"/>
    <col min="2004" max="2015" width="0.85546875" style="6" customWidth="1"/>
    <col min="2016" max="2016" width="2.28125" style="6" customWidth="1"/>
    <col min="2017" max="2034" width="0.85546875" style="6" customWidth="1"/>
    <col min="2035" max="2035" width="0.71875" style="6" customWidth="1"/>
    <col min="2036" max="2036" width="0.85546875" style="6" hidden="1" customWidth="1"/>
    <col min="2037" max="2258" width="0.85546875" style="6" customWidth="1"/>
    <col min="2259" max="2259" width="2.28125" style="6" customWidth="1"/>
    <col min="2260" max="2271" width="0.85546875" style="6" customWidth="1"/>
    <col min="2272" max="2272" width="2.28125" style="6" customWidth="1"/>
    <col min="2273" max="2290" width="0.85546875" style="6" customWidth="1"/>
    <col min="2291" max="2291" width="0.71875" style="6" customWidth="1"/>
    <col min="2292" max="2292" width="0.85546875" style="6" hidden="1" customWidth="1"/>
    <col min="2293" max="2514" width="0.85546875" style="6" customWidth="1"/>
    <col min="2515" max="2515" width="2.28125" style="6" customWidth="1"/>
    <col min="2516" max="2527" width="0.85546875" style="6" customWidth="1"/>
    <col min="2528" max="2528" width="2.28125" style="6" customWidth="1"/>
    <col min="2529" max="2546" width="0.85546875" style="6" customWidth="1"/>
    <col min="2547" max="2547" width="0.71875" style="6" customWidth="1"/>
    <col min="2548" max="2548" width="0.85546875" style="6" hidden="1" customWidth="1"/>
    <col min="2549" max="2770" width="0.85546875" style="6" customWidth="1"/>
    <col min="2771" max="2771" width="2.28125" style="6" customWidth="1"/>
    <col min="2772" max="2783" width="0.85546875" style="6" customWidth="1"/>
    <col min="2784" max="2784" width="2.28125" style="6" customWidth="1"/>
    <col min="2785" max="2802" width="0.85546875" style="6" customWidth="1"/>
    <col min="2803" max="2803" width="0.71875" style="6" customWidth="1"/>
    <col min="2804" max="2804" width="0.85546875" style="6" hidden="1" customWidth="1"/>
    <col min="2805" max="3026" width="0.85546875" style="6" customWidth="1"/>
    <col min="3027" max="3027" width="2.28125" style="6" customWidth="1"/>
    <col min="3028" max="3039" width="0.85546875" style="6" customWidth="1"/>
    <col min="3040" max="3040" width="2.28125" style="6" customWidth="1"/>
    <col min="3041" max="3058" width="0.85546875" style="6" customWidth="1"/>
    <col min="3059" max="3059" width="0.71875" style="6" customWidth="1"/>
    <col min="3060" max="3060" width="0.85546875" style="6" hidden="1" customWidth="1"/>
    <col min="3061" max="3282" width="0.85546875" style="6" customWidth="1"/>
    <col min="3283" max="3283" width="2.28125" style="6" customWidth="1"/>
    <col min="3284" max="3295" width="0.85546875" style="6" customWidth="1"/>
    <col min="3296" max="3296" width="2.28125" style="6" customWidth="1"/>
    <col min="3297" max="3314" width="0.85546875" style="6" customWidth="1"/>
    <col min="3315" max="3315" width="0.71875" style="6" customWidth="1"/>
    <col min="3316" max="3316" width="0.85546875" style="6" hidden="1" customWidth="1"/>
    <col min="3317" max="3538" width="0.85546875" style="6" customWidth="1"/>
    <col min="3539" max="3539" width="2.28125" style="6" customWidth="1"/>
    <col min="3540" max="3551" width="0.85546875" style="6" customWidth="1"/>
    <col min="3552" max="3552" width="2.28125" style="6" customWidth="1"/>
    <col min="3553" max="3570" width="0.85546875" style="6" customWidth="1"/>
    <col min="3571" max="3571" width="0.71875" style="6" customWidth="1"/>
    <col min="3572" max="3572" width="0.85546875" style="6" hidden="1" customWidth="1"/>
    <col min="3573" max="3794" width="0.85546875" style="6" customWidth="1"/>
    <col min="3795" max="3795" width="2.28125" style="6" customWidth="1"/>
    <col min="3796" max="3807" width="0.85546875" style="6" customWidth="1"/>
    <col min="3808" max="3808" width="2.28125" style="6" customWidth="1"/>
    <col min="3809" max="3826" width="0.85546875" style="6" customWidth="1"/>
    <col min="3827" max="3827" width="0.71875" style="6" customWidth="1"/>
    <col min="3828" max="3828" width="0.85546875" style="6" hidden="1" customWidth="1"/>
    <col min="3829" max="4050" width="0.85546875" style="6" customWidth="1"/>
    <col min="4051" max="4051" width="2.28125" style="6" customWidth="1"/>
    <col min="4052" max="4063" width="0.85546875" style="6" customWidth="1"/>
    <col min="4064" max="4064" width="2.28125" style="6" customWidth="1"/>
    <col min="4065" max="4082" width="0.85546875" style="6" customWidth="1"/>
    <col min="4083" max="4083" width="0.71875" style="6" customWidth="1"/>
    <col min="4084" max="4084" width="0.85546875" style="6" hidden="1" customWidth="1"/>
    <col min="4085" max="4306" width="0.85546875" style="6" customWidth="1"/>
    <col min="4307" max="4307" width="2.28125" style="6" customWidth="1"/>
    <col min="4308" max="4319" width="0.85546875" style="6" customWidth="1"/>
    <col min="4320" max="4320" width="2.28125" style="6" customWidth="1"/>
    <col min="4321" max="4338" width="0.85546875" style="6" customWidth="1"/>
    <col min="4339" max="4339" width="0.71875" style="6" customWidth="1"/>
    <col min="4340" max="4340" width="0.85546875" style="6" hidden="1" customWidth="1"/>
    <col min="4341" max="4562" width="0.85546875" style="6" customWidth="1"/>
    <col min="4563" max="4563" width="2.28125" style="6" customWidth="1"/>
    <col min="4564" max="4575" width="0.85546875" style="6" customWidth="1"/>
    <col min="4576" max="4576" width="2.28125" style="6" customWidth="1"/>
    <col min="4577" max="4594" width="0.85546875" style="6" customWidth="1"/>
    <col min="4595" max="4595" width="0.71875" style="6" customWidth="1"/>
    <col min="4596" max="4596" width="0.85546875" style="6" hidden="1" customWidth="1"/>
    <col min="4597" max="4818" width="0.85546875" style="6" customWidth="1"/>
    <col min="4819" max="4819" width="2.28125" style="6" customWidth="1"/>
    <col min="4820" max="4831" width="0.85546875" style="6" customWidth="1"/>
    <col min="4832" max="4832" width="2.28125" style="6" customWidth="1"/>
    <col min="4833" max="4850" width="0.85546875" style="6" customWidth="1"/>
    <col min="4851" max="4851" width="0.71875" style="6" customWidth="1"/>
    <col min="4852" max="4852" width="0.85546875" style="6" hidden="1" customWidth="1"/>
    <col min="4853" max="5074" width="0.85546875" style="6" customWidth="1"/>
    <col min="5075" max="5075" width="2.28125" style="6" customWidth="1"/>
    <col min="5076" max="5087" width="0.85546875" style="6" customWidth="1"/>
    <col min="5088" max="5088" width="2.28125" style="6" customWidth="1"/>
    <col min="5089" max="5106" width="0.85546875" style="6" customWidth="1"/>
    <col min="5107" max="5107" width="0.71875" style="6" customWidth="1"/>
    <col min="5108" max="5108" width="0.85546875" style="6" hidden="1" customWidth="1"/>
    <col min="5109" max="5330" width="0.85546875" style="6" customWidth="1"/>
    <col min="5331" max="5331" width="2.28125" style="6" customWidth="1"/>
    <col min="5332" max="5343" width="0.85546875" style="6" customWidth="1"/>
    <col min="5344" max="5344" width="2.28125" style="6" customWidth="1"/>
    <col min="5345" max="5362" width="0.85546875" style="6" customWidth="1"/>
    <col min="5363" max="5363" width="0.71875" style="6" customWidth="1"/>
    <col min="5364" max="5364" width="0.85546875" style="6" hidden="1" customWidth="1"/>
    <col min="5365" max="5586" width="0.85546875" style="6" customWidth="1"/>
    <col min="5587" max="5587" width="2.28125" style="6" customWidth="1"/>
    <col min="5588" max="5599" width="0.85546875" style="6" customWidth="1"/>
    <col min="5600" max="5600" width="2.28125" style="6" customWidth="1"/>
    <col min="5601" max="5618" width="0.85546875" style="6" customWidth="1"/>
    <col min="5619" max="5619" width="0.71875" style="6" customWidth="1"/>
    <col min="5620" max="5620" width="0.85546875" style="6" hidden="1" customWidth="1"/>
    <col min="5621" max="5842" width="0.85546875" style="6" customWidth="1"/>
    <col min="5843" max="5843" width="2.28125" style="6" customWidth="1"/>
    <col min="5844" max="5855" width="0.85546875" style="6" customWidth="1"/>
    <col min="5856" max="5856" width="2.28125" style="6" customWidth="1"/>
    <col min="5857" max="5874" width="0.85546875" style="6" customWidth="1"/>
    <col min="5875" max="5875" width="0.71875" style="6" customWidth="1"/>
    <col min="5876" max="5876" width="0.85546875" style="6" hidden="1" customWidth="1"/>
    <col min="5877" max="6098" width="0.85546875" style="6" customWidth="1"/>
    <col min="6099" max="6099" width="2.28125" style="6" customWidth="1"/>
    <col min="6100" max="6111" width="0.85546875" style="6" customWidth="1"/>
    <col min="6112" max="6112" width="2.28125" style="6" customWidth="1"/>
    <col min="6113" max="6130" width="0.85546875" style="6" customWidth="1"/>
    <col min="6131" max="6131" width="0.71875" style="6" customWidth="1"/>
    <col min="6132" max="6132" width="0.85546875" style="6" hidden="1" customWidth="1"/>
    <col min="6133" max="6354" width="0.85546875" style="6" customWidth="1"/>
    <col min="6355" max="6355" width="2.28125" style="6" customWidth="1"/>
    <col min="6356" max="6367" width="0.85546875" style="6" customWidth="1"/>
    <col min="6368" max="6368" width="2.28125" style="6" customWidth="1"/>
    <col min="6369" max="6386" width="0.85546875" style="6" customWidth="1"/>
    <col min="6387" max="6387" width="0.71875" style="6" customWidth="1"/>
    <col min="6388" max="6388" width="0.85546875" style="6" hidden="1" customWidth="1"/>
    <col min="6389" max="6610" width="0.85546875" style="6" customWidth="1"/>
    <col min="6611" max="6611" width="2.28125" style="6" customWidth="1"/>
    <col min="6612" max="6623" width="0.85546875" style="6" customWidth="1"/>
    <col min="6624" max="6624" width="2.28125" style="6" customWidth="1"/>
    <col min="6625" max="6642" width="0.85546875" style="6" customWidth="1"/>
    <col min="6643" max="6643" width="0.71875" style="6" customWidth="1"/>
    <col min="6644" max="6644" width="0.85546875" style="6" hidden="1" customWidth="1"/>
    <col min="6645" max="6866" width="0.85546875" style="6" customWidth="1"/>
    <col min="6867" max="6867" width="2.28125" style="6" customWidth="1"/>
    <col min="6868" max="6879" width="0.85546875" style="6" customWidth="1"/>
    <col min="6880" max="6880" width="2.28125" style="6" customWidth="1"/>
    <col min="6881" max="6898" width="0.85546875" style="6" customWidth="1"/>
    <col min="6899" max="6899" width="0.71875" style="6" customWidth="1"/>
    <col min="6900" max="6900" width="0.85546875" style="6" hidden="1" customWidth="1"/>
    <col min="6901" max="7122" width="0.85546875" style="6" customWidth="1"/>
    <col min="7123" max="7123" width="2.28125" style="6" customWidth="1"/>
    <col min="7124" max="7135" width="0.85546875" style="6" customWidth="1"/>
    <col min="7136" max="7136" width="2.28125" style="6" customWidth="1"/>
    <col min="7137" max="7154" width="0.85546875" style="6" customWidth="1"/>
    <col min="7155" max="7155" width="0.71875" style="6" customWidth="1"/>
    <col min="7156" max="7156" width="0.85546875" style="6" hidden="1" customWidth="1"/>
    <col min="7157" max="7378" width="0.85546875" style="6" customWidth="1"/>
    <col min="7379" max="7379" width="2.28125" style="6" customWidth="1"/>
    <col min="7380" max="7391" width="0.85546875" style="6" customWidth="1"/>
    <col min="7392" max="7392" width="2.28125" style="6" customWidth="1"/>
    <col min="7393" max="7410" width="0.85546875" style="6" customWidth="1"/>
    <col min="7411" max="7411" width="0.71875" style="6" customWidth="1"/>
    <col min="7412" max="7412" width="0.85546875" style="6" hidden="1" customWidth="1"/>
    <col min="7413" max="7634" width="0.85546875" style="6" customWidth="1"/>
    <col min="7635" max="7635" width="2.28125" style="6" customWidth="1"/>
    <col min="7636" max="7647" width="0.85546875" style="6" customWidth="1"/>
    <col min="7648" max="7648" width="2.28125" style="6" customWidth="1"/>
    <col min="7649" max="7666" width="0.85546875" style="6" customWidth="1"/>
    <col min="7667" max="7667" width="0.71875" style="6" customWidth="1"/>
    <col min="7668" max="7668" width="0.85546875" style="6" hidden="1" customWidth="1"/>
    <col min="7669" max="7890" width="0.85546875" style="6" customWidth="1"/>
    <col min="7891" max="7891" width="2.28125" style="6" customWidth="1"/>
    <col min="7892" max="7903" width="0.85546875" style="6" customWidth="1"/>
    <col min="7904" max="7904" width="2.28125" style="6" customWidth="1"/>
    <col min="7905" max="7922" width="0.85546875" style="6" customWidth="1"/>
    <col min="7923" max="7923" width="0.71875" style="6" customWidth="1"/>
    <col min="7924" max="7924" width="0.85546875" style="6" hidden="1" customWidth="1"/>
    <col min="7925" max="8146" width="0.85546875" style="6" customWidth="1"/>
    <col min="8147" max="8147" width="2.28125" style="6" customWidth="1"/>
    <col min="8148" max="8159" width="0.85546875" style="6" customWidth="1"/>
    <col min="8160" max="8160" width="2.28125" style="6" customWidth="1"/>
    <col min="8161" max="8178" width="0.85546875" style="6" customWidth="1"/>
    <col min="8179" max="8179" width="0.71875" style="6" customWidth="1"/>
    <col min="8180" max="8180" width="0.85546875" style="6" hidden="1" customWidth="1"/>
    <col min="8181" max="8402" width="0.85546875" style="6" customWidth="1"/>
    <col min="8403" max="8403" width="2.28125" style="6" customWidth="1"/>
    <col min="8404" max="8415" width="0.85546875" style="6" customWidth="1"/>
    <col min="8416" max="8416" width="2.28125" style="6" customWidth="1"/>
    <col min="8417" max="8434" width="0.85546875" style="6" customWidth="1"/>
    <col min="8435" max="8435" width="0.71875" style="6" customWidth="1"/>
    <col min="8436" max="8436" width="0.85546875" style="6" hidden="1" customWidth="1"/>
    <col min="8437" max="8658" width="0.85546875" style="6" customWidth="1"/>
    <col min="8659" max="8659" width="2.28125" style="6" customWidth="1"/>
    <col min="8660" max="8671" width="0.85546875" style="6" customWidth="1"/>
    <col min="8672" max="8672" width="2.28125" style="6" customWidth="1"/>
    <col min="8673" max="8690" width="0.85546875" style="6" customWidth="1"/>
    <col min="8691" max="8691" width="0.71875" style="6" customWidth="1"/>
    <col min="8692" max="8692" width="0.85546875" style="6" hidden="1" customWidth="1"/>
    <col min="8693" max="8914" width="0.85546875" style="6" customWidth="1"/>
    <col min="8915" max="8915" width="2.28125" style="6" customWidth="1"/>
    <col min="8916" max="8927" width="0.85546875" style="6" customWidth="1"/>
    <col min="8928" max="8928" width="2.28125" style="6" customWidth="1"/>
    <col min="8929" max="8946" width="0.85546875" style="6" customWidth="1"/>
    <col min="8947" max="8947" width="0.71875" style="6" customWidth="1"/>
    <col min="8948" max="8948" width="0.85546875" style="6" hidden="1" customWidth="1"/>
    <col min="8949" max="9170" width="0.85546875" style="6" customWidth="1"/>
    <col min="9171" max="9171" width="2.28125" style="6" customWidth="1"/>
    <col min="9172" max="9183" width="0.85546875" style="6" customWidth="1"/>
    <col min="9184" max="9184" width="2.28125" style="6" customWidth="1"/>
    <col min="9185" max="9202" width="0.85546875" style="6" customWidth="1"/>
    <col min="9203" max="9203" width="0.71875" style="6" customWidth="1"/>
    <col min="9204" max="9204" width="0.85546875" style="6" hidden="1" customWidth="1"/>
    <col min="9205" max="9426" width="0.85546875" style="6" customWidth="1"/>
    <col min="9427" max="9427" width="2.28125" style="6" customWidth="1"/>
    <col min="9428" max="9439" width="0.85546875" style="6" customWidth="1"/>
    <col min="9440" max="9440" width="2.28125" style="6" customWidth="1"/>
    <col min="9441" max="9458" width="0.85546875" style="6" customWidth="1"/>
    <col min="9459" max="9459" width="0.71875" style="6" customWidth="1"/>
    <col min="9460" max="9460" width="0.85546875" style="6" hidden="1" customWidth="1"/>
    <col min="9461" max="9682" width="0.85546875" style="6" customWidth="1"/>
    <col min="9683" max="9683" width="2.28125" style="6" customWidth="1"/>
    <col min="9684" max="9695" width="0.85546875" style="6" customWidth="1"/>
    <col min="9696" max="9696" width="2.28125" style="6" customWidth="1"/>
    <col min="9697" max="9714" width="0.85546875" style="6" customWidth="1"/>
    <col min="9715" max="9715" width="0.71875" style="6" customWidth="1"/>
    <col min="9716" max="9716" width="0.85546875" style="6" hidden="1" customWidth="1"/>
    <col min="9717" max="9938" width="0.85546875" style="6" customWidth="1"/>
    <col min="9939" max="9939" width="2.28125" style="6" customWidth="1"/>
    <col min="9940" max="9951" width="0.85546875" style="6" customWidth="1"/>
    <col min="9952" max="9952" width="2.28125" style="6" customWidth="1"/>
    <col min="9953" max="9970" width="0.85546875" style="6" customWidth="1"/>
    <col min="9971" max="9971" width="0.71875" style="6" customWidth="1"/>
    <col min="9972" max="9972" width="0.85546875" style="6" hidden="1" customWidth="1"/>
    <col min="9973" max="10194" width="0.85546875" style="6" customWidth="1"/>
    <col min="10195" max="10195" width="2.28125" style="6" customWidth="1"/>
    <col min="10196" max="10207" width="0.85546875" style="6" customWidth="1"/>
    <col min="10208" max="10208" width="2.28125" style="6" customWidth="1"/>
    <col min="10209" max="10226" width="0.85546875" style="6" customWidth="1"/>
    <col min="10227" max="10227" width="0.71875" style="6" customWidth="1"/>
    <col min="10228" max="10228" width="0.85546875" style="6" hidden="1" customWidth="1"/>
    <col min="10229" max="10450" width="0.85546875" style="6" customWidth="1"/>
    <col min="10451" max="10451" width="2.28125" style="6" customWidth="1"/>
    <col min="10452" max="10463" width="0.85546875" style="6" customWidth="1"/>
    <col min="10464" max="10464" width="2.28125" style="6" customWidth="1"/>
    <col min="10465" max="10482" width="0.85546875" style="6" customWidth="1"/>
    <col min="10483" max="10483" width="0.71875" style="6" customWidth="1"/>
    <col min="10484" max="10484" width="0.85546875" style="6" hidden="1" customWidth="1"/>
    <col min="10485" max="10706" width="0.85546875" style="6" customWidth="1"/>
    <col min="10707" max="10707" width="2.28125" style="6" customWidth="1"/>
    <col min="10708" max="10719" width="0.85546875" style="6" customWidth="1"/>
    <col min="10720" max="10720" width="2.28125" style="6" customWidth="1"/>
    <col min="10721" max="10738" width="0.85546875" style="6" customWidth="1"/>
    <col min="10739" max="10739" width="0.71875" style="6" customWidth="1"/>
    <col min="10740" max="10740" width="0.85546875" style="6" hidden="1" customWidth="1"/>
    <col min="10741" max="10962" width="0.85546875" style="6" customWidth="1"/>
    <col min="10963" max="10963" width="2.28125" style="6" customWidth="1"/>
    <col min="10964" max="10975" width="0.85546875" style="6" customWidth="1"/>
    <col min="10976" max="10976" width="2.28125" style="6" customWidth="1"/>
    <col min="10977" max="10994" width="0.85546875" style="6" customWidth="1"/>
    <col min="10995" max="10995" width="0.71875" style="6" customWidth="1"/>
    <col min="10996" max="10996" width="0.85546875" style="6" hidden="1" customWidth="1"/>
    <col min="10997" max="11218" width="0.85546875" style="6" customWidth="1"/>
    <col min="11219" max="11219" width="2.28125" style="6" customWidth="1"/>
    <col min="11220" max="11231" width="0.85546875" style="6" customWidth="1"/>
    <col min="11232" max="11232" width="2.28125" style="6" customWidth="1"/>
    <col min="11233" max="11250" width="0.85546875" style="6" customWidth="1"/>
    <col min="11251" max="11251" width="0.71875" style="6" customWidth="1"/>
    <col min="11252" max="11252" width="0.85546875" style="6" hidden="1" customWidth="1"/>
    <col min="11253" max="11474" width="0.85546875" style="6" customWidth="1"/>
    <col min="11475" max="11475" width="2.28125" style="6" customWidth="1"/>
    <col min="11476" max="11487" width="0.85546875" style="6" customWidth="1"/>
    <col min="11488" max="11488" width="2.28125" style="6" customWidth="1"/>
    <col min="11489" max="11506" width="0.85546875" style="6" customWidth="1"/>
    <col min="11507" max="11507" width="0.71875" style="6" customWidth="1"/>
    <col min="11508" max="11508" width="0.85546875" style="6" hidden="1" customWidth="1"/>
    <col min="11509" max="11730" width="0.85546875" style="6" customWidth="1"/>
    <col min="11731" max="11731" width="2.28125" style="6" customWidth="1"/>
    <col min="11732" max="11743" width="0.85546875" style="6" customWidth="1"/>
    <col min="11744" max="11744" width="2.28125" style="6" customWidth="1"/>
    <col min="11745" max="11762" width="0.85546875" style="6" customWidth="1"/>
    <col min="11763" max="11763" width="0.71875" style="6" customWidth="1"/>
    <col min="11764" max="11764" width="0.85546875" style="6" hidden="1" customWidth="1"/>
    <col min="11765" max="11986" width="0.85546875" style="6" customWidth="1"/>
    <col min="11987" max="11987" width="2.28125" style="6" customWidth="1"/>
    <col min="11988" max="11999" width="0.85546875" style="6" customWidth="1"/>
    <col min="12000" max="12000" width="2.28125" style="6" customWidth="1"/>
    <col min="12001" max="12018" width="0.85546875" style="6" customWidth="1"/>
    <col min="12019" max="12019" width="0.71875" style="6" customWidth="1"/>
    <col min="12020" max="12020" width="0.85546875" style="6" hidden="1" customWidth="1"/>
    <col min="12021" max="12242" width="0.85546875" style="6" customWidth="1"/>
    <col min="12243" max="12243" width="2.28125" style="6" customWidth="1"/>
    <col min="12244" max="12255" width="0.85546875" style="6" customWidth="1"/>
    <col min="12256" max="12256" width="2.28125" style="6" customWidth="1"/>
    <col min="12257" max="12274" width="0.85546875" style="6" customWidth="1"/>
    <col min="12275" max="12275" width="0.71875" style="6" customWidth="1"/>
    <col min="12276" max="12276" width="0.85546875" style="6" hidden="1" customWidth="1"/>
    <col min="12277" max="12498" width="0.85546875" style="6" customWidth="1"/>
    <col min="12499" max="12499" width="2.28125" style="6" customWidth="1"/>
    <col min="12500" max="12511" width="0.85546875" style="6" customWidth="1"/>
    <col min="12512" max="12512" width="2.28125" style="6" customWidth="1"/>
    <col min="12513" max="12530" width="0.85546875" style="6" customWidth="1"/>
    <col min="12531" max="12531" width="0.71875" style="6" customWidth="1"/>
    <col min="12532" max="12532" width="0.85546875" style="6" hidden="1" customWidth="1"/>
    <col min="12533" max="12754" width="0.85546875" style="6" customWidth="1"/>
    <col min="12755" max="12755" width="2.28125" style="6" customWidth="1"/>
    <col min="12756" max="12767" width="0.85546875" style="6" customWidth="1"/>
    <col min="12768" max="12768" width="2.28125" style="6" customWidth="1"/>
    <col min="12769" max="12786" width="0.85546875" style="6" customWidth="1"/>
    <col min="12787" max="12787" width="0.71875" style="6" customWidth="1"/>
    <col min="12788" max="12788" width="0.85546875" style="6" hidden="1" customWidth="1"/>
    <col min="12789" max="13010" width="0.85546875" style="6" customWidth="1"/>
    <col min="13011" max="13011" width="2.28125" style="6" customWidth="1"/>
    <col min="13012" max="13023" width="0.85546875" style="6" customWidth="1"/>
    <col min="13024" max="13024" width="2.28125" style="6" customWidth="1"/>
    <col min="13025" max="13042" width="0.85546875" style="6" customWidth="1"/>
    <col min="13043" max="13043" width="0.71875" style="6" customWidth="1"/>
    <col min="13044" max="13044" width="0.85546875" style="6" hidden="1" customWidth="1"/>
    <col min="13045" max="13266" width="0.85546875" style="6" customWidth="1"/>
    <col min="13267" max="13267" width="2.28125" style="6" customWidth="1"/>
    <col min="13268" max="13279" width="0.85546875" style="6" customWidth="1"/>
    <col min="13280" max="13280" width="2.28125" style="6" customWidth="1"/>
    <col min="13281" max="13298" width="0.85546875" style="6" customWidth="1"/>
    <col min="13299" max="13299" width="0.71875" style="6" customWidth="1"/>
    <col min="13300" max="13300" width="0.85546875" style="6" hidden="1" customWidth="1"/>
    <col min="13301" max="13522" width="0.85546875" style="6" customWidth="1"/>
    <col min="13523" max="13523" width="2.28125" style="6" customWidth="1"/>
    <col min="13524" max="13535" width="0.85546875" style="6" customWidth="1"/>
    <col min="13536" max="13536" width="2.28125" style="6" customWidth="1"/>
    <col min="13537" max="13554" width="0.85546875" style="6" customWidth="1"/>
    <col min="13555" max="13555" width="0.71875" style="6" customWidth="1"/>
    <col min="13556" max="13556" width="0.85546875" style="6" hidden="1" customWidth="1"/>
    <col min="13557" max="13778" width="0.85546875" style="6" customWidth="1"/>
    <col min="13779" max="13779" width="2.28125" style="6" customWidth="1"/>
    <col min="13780" max="13791" width="0.85546875" style="6" customWidth="1"/>
    <col min="13792" max="13792" width="2.28125" style="6" customWidth="1"/>
    <col min="13793" max="13810" width="0.85546875" style="6" customWidth="1"/>
    <col min="13811" max="13811" width="0.71875" style="6" customWidth="1"/>
    <col min="13812" max="13812" width="0.85546875" style="6" hidden="1" customWidth="1"/>
    <col min="13813" max="14034" width="0.85546875" style="6" customWidth="1"/>
    <col min="14035" max="14035" width="2.28125" style="6" customWidth="1"/>
    <col min="14036" max="14047" width="0.85546875" style="6" customWidth="1"/>
    <col min="14048" max="14048" width="2.28125" style="6" customWidth="1"/>
    <col min="14049" max="14066" width="0.85546875" style="6" customWidth="1"/>
    <col min="14067" max="14067" width="0.71875" style="6" customWidth="1"/>
    <col min="14068" max="14068" width="0.85546875" style="6" hidden="1" customWidth="1"/>
    <col min="14069" max="14290" width="0.85546875" style="6" customWidth="1"/>
    <col min="14291" max="14291" width="2.28125" style="6" customWidth="1"/>
    <col min="14292" max="14303" width="0.85546875" style="6" customWidth="1"/>
    <col min="14304" max="14304" width="2.28125" style="6" customWidth="1"/>
    <col min="14305" max="14322" width="0.85546875" style="6" customWidth="1"/>
    <col min="14323" max="14323" width="0.71875" style="6" customWidth="1"/>
    <col min="14324" max="14324" width="0.85546875" style="6" hidden="1" customWidth="1"/>
    <col min="14325" max="14546" width="0.85546875" style="6" customWidth="1"/>
    <col min="14547" max="14547" width="2.28125" style="6" customWidth="1"/>
    <col min="14548" max="14559" width="0.85546875" style="6" customWidth="1"/>
    <col min="14560" max="14560" width="2.28125" style="6" customWidth="1"/>
    <col min="14561" max="14578" width="0.85546875" style="6" customWidth="1"/>
    <col min="14579" max="14579" width="0.71875" style="6" customWidth="1"/>
    <col min="14580" max="14580" width="0.85546875" style="6" hidden="1" customWidth="1"/>
    <col min="14581" max="14802" width="0.85546875" style="6" customWidth="1"/>
    <col min="14803" max="14803" width="2.28125" style="6" customWidth="1"/>
    <col min="14804" max="14815" width="0.85546875" style="6" customWidth="1"/>
    <col min="14816" max="14816" width="2.28125" style="6" customWidth="1"/>
    <col min="14817" max="14834" width="0.85546875" style="6" customWidth="1"/>
    <col min="14835" max="14835" width="0.71875" style="6" customWidth="1"/>
    <col min="14836" max="14836" width="0.85546875" style="6" hidden="1" customWidth="1"/>
    <col min="14837" max="15058" width="0.85546875" style="6" customWidth="1"/>
    <col min="15059" max="15059" width="2.28125" style="6" customWidth="1"/>
    <col min="15060" max="15071" width="0.85546875" style="6" customWidth="1"/>
    <col min="15072" max="15072" width="2.28125" style="6" customWidth="1"/>
    <col min="15073" max="15090" width="0.85546875" style="6" customWidth="1"/>
    <col min="15091" max="15091" width="0.71875" style="6" customWidth="1"/>
    <col min="15092" max="15092" width="0.85546875" style="6" hidden="1" customWidth="1"/>
    <col min="15093" max="15314" width="0.85546875" style="6" customWidth="1"/>
    <col min="15315" max="15315" width="2.28125" style="6" customWidth="1"/>
    <col min="15316" max="15327" width="0.85546875" style="6" customWidth="1"/>
    <col min="15328" max="15328" width="2.28125" style="6" customWidth="1"/>
    <col min="15329" max="15346" width="0.85546875" style="6" customWidth="1"/>
    <col min="15347" max="15347" width="0.71875" style="6" customWidth="1"/>
    <col min="15348" max="15348" width="0.85546875" style="6" hidden="1" customWidth="1"/>
    <col min="15349" max="15570" width="0.85546875" style="6" customWidth="1"/>
    <col min="15571" max="15571" width="2.28125" style="6" customWidth="1"/>
    <col min="15572" max="15583" width="0.85546875" style="6" customWidth="1"/>
    <col min="15584" max="15584" width="2.28125" style="6" customWidth="1"/>
    <col min="15585" max="15602" width="0.85546875" style="6" customWidth="1"/>
    <col min="15603" max="15603" width="0.71875" style="6" customWidth="1"/>
    <col min="15604" max="15604" width="0.85546875" style="6" hidden="1" customWidth="1"/>
    <col min="15605" max="15826" width="0.85546875" style="6" customWidth="1"/>
    <col min="15827" max="15827" width="2.28125" style="6" customWidth="1"/>
    <col min="15828" max="15839" width="0.85546875" style="6" customWidth="1"/>
    <col min="15840" max="15840" width="2.28125" style="6" customWidth="1"/>
    <col min="15841" max="15858" width="0.85546875" style="6" customWidth="1"/>
    <col min="15859" max="15859" width="0.71875" style="6" customWidth="1"/>
    <col min="15860" max="15860" width="0.85546875" style="6" hidden="1" customWidth="1"/>
    <col min="15861" max="16082" width="0.85546875" style="6" customWidth="1"/>
    <col min="16083" max="16083" width="2.28125" style="6" customWidth="1"/>
    <col min="16084" max="16095" width="0.85546875" style="6" customWidth="1"/>
    <col min="16096" max="16096" width="2.28125" style="6" customWidth="1"/>
    <col min="16097" max="16114" width="0.85546875" style="6" customWidth="1"/>
    <col min="16115" max="16115" width="0.71875" style="6" customWidth="1"/>
    <col min="16116" max="16116" width="0.85546875" style="6" hidden="1" customWidth="1"/>
    <col min="16117" max="16384" width="0.85546875" style="6" customWidth="1"/>
  </cols>
  <sheetData>
    <row r="1" ht="3" customHeight="1"/>
    <row r="2" spans="1:15" ht="15">
      <c r="A2" s="520" t="s">
        <v>138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</row>
    <row r="3" ht="10.5" customHeight="1"/>
    <row r="4" spans="1:15" s="12" customFormat="1" ht="73.5" customHeight="1">
      <c r="A4" s="522" t="s">
        <v>9</v>
      </c>
      <c r="B4" s="524" t="s">
        <v>53</v>
      </c>
      <c r="C4" s="524"/>
      <c r="D4" s="524"/>
      <c r="E4" s="524"/>
      <c r="F4" s="524"/>
      <c r="G4" s="524"/>
      <c r="H4" s="522" t="s">
        <v>57</v>
      </c>
      <c r="I4" s="522" t="s">
        <v>139</v>
      </c>
      <c r="J4" s="522" t="s">
        <v>140</v>
      </c>
      <c r="K4" s="522" t="s">
        <v>141</v>
      </c>
      <c r="L4" s="522" t="s">
        <v>29</v>
      </c>
      <c r="M4" s="522" t="s">
        <v>30</v>
      </c>
      <c r="N4" s="526" t="s">
        <v>31</v>
      </c>
      <c r="O4" s="527"/>
    </row>
    <row r="5" spans="1:15" s="12" customFormat="1" ht="27" customHeight="1">
      <c r="A5" s="523"/>
      <c r="B5" s="525"/>
      <c r="C5" s="525"/>
      <c r="D5" s="525"/>
      <c r="E5" s="525"/>
      <c r="F5" s="525"/>
      <c r="G5" s="525"/>
      <c r="H5" s="523"/>
      <c r="I5" s="523"/>
      <c r="J5" s="523"/>
      <c r="K5" s="523"/>
      <c r="L5" s="523"/>
      <c r="M5" s="523"/>
      <c r="N5" s="40" t="s">
        <v>35</v>
      </c>
      <c r="O5" s="40" t="s">
        <v>62</v>
      </c>
    </row>
    <row r="6" spans="1:15" s="8" customFormat="1" ht="12.75">
      <c r="A6" s="27">
        <v>1</v>
      </c>
      <c r="B6" s="411"/>
      <c r="C6" s="411"/>
      <c r="D6" s="411"/>
      <c r="E6" s="411"/>
      <c r="F6" s="411"/>
      <c r="G6" s="411"/>
      <c r="H6" s="27">
        <v>3</v>
      </c>
      <c r="I6" s="27">
        <v>4</v>
      </c>
      <c r="J6" s="27">
        <v>5</v>
      </c>
      <c r="K6" s="27">
        <v>6</v>
      </c>
      <c r="L6" s="27">
        <v>7</v>
      </c>
      <c r="M6" s="27">
        <v>8</v>
      </c>
      <c r="N6" s="27">
        <v>9</v>
      </c>
      <c r="O6" s="27">
        <v>10</v>
      </c>
    </row>
    <row r="7" spans="1:15" s="4" customFormat="1" ht="15.75" customHeight="1">
      <c r="A7" s="81" t="s">
        <v>1</v>
      </c>
      <c r="B7" s="519" t="s">
        <v>142</v>
      </c>
      <c r="C7" s="519"/>
      <c r="D7" s="519"/>
      <c r="E7" s="519"/>
      <c r="F7" s="519"/>
      <c r="G7" s="519"/>
      <c r="H7" s="102">
        <v>226</v>
      </c>
      <c r="I7" s="102" t="s">
        <v>38</v>
      </c>
      <c r="J7" s="103" t="s">
        <v>38</v>
      </c>
      <c r="K7" s="104">
        <v>3112071</v>
      </c>
      <c r="L7" s="104">
        <v>3112071</v>
      </c>
      <c r="M7" s="103"/>
      <c r="N7" s="103"/>
      <c r="O7" s="102"/>
    </row>
    <row r="8" spans="1:15" s="4" customFormat="1" ht="27.75" customHeight="1">
      <c r="A8" s="81" t="s">
        <v>2</v>
      </c>
      <c r="B8" s="519" t="s">
        <v>145</v>
      </c>
      <c r="C8" s="519"/>
      <c r="D8" s="519"/>
      <c r="E8" s="519"/>
      <c r="F8" s="519"/>
      <c r="G8" s="519"/>
      <c r="H8" s="102">
        <v>226</v>
      </c>
      <c r="I8" s="102" t="s">
        <v>38</v>
      </c>
      <c r="J8" s="103" t="s">
        <v>38</v>
      </c>
      <c r="K8" s="104">
        <f>K10+K11</f>
        <v>161537.76</v>
      </c>
      <c r="L8" s="104">
        <f>K8</f>
        <v>161537.76</v>
      </c>
      <c r="M8" s="103"/>
      <c r="N8" s="103"/>
      <c r="O8" s="102"/>
    </row>
    <row r="9" spans="1:15" s="4" customFormat="1" ht="15.75" customHeight="1">
      <c r="A9" s="81"/>
      <c r="B9" s="496" t="s">
        <v>146</v>
      </c>
      <c r="C9" s="496"/>
      <c r="D9" s="496"/>
      <c r="E9" s="496"/>
      <c r="F9" s="496"/>
      <c r="G9" s="496"/>
      <c r="H9" s="82" t="s">
        <v>38</v>
      </c>
      <c r="I9" s="82" t="s">
        <v>38</v>
      </c>
      <c r="J9" s="39" t="s">
        <v>38</v>
      </c>
      <c r="K9" s="39" t="s">
        <v>38</v>
      </c>
      <c r="L9" s="39" t="s">
        <v>38</v>
      </c>
      <c r="M9" s="37" t="s">
        <v>38</v>
      </c>
      <c r="N9" s="37" t="s">
        <v>38</v>
      </c>
      <c r="O9" s="13" t="s">
        <v>38</v>
      </c>
    </row>
    <row r="10" spans="1:15" s="4" customFormat="1" ht="15.75" customHeight="1">
      <c r="A10" s="81" t="s">
        <v>46</v>
      </c>
      <c r="B10" s="496" t="s">
        <v>143</v>
      </c>
      <c r="C10" s="496"/>
      <c r="D10" s="496"/>
      <c r="E10" s="496"/>
      <c r="F10" s="496"/>
      <c r="G10" s="496"/>
      <c r="H10" s="82">
        <v>226</v>
      </c>
      <c r="I10" s="82">
        <v>1</v>
      </c>
      <c r="J10" s="39">
        <f>53698.8*1.04</f>
        <v>55846.75200000001</v>
      </c>
      <c r="K10" s="39">
        <v>53845.92</v>
      </c>
      <c r="L10" s="39">
        <v>53845.92</v>
      </c>
      <c r="M10" s="37"/>
      <c r="N10" s="37"/>
      <c r="O10" s="13"/>
    </row>
    <row r="11" spans="1:15" s="4" customFormat="1" ht="15.75" customHeight="1">
      <c r="A11" s="81" t="s">
        <v>47</v>
      </c>
      <c r="B11" s="496" t="s">
        <v>144</v>
      </c>
      <c r="C11" s="496"/>
      <c r="D11" s="496"/>
      <c r="E11" s="496"/>
      <c r="F11" s="496"/>
      <c r="G11" s="496"/>
      <c r="H11" s="82">
        <v>226</v>
      </c>
      <c r="I11" s="82">
        <v>1</v>
      </c>
      <c r="J11" s="39">
        <f>110448.6*1.04</f>
        <v>114866.54400000001</v>
      </c>
      <c r="K11" s="39">
        <v>107691.84</v>
      </c>
      <c r="L11" s="39">
        <v>107691.84</v>
      </c>
      <c r="M11" s="37"/>
      <c r="N11" s="37"/>
      <c r="O11" s="13"/>
    </row>
    <row r="12" spans="1:15" s="4" customFormat="1" ht="22.5" customHeight="1">
      <c r="A12" s="116" t="s">
        <v>3</v>
      </c>
      <c r="B12" s="517" t="s">
        <v>147</v>
      </c>
      <c r="C12" s="517"/>
      <c r="D12" s="517"/>
      <c r="E12" s="517"/>
      <c r="F12" s="517"/>
      <c r="G12" s="517"/>
      <c r="H12" s="117">
        <v>226</v>
      </c>
      <c r="I12" s="117" t="s">
        <v>38</v>
      </c>
      <c r="J12" s="118" t="s">
        <v>38</v>
      </c>
      <c r="K12" s="118">
        <f>K13+K14+K15</f>
        <v>246477.93</v>
      </c>
      <c r="L12" s="119">
        <f>L13+L14+L15</f>
        <v>246477.93</v>
      </c>
      <c r="M12" s="118"/>
      <c r="N12" s="118"/>
      <c r="O12" s="117"/>
    </row>
    <row r="13" spans="1:15" s="4" customFormat="1" ht="15.75" customHeight="1">
      <c r="A13" s="116" t="s">
        <v>16</v>
      </c>
      <c r="B13" s="518" t="s">
        <v>148</v>
      </c>
      <c r="C13" s="518"/>
      <c r="D13" s="518"/>
      <c r="E13" s="518"/>
      <c r="F13" s="518"/>
      <c r="G13" s="518"/>
      <c r="H13" s="120">
        <v>226</v>
      </c>
      <c r="I13" s="120">
        <v>1</v>
      </c>
      <c r="J13" s="121">
        <f>K13/I13</f>
        <v>84902.4</v>
      </c>
      <c r="K13" s="121">
        <v>84902.4</v>
      </c>
      <c r="L13" s="122">
        <v>84902.4</v>
      </c>
      <c r="M13" s="123"/>
      <c r="N13" s="123"/>
      <c r="O13" s="124"/>
    </row>
    <row r="14" spans="1:15" s="4" customFormat="1" ht="15.75" customHeight="1">
      <c r="A14" s="116" t="s">
        <v>75</v>
      </c>
      <c r="B14" s="518" t="s">
        <v>149</v>
      </c>
      <c r="C14" s="518"/>
      <c r="D14" s="518"/>
      <c r="E14" s="518"/>
      <c r="F14" s="518"/>
      <c r="G14" s="518"/>
      <c r="H14" s="120">
        <v>226</v>
      </c>
      <c r="I14" s="120">
        <v>1</v>
      </c>
      <c r="J14" s="121">
        <f aca="true" t="shared" si="0" ref="J14:J25">K14/I14</f>
        <v>90000</v>
      </c>
      <c r="K14" s="121">
        <v>90000</v>
      </c>
      <c r="L14" s="122">
        <v>90000</v>
      </c>
      <c r="M14" s="123"/>
      <c r="N14" s="123"/>
      <c r="O14" s="124"/>
    </row>
    <row r="15" spans="1:15" s="4" customFormat="1" ht="15.75" customHeight="1">
      <c r="A15" s="125" t="s">
        <v>131</v>
      </c>
      <c r="B15" s="515" t="s">
        <v>150</v>
      </c>
      <c r="C15" s="516"/>
      <c r="D15" s="516"/>
      <c r="E15" s="516"/>
      <c r="F15" s="516"/>
      <c r="G15" s="516"/>
      <c r="H15" s="124">
        <v>226</v>
      </c>
      <c r="I15" s="124">
        <v>1</v>
      </c>
      <c r="J15" s="123">
        <f t="shared" si="0"/>
        <v>71575.53</v>
      </c>
      <c r="K15" s="123">
        <v>71575.53</v>
      </c>
      <c r="L15" s="126">
        <v>71575.53</v>
      </c>
      <c r="M15" s="123"/>
      <c r="N15" s="123"/>
      <c r="O15" s="123"/>
    </row>
    <row r="16" spans="1:15" s="4" customFormat="1" ht="15.75" customHeight="1">
      <c r="A16" s="127" t="s">
        <v>4</v>
      </c>
      <c r="B16" s="510" t="s">
        <v>278</v>
      </c>
      <c r="C16" s="511"/>
      <c r="D16" s="511"/>
      <c r="E16" s="511"/>
      <c r="F16" s="511"/>
      <c r="G16" s="511"/>
      <c r="H16" s="117">
        <v>226</v>
      </c>
      <c r="I16" s="117">
        <v>1</v>
      </c>
      <c r="J16" s="118">
        <f t="shared" si="0"/>
        <v>169874.97999999998</v>
      </c>
      <c r="K16" s="128">
        <f>143170.56+26704.42</f>
        <v>169874.97999999998</v>
      </c>
      <c r="L16" s="129">
        <f>143170.56+26704.42</f>
        <v>169874.97999999998</v>
      </c>
      <c r="M16" s="118"/>
      <c r="N16" s="118"/>
      <c r="O16" s="118"/>
    </row>
    <row r="17" spans="1:15" s="4" customFormat="1" ht="15.75" customHeight="1">
      <c r="A17" s="127" t="s">
        <v>5</v>
      </c>
      <c r="B17" s="510" t="s">
        <v>280</v>
      </c>
      <c r="C17" s="511"/>
      <c r="D17" s="511"/>
      <c r="E17" s="511"/>
      <c r="F17" s="511"/>
      <c r="G17" s="512"/>
      <c r="H17" s="117">
        <v>226</v>
      </c>
      <c r="I17" s="117">
        <v>1</v>
      </c>
      <c r="J17" s="118">
        <f t="shared" si="0"/>
        <v>50000</v>
      </c>
      <c r="K17" s="128">
        <v>50000</v>
      </c>
      <c r="L17" s="129">
        <v>50000</v>
      </c>
      <c r="M17" s="118"/>
      <c r="N17" s="118"/>
      <c r="O17" s="118"/>
    </row>
    <row r="18" spans="1:15" s="4" customFormat="1" ht="15.75" customHeight="1">
      <c r="A18" s="127" t="s">
        <v>6</v>
      </c>
      <c r="B18" s="510" t="s">
        <v>151</v>
      </c>
      <c r="C18" s="511"/>
      <c r="D18" s="511"/>
      <c r="E18" s="511"/>
      <c r="F18" s="511"/>
      <c r="G18" s="512"/>
      <c r="H18" s="117">
        <v>226</v>
      </c>
      <c r="I18" s="117">
        <v>2</v>
      </c>
      <c r="J18" s="118">
        <f t="shared" si="0"/>
        <v>39000</v>
      </c>
      <c r="K18" s="128">
        <v>78000</v>
      </c>
      <c r="L18" s="129">
        <v>78000</v>
      </c>
      <c r="M18" s="119"/>
      <c r="N18" s="118">
        <v>20000</v>
      </c>
      <c r="O18" s="118"/>
    </row>
    <row r="19" spans="1:15" s="4" customFormat="1" ht="15.75" customHeight="1">
      <c r="A19" s="127" t="s">
        <v>7</v>
      </c>
      <c r="B19" s="510" t="s">
        <v>281</v>
      </c>
      <c r="C19" s="511"/>
      <c r="D19" s="511"/>
      <c r="E19" s="511"/>
      <c r="F19" s="511"/>
      <c r="G19" s="512"/>
      <c r="H19" s="117">
        <v>226</v>
      </c>
      <c r="I19" s="117">
        <v>1</v>
      </c>
      <c r="J19" s="118">
        <f t="shared" si="0"/>
        <v>25000</v>
      </c>
      <c r="K19" s="128">
        <v>25000</v>
      </c>
      <c r="L19" s="129">
        <v>25000</v>
      </c>
      <c r="M19" s="119"/>
      <c r="N19" s="118"/>
      <c r="O19" s="118"/>
    </row>
    <row r="20" spans="1:15" s="4" customFormat="1" ht="15.75" customHeight="1">
      <c r="A20" s="127" t="s">
        <v>8</v>
      </c>
      <c r="B20" s="510" t="s">
        <v>282</v>
      </c>
      <c r="C20" s="511"/>
      <c r="D20" s="511"/>
      <c r="E20" s="511"/>
      <c r="F20" s="511"/>
      <c r="G20" s="512"/>
      <c r="H20" s="117">
        <v>226</v>
      </c>
      <c r="I20" s="117">
        <v>3</v>
      </c>
      <c r="J20" s="118">
        <f t="shared" si="0"/>
        <v>54408.986666666664</v>
      </c>
      <c r="K20" s="128">
        <v>163226.96</v>
      </c>
      <c r="L20" s="129">
        <v>163226.96</v>
      </c>
      <c r="M20" s="118"/>
      <c r="N20" s="118"/>
      <c r="O20" s="118"/>
    </row>
    <row r="21" spans="1:15" s="4" customFormat="1" ht="15.75" customHeight="1">
      <c r="A21" s="127" t="s">
        <v>225</v>
      </c>
      <c r="B21" s="510" t="s">
        <v>152</v>
      </c>
      <c r="C21" s="511"/>
      <c r="D21" s="511"/>
      <c r="E21" s="511"/>
      <c r="F21" s="511"/>
      <c r="G21" s="512"/>
      <c r="H21" s="117">
        <v>226</v>
      </c>
      <c r="I21" s="117">
        <v>10</v>
      </c>
      <c r="J21" s="118">
        <f t="shared" si="0"/>
        <v>10920</v>
      </c>
      <c r="K21" s="128">
        <v>109200</v>
      </c>
      <c r="L21" s="129">
        <v>109200</v>
      </c>
      <c r="M21" s="118">
        <v>25000</v>
      </c>
      <c r="N21" s="118"/>
      <c r="O21" s="118"/>
    </row>
    <row r="22" spans="1:15" s="4" customFormat="1" ht="15.75" customHeight="1">
      <c r="A22" s="127" t="s">
        <v>224</v>
      </c>
      <c r="B22" s="510" t="s">
        <v>153</v>
      </c>
      <c r="C22" s="511"/>
      <c r="D22" s="511"/>
      <c r="E22" s="511"/>
      <c r="F22" s="511"/>
      <c r="G22" s="512"/>
      <c r="H22" s="117">
        <v>226</v>
      </c>
      <c r="I22" s="117">
        <v>50</v>
      </c>
      <c r="J22" s="118">
        <f t="shared" si="0"/>
        <v>2080</v>
      </c>
      <c r="K22" s="128">
        <v>104000</v>
      </c>
      <c r="L22" s="129">
        <v>104000</v>
      </c>
      <c r="M22" s="118">
        <v>38000</v>
      </c>
      <c r="N22" s="128"/>
      <c r="O22" s="118"/>
    </row>
    <row r="23" spans="1:15" s="4" customFormat="1" ht="15.75" customHeight="1">
      <c r="A23" s="127" t="s">
        <v>257</v>
      </c>
      <c r="B23" s="510" t="s">
        <v>154</v>
      </c>
      <c r="C23" s="511"/>
      <c r="D23" s="511"/>
      <c r="E23" s="511"/>
      <c r="F23" s="511"/>
      <c r="G23" s="512"/>
      <c r="H23" s="117">
        <v>226</v>
      </c>
      <c r="I23" s="117">
        <v>2</v>
      </c>
      <c r="J23" s="118">
        <f t="shared" si="0"/>
        <v>33769.684</v>
      </c>
      <c r="K23" s="128">
        <v>67539.368</v>
      </c>
      <c r="L23" s="129">
        <v>67539.368</v>
      </c>
      <c r="M23" s="119"/>
      <c r="N23" s="119"/>
      <c r="O23" s="118"/>
    </row>
    <row r="24" spans="1:15" s="4" customFormat="1" ht="15.75" customHeight="1">
      <c r="A24" s="127" t="s">
        <v>258</v>
      </c>
      <c r="B24" s="510" t="s">
        <v>155</v>
      </c>
      <c r="C24" s="511"/>
      <c r="D24" s="511"/>
      <c r="E24" s="511"/>
      <c r="F24" s="511"/>
      <c r="G24" s="512"/>
      <c r="H24" s="117">
        <v>226</v>
      </c>
      <c r="I24" s="117">
        <v>2</v>
      </c>
      <c r="J24" s="118">
        <f t="shared" si="0"/>
        <v>45136</v>
      </c>
      <c r="K24" s="128">
        <v>90272</v>
      </c>
      <c r="L24" s="129">
        <v>90272</v>
      </c>
      <c r="M24" s="119"/>
      <c r="N24" s="128"/>
      <c r="O24" s="118"/>
    </row>
    <row r="25" spans="1:15" s="4" customFormat="1" ht="15.75" customHeight="1">
      <c r="A25" s="127" t="s">
        <v>279</v>
      </c>
      <c r="B25" s="510" t="s">
        <v>287</v>
      </c>
      <c r="C25" s="511"/>
      <c r="D25" s="511"/>
      <c r="E25" s="511"/>
      <c r="F25" s="511"/>
      <c r="G25" s="512"/>
      <c r="H25" s="117">
        <v>226</v>
      </c>
      <c r="I25" s="117">
        <v>1</v>
      </c>
      <c r="J25" s="118">
        <f t="shared" si="0"/>
        <v>16000</v>
      </c>
      <c r="K25" s="128">
        <v>16000</v>
      </c>
      <c r="L25" s="129"/>
      <c r="M25" s="119">
        <v>16000</v>
      </c>
      <c r="N25" s="119"/>
      <c r="O25" s="118"/>
    </row>
    <row r="26" spans="1:15" s="4" customFormat="1" ht="13.5" customHeight="1">
      <c r="A26" s="513" t="s">
        <v>56</v>
      </c>
      <c r="B26" s="514"/>
      <c r="C26" s="514"/>
      <c r="D26" s="514"/>
      <c r="E26" s="514"/>
      <c r="F26" s="514"/>
      <c r="G26" s="514"/>
      <c r="H26" s="514"/>
      <c r="I26" s="514"/>
      <c r="J26" s="514"/>
      <c r="K26" s="126">
        <f>K7+K8+K12+K16+K17+K18+K19+K20+K21+K22+K23+K24+M26+N26</f>
        <v>4476199.998</v>
      </c>
      <c r="L26" s="126">
        <f>L7+L8+L12+L16+L17+L18+L19+L20+L21+L22+L23+L24</f>
        <v>4377199.998</v>
      </c>
      <c r="M26" s="126">
        <f>SUM(M18:M25)</f>
        <v>79000</v>
      </c>
      <c r="N26" s="126">
        <f>N18+N24</f>
        <v>20000</v>
      </c>
      <c r="O26" s="123"/>
    </row>
    <row r="27" spans="1:15" ht="19.5" customHeigh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</row>
  </sheetData>
  <mergeCells count="31">
    <mergeCell ref="B7:G7"/>
    <mergeCell ref="B6:G6"/>
    <mergeCell ref="B8:G8"/>
    <mergeCell ref="A2:O2"/>
    <mergeCell ref="A4:A5"/>
    <mergeCell ref="B4:G5"/>
    <mergeCell ref="H4:H5"/>
    <mergeCell ref="I4:I5"/>
    <mergeCell ref="J4:J5"/>
    <mergeCell ref="K4:K5"/>
    <mergeCell ref="L4:L5"/>
    <mergeCell ref="M4:M5"/>
    <mergeCell ref="N4:O4"/>
    <mergeCell ref="B10:G10"/>
    <mergeCell ref="B9:G9"/>
    <mergeCell ref="B12:G12"/>
    <mergeCell ref="B11:G11"/>
    <mergeCell ref="B14:G14"/>
    <mergeCell ref="B13:G13"/>
    <mergeCell ref="B16:G16"/>
    <mergeCell ref="B15:G15"/>
    <mergeCell ref="B18:G18"/>
    <mergeCell ref="B17:G17"/>
    <mergeCell ref="B20:G20"/>
    <mergeCell ref="B19:G19"/>
    <mergeCell ref="B22:G22"/>
    <mergeCell ref="B21:G21"/>
    <mergeCell ref="A26:J26"/>
    <mergeCell ref="B25:G25"/>
    <mergeCell ref="B23:G23"/>
    <mergeCell ref="B24:G24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1"/>
  <sheetViews>
    <sheetView view="pageBreakPreview" zoomScaleSheetLayoutView="100" workbookViewId="0" topLeftCell="A1">
      <selection activeCell="G5" sqref="G5:R19"/>
    </sheetView>
  </sheetViews>
  <sheetFormatPr defaultColWidth="0.85546875" defaultRowHeight="15"/>
  <cols>
    <col min="1" max="6" width="0.85546875" style="6" customWidth="1"/>
    <col min="7" max="7" width="17.28125" style="6" customWidth="1"/>
    <col min="8" max="9" width="7.421875" style="6" customWidth="1"/>
    <col min="10" max="12" width="2.57421875" style="6" customWidth="1"/>
    <col min="13" max="13" width="10.28125" style="6" customWidth="1"/>
    <col min="14" max="14" width="13.421875" style="6" customWidth="1"/>
    <col min="15" max="15" width="14.00390625" style="6" customWidth="1"/>
    <col min="16" max="16" width="13.8515625" style="6" customWidth="1"/>
    <col min="17" max="17" width="15.00390625" style="6" customWidth="1"/>
    <col min="18" max="18" width="13.57421875" style="6" customWidth="1"/>
    <col min="19" max="19" width="12.28125" style="6" customWidth="1"/>
    <col min="20" max="20" width="13.140625" style="6" customWidth="1"/>
    <col min="21" max="16384" width="0.85546875" style="6" customWidth="1"/>
  </cols>
  <sheetData>
    <row r="1" spans="1:20" ht="15">
      <c r="A1" s="56" t="s">
        <v>156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7" customFormat="1" ht="73.5" customHeight="1">
      <c r="A2" s="536"/>
      <c r="B2" s="536"/>
      <c r="C2" s="536"/>
      <c r="D2" s="536"/>
      <c r="E2" s="536"/>
      <c r="F2" s="536"/>
      <c r="G2" s="536" t="s">
        <v>53</v>
      </c>
      <c r="H2" s="536"/>
      <c r="I2" s="536"/>
      <c r="J2" s="536"/>
      <c r="K2" s="536"/>
      <c r="L2" s="536"/>
      <c r="M2" s="536" t="s">
        <v>57</v>
      </c>
      <c r="N2" s="536" t="s">
        <v>139</v>
      </c>
      <c r="O2" s="536" t="s">
        <v>140</v>
      </c>
      <c r="P2" s="536" t="s">
        <v>141</v>
      </c>
      <c r="Q2" s="536" t="s">
        <v>29</v>
      </c>
      <c r="R2" s="536" t="s">
        <v>30</v>
      </c>
      <c r="S2" s="536" t="s">
        <v>31</v>
      </c>
      <c r="T2" s="536"/>
    </row>
    <row r="3" spans="1:20" s="7" customFormat="1" ht="23.25" customHeight="1">
      <c r="A3" s="536"/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62" t="s">
        <v>35</v>
      </c>
      <c r="T3" s="62" t="s">
        <v>62</v>
      </c>
    </row>
    <row r="4" spans="1:20" s="8" customFormat="1" ht="12.75">
      <c r="A4" s="537">
        <v>1</v>
      </c>
      <c r="B4" s="537"/>
      <c r="C4" s="537"/>
      <c r="D4" s="537"/>
      <c r="E4" s="537"/>
      <c r="F4" s="537"/>
      <c r="G4" s="45">
        <v>2</v>
      </c>
      <c r="H4" s="45"/>
      <c r="I4" s="45"/>
      <c r="J4" s="45"/>
      <c r="K4" s="45"/>
      <c r="L4" s="45"/>
      <c r="M4" s="44">
        <v>3</v>
      </c>
      <c r="N4" s="45">
        <v>4</v>
      </c>
      <c r="O4" s="45">
        <v>5</v>
      </c>
      <c r="P4" s="45">
        <v>6</v>
      </c>
      <c r="Q4" s="45">
        <v>7</v>
      </c>
      <c r="R4" s="45">
        <v>8</v>
      </c>
      <c r="S4" s="45">
        <v>9</v>
      </c>
      <c r="T4" s="45">
        <v>10</v>
      </c>
    </row>
    <row r="5" spans="1:20" s="4" customFormat="1" ht="26.25" customHeight="1">
      <c r="A5" s="534" t="s">
        <v>1</v>
      </c>
      <c r="B5" s="534"/>
      <c r="C5" s="534"/>
      <c r="D5" s="534"/>
      <c r="E5" s="534"/>
      <c r="F5" s="534"/>
      <c r="G5" s="538" t="s">
        <v>157</v>
      </c>
      <c r="H5" s="538"/>
      <c r="I5" s="538"/>
      <c r="J5" s="538"/>
      <c r="K5" s="538"/>
      <c r="L5" s="538"/>
      <c r="M5" s="107"/>
      <c r="N5" s="108" t="s">
        <v>38</v>
      </c>
      <c r="O5" s="109" t="s">
        <v>38</v>
      </c>
      <c r="P5" s="110">
        <f>SUM(P7:P14)</f>
        <v>2846282.7208000002</v>
      </c>
      <c r="Q5" s="110">
        <f>SUM(Q7:Q12)</f>
        <v>1665482.7208</v>
      </c>
      <c r="R5" s="109"/>
      <c r="S5" s="48"/>
      <c r="T5" s="47"/>
    </row>
    <row r="6" spans="1:20" s="4" customFormat="1" ht="15.75" customHeight="1">
      <c r="A6" s="528"/>
      <c r="B6" s="287"/>
      <c r="C6" s="287"/>
      <c r="D6" s="287"/>
      <c r="E6" s="287"/>
      <c r="F6" s="287"/>
      <c r="G6" s="538" t="s">
        <v>158</v>
      </c>
      <c r="H6" s="538"/>
      <c r="I6" s="538"/>
      <c r="J6" s="538"/>
      <c r="K6" s="538"/>
      <c r="L6" s="538"/>
      <c r="M6" s="111" t="s">
        <v>38</v>
      </c>
      <c r="N6" s="108" t="s">
        <v>38</v>
      </c>
      <c r="O6" s="109" t="s">
        <v>38</v>
      </c>
      <c r="P6" s="109" t="s">
        <v>38</v>
      </c>
      <c r="Q6" s="109" t="s">
        <v>38</v>
      </c>
      <c r="R6" s="109" t="s">
        <v>38</v>
      </c>
      <c r="S6" s="48" t="s">
        <v>38</v>
      </c>
      <c r="T6" s="47" t="s">
        <v>38</v>
      </c>
    </row>
    <row r="7" spans="1:20" s="4" customFormat="1" ht="13.5" customHeight="1">
      <c r="A7" s="528" t="s">
        <v>13</v>
      </c>
      <c r="B7" s="287"/>
      <c r="C7" s="287"/>
      <c r="D7" s="287"/>
      <c r="E7" s="287"/>
      <c r="F7" s="287"/>
      <c r="G7" s="530" t="s">
        <v>159</v>
      </c>
      <c r="H7" s="531"/>
      <c r="I7" s="531"/>
      <c r="J7" s="531"/>
      <c r="K7" s="531"/>
      <c r="L7" s="532"/>
      <c r="M7" s="112">
        <v>310</v>
      </c>
      <c r="N7" s="108">
        <v>1</v>
      </c>
      <c r="O7" s="109">
        <f>P7/N7</f>
        <v>1038420.74</v>
      </c>
      <c r="P7" s="113">
        <f>Q7+S7</f>
        <v>1038420.74</v>
      </c>
      <c r="Q7" s="113">
        <v>938420.74</v>
      </c>
      <c r="R7" s="109"/>
      <c r="S7" s="48">
        <v>100000</v>
      </c>
      <c r="T7" s="47"/>
    </row>
    <row r="8" spans="1:20" s="4" customFormat="1" ht="13.5" customHeight="1">
      <c r="A8" s="528" t="s">
        <v>12</v>
      </c>
      <c r="B8" s="287"/>
      <c r="C8" s="287"/>
      <c r="D8" s="287"/>
      <c r="E8" s="287"/>
      <c r="F8" s="287"/>
      <c r="G8" s="530" t="s">
        <v>240</v>
      </c>
      <c r="H8" s="531"/>
      <c r="I8" s="531"/>
      <c r="J8" s="531"/>
      <c r="K8" s="531"/>
      <c r="L8" s="532"/>
      <c r="M8" s="112">
        <v>310</v>
      </c>
      <c r="N8" s="108">
        <v>1</v>
      </c>
      <c r="O8" s="109">
        <f aca="true" t="shared" si="0" ref="O8:O14">P8/N8</f>
        <v>49920</v>
      </c>
      <c r="P8" s="113">
        <v>49920</v>
      </c>
      <c r="Q8" s="113">
        <v>49920</v>
      </c>
      <c r="R8" s="109"/>
      <c r="S8" s="48"/>
      <c r="T8" s="47"/>
    </row>
    <row r="9" spans="1:20" s="4" customFormat="1" ht="13.5" customHeight="1">
      <c r="A9" s="528" t="s">
        <v>41</v>
      </c>
      <c r="B9" s="287"/>
      <c r="C9" s="287"/>
      <c r="D9" s="287"/>
      <c r="E9" s="287"/>
      <c r="F9" s="287"/>
      <c r="G9" s="530" t="s">
        <v>241</v>
      </c>
      <c r="H9" s="531"/>
      <c r="I9" s="531"/>
      <c r="J9" s="531"/>
      <c r="K9" s="531"/>
      <c r="L9" s="531"/>
      <c r="M9" s="112">
        <v>310</v>
      </c>
      <c r="N9" s="114">
        <v>1</v>
      </c>
      <c r="O9" s="109">
        <f t="shared" si="0"/>
        <v>377141.9808</v>
      </c>
      <c r="P9" s="113">
        <v>377141.9808</v>
      </c>
      <c r="Q9" s="113">
        <v>377141.9808</v>
      </c>
      <c r="R9" s="109"/>
      <c r="S9" s="48"/>
      <c r="T9" s="47"/>
    </row>
    <row r="10" spans="1:20" s="4" customFormat="1" ht="13.5" customHeight="1">
      <c r="A10" s="528" t="s">
        <v>43</v>
      </c>
      <c r="B10" s="287"/>
      <c r="C10" s="287"/>
      <c r="D10" s="287"/>
      <c r="E10" s="287"/>
      <c r="F10" s="287"/>
      <c r="G10" s="530" t="s">
        <v>275</v>
      </c>
      <c r="H10" s="531"/>
      <c r="I10" s="531"/>
      <c r="J10" s="531"/>
      <c r="K10" s="531"/>
      <c r="L10" s="532"/>
      <c r="M10" s="112">
        <v>310</v>
      </c>
      <c r="N10" s="114">
        <v>1</v>
      </c>
      <c r="O10" s="109">
        <f t="shared" si="0"/>
        <v>300000</v>
      </c>
      <c r="P10" s="113">
        <v>300000</v>
      </c>
      <c r="Q10" s="113">
        <v>300000</v>
      </c>
      <c r="R10" s="109"/>
      <c r="S10" s="48"/>
      <c r="T10" s="47"/>
    </row>
    <row r="11" spans="1:20" s="4" customFormat="1" ht="13.5" customHeight="1">
      <c r="A11" s="528" t="s">
        <v>173</v>
      </c>
      <c r="B11" s="287"/>
      <c r="C11" s="287"/>
      <c r="D11" s="287"/>
      <c r="E11" s="287"/>
      <c r="F11" s="287"/>
      <c r="G11" s="530" t="s">
        <v>276</v>
      </c>
      <c r="H11" s="531"/>
      <c r="I11" s="531"/>
      <c r="J11" s="531"/>
      <c r="K11" s="531"/>
      <c r="L11" s="532"/>
      <c r="M11" s="112">
        <v>310</v>
      </c>
      <c r="N11" s="114">
        <v>1</v>
      </c>
      <c r="O11" s="109">
        <f t="shared" si="0"/>
        <v>150580</v>
      </c>
      <c r="P11" s="109">
        <f>R11</f>
        <v>150580</v>
      </c>
      <c r="Q11" s="113"/>
      <c r="R11" s="109">
        <v>150580</v>
      </c>
      <c r="S11" s="48"/>
      <c r="T11" s="47"/>
    </row>
    <row r="12" spans="1:20" s="4" customFormat="1" ht="13.5" customHeight="1">
      <c r="A12" s="528" t="s">
        <v>174</v>
      </c>
      <c r="B12" s="287"/>
      <c r="C12" s="287"/>
      <c r="D12" s="287"/>
      <c r="E12" s="287"/>
      <c r="F12" s="287"/>
      <c r="G12" s="533" t="s">
        <v>288</v>
      </c>
      <c r="H12" s="533"/>
      <c r="I12" s="533"/>
      <c r="J12" s="533"/>
      <c r="K12" s="533"/>
      <c r="L12" s="533"/>
      <c r="M12" s="112"/>
      <c r="N12" s="114">
        <v>2</v>
      </c>
      <c r="O12" s="109">
        <f t="shared" si="0"/>
        <v>137700</v>
      </c>
      <c r="P12" s="109">
        <f aca="true" t="shared" si="1" ref="P12:P14">R12</f>
        <v>275400</v>
      </c>
      <c r="Q12" s="113"/>
      <c r="R12" s="109">
        <v>275400</v>
      </c>
      <c r="S12" s="48"/>
      <c r="T12" s="47"/>
    </row>
    <row r="13" spans="1:20" s="4" customFormat="1" ht="13.5" customHeight="1">
      <c r="A13" s="528" t="s">
        <v>175</v>
      </c>
      <c r="B13" s="287"/>
      <c r="C13" s="287"/>
      <c r="D13" s="287"/>
      <c r="E13" s="287"/>
      <c r="F13" s="287"/>
      <c r="G13" s="533" t="s">
        <v>290</v>
      </c>
      <c r="H13" s="533"/>
      <c r="I13" s="533"/>
      <c r="J13" s="533"/>
      <c r="K13" s="533"/>
      <c r="L13" s="533"/>
      <c r="M13" s="112"/>
      <c r="N13" s="114">
        <v>1</v>
      </c>
      <c r="O13" s="109">
        <f t="shared" si="0"/>
        <v>484820</v>
      </c>
      <c r="P13" s="109">
        <f t="shared" si="1"/>
        <v>484820</v>
      </c>
      <c r="Q13" s="113"/>
      <c r="R13" s="109">
        <v>484820</v>
      </c>
      <c r="S13" s="48"/>
      <c r="T13" s="47"/>
    </row>
    <row r="14" spans="1:20" s="4" customFormat="1" ht="13.5" customHeight="1">
      <c r="A14" s="528" t="s">
        <v>289</v>
      </c>
      <c r="B14" s="287"/>
      <c r="C14" s="287"/>
      <c r="D14" s="287"/>
      <c r="E14" s="287"/>
      <c r="F14" s="287"/>
      <c r="G14" s="533" t="s">
        <v>291</v>
      </c>
      <c r="H14" s="533"/>
      <c r="I14" s="533"/>
      <c r="J14" s="533"/>
      <c r="K14" s="533"/>
      <c r="L14" s="533"/>
      <c r="M14" s="112"/>
      <c r="N14" s="114">
        <v>1</v>
      </c>
      <c r="O14" s="109">
        <f t="shared" si="0"/>
        <v>170000</v>
      </c>
      <c r="P14" s="109">
        <f t="shared" si="1"/>
        <v>170000</v>
      </c>
      <c r="Q14" s="113"/>
      <c r="R14" s="109">
        <v>170000</v>
      </c>
      <c r="S14" s="48"/>
      <c r="T14" s="47"/>
    </row>
    <row r="15" spans="1:20" s="4" customFormat="1" ht="13.5" customHeight="1">
      <c r="A15" s="534" t="s">
        <v>2</v>
      </c>
      <c r="B15" s="534"/>
      <c r="C15" s="534"/>
      <c r="D15" s="534"/>
      <c r="E15" s="534"/>
      <c r="F15" s="534"/>
      <c r="G15" s="535" t="s">
        <v>160</v>
      </c>
      <c r="H15" s="535"/>
      <c r="I15" s="535"/>
      <c r="J15" s="535"/>
      <c r="K15" s="535"/>
      <c r="L15" s="535"/>
      <c r="M15" s="112"/>
      <c r="N15" s="108" t="s">
        <v>38</v>
      </c>
      <c r="O15" s="109" t="s">
        <v>38</v>
      </c>
      <c r="P15" s="109"/>
      <c r="Q15" s="109"/>
      <c r="R15" s="109"/>
      <c r="S15" s="48"/>
      <c r="T15" s="47"/>
    </row>
    <row r="16" spans="1:20" s="4" customFormat="1" ht="13.5" customHeight="1">
      <c r="A16" s="528" t="s">
        <v>46</v>
      </c>
      <c r="B16" s="287"/>
      <c r="C16" s="287"/>
      <c r="D16" s="287"/>
      <c r="E16" s="287"/>
      <c r="F16" s="287"/>
      <c r="G16" s="115" t="s">
        <v>158</v>
      </c>
      <c r="H16" s="106"/>
      <c r="I16" s="106"/>
      <c r="J16" s="106"/>
      <c r="K16" s="106"/>
      <c r="L16" s="106"/>
      <c r="M16" s="111" t="s">
        <v>38</v>
      </c>
      <c r="N16" s="108" t="s">
        <v>38</v>
      </c>
      <c r="O16" s="109" t="s">
        <v>38</v>
      </c>
      <c r="P16" s="109" t="s">
        <v>38</v>
      </c>
      <c r="Q16" s="109" t="s">
        <v>38</v>
      </c>
      <c r="R16" s="109" t="s">
        <v>38</v>
      </c>
      <c r="S16" s="48" t="s">
        <v>38</v>
      </c>
      <c r="T16" s="47" t="s">
        <v>38</v>
      </c>
    </row>
    <row r="17" spans="1:20" s="4" customFormat="1" ht="13.5" customHeight="1">
      <c r="A17" s="528" t="s">
        <v>47</v>
      </c>
      <c r="B17" s="287"/>
      <c r="C17" s="287"/>
      <c r="D17" s="287"/>
      <c r="E17" s="287"/>
      <c r="F17" s="287"/>
      <c r="G17" s="115"/>
      <c r="H17" s="106"/>
      <c r="I17" s="106"/>
      <c r="J17" s="106"/>
      <c r="K17" s="106"/>
      <c r="L17" s="106"/>
      <c r="M17" s="112"/>
      <c r="N17" s="108"/>
      <c r="O17" s="109"/>
      <c r="P17" s="109"/>
      <c r="Q17" s="109"/>
      <c r="R17" s="109"/>
      <c r="S17" s="48"/>
      <c r="T17" s="47"/>
    </row>
    <row r="18" spans="1:20" s="4" customFormat="1" ht="13.5" customHeight="1">
      <c r="A18" s="534" t="s">
        <v>3</v>
      </c>
      <c r="B18" s="534"/>
      <c r="C18" s="534"/>
      <c r="D18" s="534"/>
      <c r="E18" s="534"/>
      <c r="F18" s="534"/>
      <c r="G18" s="535" t="s">
        <v>161</v>
      </c>
      <c r="H18" s="535"/>
      <c r="I18" s="535"/>
      <c r="J18" s="535"/>
      <c r="K18" s="535"/>
      <c r="L18" s="535"/>
      <c r="M18" s="112"/>
      <c r="N18" s="108" t="s">
        <v>38</v>
      </c>
      <c r="O18" s="109" t="s">
        <v>38</v>
      </c>
      <c r="P18" s="109"/>
      <c r="Q18" s="109"/>
      <c r="R18" s="109"/>
      <c r="S18" s="48"/>
      <c r="T18" s="47"/>
    </row>
    <row r="19" spans="1:20" s="4" customFormat="1" ht="13.5" customHeight="1">
      <c r="A19" s="528" t="s">
        <v>16</v>
      </c>
      <c r="B19" s="287"/>
      <c r="C19" s="287"/>
      <c r="D19" s="287"/>
      <c r="E19" s="287"/>
      <c r="F19" s="287"/>
      <c r="G19" s="115" t="s">
        <v>158</v>
      </c>
      <c r="H19" s="106"/>
      <c r="I19" s="106"/>
      <c r="J19" s="106"/>
      <c r="K19" s="106"/>
      <c r="L19" s="106"/>
      <c r="M19" s="111" t="s">
        <v>38</v>
      </c>
      <c r="N19" s="108" t="s">
        <v>38</v>
      </c>
      <c r="O19" s="109" t="s">
        <v>38</v>
      </c>
      <c r="P19" s="109" t="s">
        <v>38</v>
      </c>
      <c r="Q19" s="109" t="s">
        <v>38</v>
      </c>
      <c r="R19" s="109" t="s">
        <v>38</v>
      </c>
      <c r="S19" s="48" t="s">
        <v>38</v>
      </c>
      <c r="T19" s="47" t="s">
        <v>38</v>
      </c>
    </row>
    <row r="20" spans="1:20" s="4" customFormat="1" ht="13.5" customHeight="1">
      <c r="A20" s="528" t="s">
        <v>75</v>
      </c>
      <c r="B20" s="287"/>
      <c r="C20" s="287"/>
      <c r="D20" s="287"/>
      <c r="E20" s="287"/>
      <c r="F20" s="287"/>
      <c r="G20" s="63"/>
      <c r="H20" s="63"/>
      <c r="I20" s="63"/>
      <c r="J20" s="63"/>
      <c r="K20" s="63"/>
      <c r="L20" s="63"/>
      <c r="M20" s="44"/>
      <c r="N20" s="47"/>
      <c r="O20" s="47"/>
      <c r="P20" s="47"/>
      <c r="Q20" s="47"/>
      <c r="R20" s="47"/>
      <c r="S20" s="47"/>
      <c r="T20" s="47"/>
    </row>
    <row r="21" spans="1:20" s="4" customFormat="1" ht="16.5" customHeight="1">
      <c r="A21" s="484" t="s">
        <v>56</v>
      </c>
      <c r="B21" s="485"/>
      <c r="C21" s="485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529"/>
      <c r="P21" s="49">
        <f>P5</f>
        <v>2846282.7208000002</v>
      </c>
      <c r="Q21" s="49">
        <f>Q5</f>
        <v>1665482.7208</v>
      </c>
      <c r="R21" s="49">
        <f>SUM(R10:R20)</f>
        <v>1080800</v>
      </c>
      <c r="S21" s="105">
        <f>S7</f>
        <v>100000</v>
      </c>
      <c r="T21" s="47"/>
    </row>
  </sheetData>
  <mergeCells count="39">
    <mergeCell ref="A6:F6"/>
    <mergeCell ref="A5:F5"/>
    <mergeCell ref="G5:L5"/>
    <mergeCell ref="G6:L6"/>
    <mergeCell ref="A8:F8"/>
    <mergeCell ref="A7:F7"/>
    <mergeCell ref="G7:L7"/>
    <mergeCell ref="G8:L8"/>
    <mergeCell ref="Q2:Q3"/>
    <mergeCell ref="R2:R3"/>
    <mergeCell ref="S2:T2"/>
    <mergeCell ref="A4:F4"/>
    <mergeCell ref="M2:M3"/>
    <mergeCell ref="N2:N3"/>
    <mergeCell ref="O2:O3"/>
    <mergeCell ref="P2:P3"/>
    <mergeCell ref="G2:L3"/>
    <mergeCell ref="A2:F3"/>
    <mergeCell ref="G9:L9"/>
    <mergeCell ref="A16:F16"/>
    <mergeCell ref="A15:F15"/>
    <mergeCell ref="A18:F18"/>
    <mergeCell ref="A17:F17"/>
    <mergeCell ref="G12:L12"/>
    <mergeCell ref="G15:L15"/>
    <mergeCell ref="G18:L18"/>
    <mergeCell ref="A9:F9"/>
    <mergeCell ref="A19:F19"/>
    <mergeCell ref="A20:F20"/>
    <mergeCell ref="A21:O21"/>
    <mergeCell ref="A10:F10"/>
    <mergeCell ref="A11:F11"/>
    <mergeCell ref="G10:L10"/>
    <mergeCell ref="G11:L11"/>
    <mergeCell ref="A12:F12"/>
    <mergeCell ref="A13:F13"/>
    <mergeCell ref="G13:L13"/>
    <mergeCell ref="A14:F14"/>
    <mergeCell ref="G14:L1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3"/>
  <sheetViews>
    <sheetView view="pageBreakPreview" zoomScale="115" zoomScaleSheetLayoutView="115" workbookViewId="0" topLeftCell="A1">
      <selection activeCell="Q17" sqref="Q17"/>
    </sheetView>
  </sheetViews>
  <sheetFormatPr defaultColWidth="0.85546875" defaultRowHeight="15"/>
  <cols>
    <col min="1" max="6" width="0.85546875" style="6" customWidth="1"/>
    <col min="7" max="10" width="11.8515625" style="6" customWidth="1"/>
    <col min="11" max="11" width="7.00390625" style="6" customWidth="1"/>
    <col min="12" max="12" width="3.140625" style="6" customWidth="1"/>
    <col min="13" max="16" width="8.7109375" style="6" customWidth="1"/>
    <col min="17" max="18" width="10.8515625" style="6" customWidth="1"/>
    <col min="19" max="19" width="9.28125" style="6" customWidth="1"/>
    <col min="20" max="20" width="10.57421875" style="6" customWidth="1"/>
    <col min="21" max="21" width="9.140625" style="6" customWidth="1"/>
    <col min="22" max="16384" width="0.85546875" style="6" customWidth="1"/>
  </cols>
  <sheetData>
    <row r="1" ht="15">
      <c r="A1" s="6" t="s">
        <v>162</v>
      </c>
    </row>
    <row r="2" ht="12.75" customHeight="1"/>
    <row r="3" spans="1:21" s="7" customFormat="1" ht="86.25" customHeight="1">
      <c r="A3" s="433" t="s">
        <v>9</v>
      </c>
      <c r="B3" s="434"/>
      <c r="C3" s="434"/>
      <c r="D3" s="434"/>
      <c r="E3" s="434"/>
      <c r="F3" s="435"/>
      <c r="G3" s="433" t="s">
        <v>53</v>
      </c>
      <c r="H3" s="434"/>
      <c r="I3" s="434"/>
      <c r="J3" s="434"/>
      <c r="K3" s="434"/>
      <c r="L3" s="435"/>
      <c r="M3" s="481" t="s">
        <v>57</v>
      </c>
      <c r="N3" s="481" t="s">
        <v>115</v>
      </c>
      <c r="O3" s="481" t="s">
        <v>163</v>
      </c>
      <c r="P3" s="481" t="s">
        <v>164</v>
      </c>
      <c r="Q3" s="481" t="s">
        <v>165</v>
      </c>
      <c r="R3" s="481" t="s">
        <v>166</v>
      </c>
      <c r="S3" s="433" t="s">
        <v>30</v>
      </c>
      <c r="T3" s="428" t="s">
        <v>31</v>
      </c>
      <c r="U3" s="452"/>
    </row>
    <row r="4" spans="1:21" s="7" customFormat="1" ht="32.25" customHeight="1">
      <c r="A4" s="439"/>
      <c r="B4" s="440"/>
      <c r="C4" s="440"/>
      <c r="D4" s="440"/>
      <c r="E4" s="440"/>
      <c r="F4" s="441"/>
      <c r="G4" s="439"/>
      <c r="H4" s="440"/>
      <c r="I4" s="440"/>
      <c r="J4" s="440"/>
      <c r="K4" s="440"/>
      <c r="L4" s="441"/>
      <c r="M4" s="287"/>
      <c r="N4" s="287"/>
      <c r="O4" s="481"/>
      <c r="P4" s="481"/>
      <c r="Q4" s="481"/>
      <c r="R4" s="481"/>
      <c r="S4" s="439"/>
      <c r="T4" s="26" t="s">
        <v>35</v>
      </c>
      <c r="U4" s="26" t="s">
        <v>36</v>
      </c>
    </row>
    <row r="5" spans="1:21" s="8" customFormat="1" ht="12.75">
      <c r="A5" s="410">
        <v>1</v>
      </c>
      <c r="B5" s="411"/>
      <c r="C5" s="411"/>
      <c r="D5" s="411"/>
      <c r="E5" s="411"/>
      <c r="F5" s="412"/>
      <c r="G5" s="28">
        <v>2</v>
      </c>
      <c r="H5" s="28"/>
      <c r="I5" s="28"/>
      <c r="J5" s="28"/>
      <c r="K5" s="28"/>
      <c r="L5" s="28"/>
      <c r="M5" s="35">
        <v>3</v>
      </c>
      <c r="N5" s="35">
        <v>4</v>
      </c>
      <c r="O5" s="27">
        <v>5</v>
      </c>
      <c r="P5" s="27">
        <v>6</v>
      </c>
      <c r="Q5" s="27">
        <v>7</v>
      </c>
      <c r="R5" s="27">
        <v>8</v>
      </c>
      <c r="S5" s="27">
        <v>9</v>
      </c>
      <c r="T5" s="27">
        <v>10</v>
      </c>
      <c r="U5" s="27">
        <v>11</v>
      </c>
    </row>
    <row r="6" spans="1:21" s="4" customFormat="1" ht="26.25" customHeight="1">
      <c r="A6" s="363" t="s">
        <v>1</v>
      </c>
      <c r="B6" s="364"/>
      <c r="C6" s="364"/>
      <c r="D6" s="364"/>
      <c r="E6" s="364"/>
      <c r="F6" s="365"/>
      <c r="G6" s="371" t="s">
        <v>167</v>
      </c>
      <c r="H6" s="397"/>
      <c r="I6" s="397"/>
      <c r="J6" s="397"/>
      <c r="K6" s="397"/>
      <c r="L6" s="398"/>
      <c r="M6" s="26" t="s">
        <v>38</v>
      </c>
      <c r="N6" s="26" t="s">
        <v>38</v>
      </c>
      <c r="O6" s="13" t="s">
        <v>38</v>
      </c>
      <c r="P6" s="13" t="s">
        <v>38</v>
      </c>
      <c r="Q6" s="13" t="s">
        <v>38</v>
      </c>
      <c r="R6" s="13" t="s">
        <v>38</v>
      </c>
      <c r="S6" s="26" t="s">
        <v>38</v>
      </c>
      <c r="T6" s="13" t="s">
        <v>38</v>
      </c>
      <c r="U6" s="13" t="s">
        <v>38</v>
      </c>
    </row>
    <row r="7" spans="1:21" s="4" customFormat="1" ht="26.25" customHeight="1">
      <c r="A7" s="363" t="s">
        <v>13</v>
      </c>
      <c r="B7" s="364"/>
      <c r="C7" s="364"/>
      <c r="D7" s="364"/>
      <c r="E7" s="364"/>
      <c r="F7" s="365"/>
      <c r="G7" s="371" t="s">
        <v>168</v>
      </c>
      <c r="H7" s="397"/>
      <c r="I7" s="397"/>
      <c r="J7" s="397"/>
      <c r="K7" s="397"/>
      <c r="L7" s="398"/>
      <c r="M7" s="26"/>
      <c r="N7" s="26" t="s">
        <v>38</v>
      </c>
      <c r="O7" s="13" t="s">
        <v>38</v>
      </c>
      <c r="P7" s="13" t="s">
        <v>38</v>
      </c>
      <c r="Q7" s="38">
        <f>Q8+Q9+Q10+Q11</f>
        <v>539392.23</v>
      </c>
      <c r="R7" s="38">
        <f>R8+R9+R10+R11</f>
        <v>480000</v>
      </c>
      <c r="S7" s="41"/>
      <c r="T7" s="59">
        <f>T8</f>
        <v>59392.23</v>
      </c>
      <c r="U7" s="13"/>
    </row>
    <row r="8" spans="1:21" s="4" customFormat="1" ht="14.25" customHeight="1">
      <c r="A8" s="363" t="s">
        <v>14</v>
      </c>
      <c r="B8" s="364"/>
      <c r="C8" s="364"/>
      <c r="D8" s="364"/>
      <c r="E8" s="364"/>
      <c r="F8" s="365"/>
      <c r="G8" s="539" t="s">
        <v>169</v>
      </c>
      <c r="H8" s="540"/>
      <c r="I8" s="540"/>
      <c r="J8" s="540"/>
      <c r="K8" s="540"/>
      <c r="L8" s="541"/>
      <c r="M8" s="26">
        <v>346</v>
      </c>
      <c r="N8" s="26" t="s">
        <v>170</v>
      </c>
      <c r="O8" s="67">
        <v>300</v>
      </c>
      <c r="P8" s="68">
        <f>Q8/O8</f>
        <v>1034.6407666666667</v>
      </c>
      <c r="Q8" s="42">
        <f>251000+T8</f>
        <v>310392.23</v>
      </c>
      <c r="R8" s="42">
        <v>251000</v>
      </c>
      <c r="S8" s="42"/>
      <c r="T8" s="69">
        <v>59392.23</v>
      </c>
      <c r="U8" s="26"/>
    </row>
    <row r="9" spans="1:21" s="4" customFormat="1" ht="14.25" customHeight="1">
      <c r="A9" s="363" t="s">
        <v>283</v>
      </c>
      <c r="B9" s="364"/>
      <c r="C9" s="364"/>
      <c r="D9" s="364"/>
      <c r="E9" s="364"/>
      <c r="F9" s="365"/>
      <c r="G9" s="539" t="s">
        <v>171</v>
      </c>
      <c r="H9" s="540"/>
      <c r="I9" s="540"/>
      <c r="J9" s="540"/>
      <c r="K9" s="540"/>
      <c r="L9" s="541"/>
      <c r="M9" s="26">
        <v>346</v>
      </c>
      <c r="N9" s="26" t="s">
        <v>170</v>
      </c>
      <c r="O9" s="67">
        <v>20</v>
      </c>
      <c r="P9" s="68">
        <f aca="true" t="shared" si="0" ref="P9:P11">Q9/O9</f>
        <v>5200</v>
      </c>
      <c r="Q9" s="42">
        <v>104000</v>
      </c>
      <c r="R9" s="42">
        <v>104000</v>
      </c>
      <c r="S9" s="42"/>
      <c r="T9" s="69"/>
      <c r="U9" s="26"/>
    </row>
    <row r="10" spans="1:21" s="4" customFormat="1" ht="14.25" customHeight="1">
      <c r="A10" s="363" t="s">
        <v>284</v>
      </c>
      <c r="B10" s="364"/>
      <c r="C10" s="364"/>
      <c r="D10" s="364"/>
      <c r="E10" s="364"/>
      <c r="F10" s="365"/>
      <c r="G10" s="64" t="s">
        <v>172</v>
      </c>
      <c r="H10" s="65"/>
      <c r="I10" s="65"/>
      <c r="J10" s="65"/>
      <c r="K10" s="65"/>
      <c r="L10" s="66"/>
      <c r="M10" s="26">
        <v>346</v>
      </c>
      <c r="N10" s="26" t="s">
        <v>170</v>
      </c>
      <c r="O10" s="67">
        <v>25</v>
      </c>
      <c r="P10" s="68">
        <f t="shared" si="0"/>
        <v>200</v>
      </c>
      <c r="Q10" s="42">
        <v>5000</v>
      </c>
      <c r="R10" s="42">
        <v>5000</v>
      </c>
      <c r="S10" s="42"/>
      <c r="T10" s="69"/>
      <c r="U10" s="26"/>
    </row>
    <row r="11" spans="1:21" s="4" customFormat="1" ht="48.75" customHeight="1">
      <c r="A11" s="363" t="s">
        <v>285</v>
      </c>
      <c r="B11" s="364"/>
      <c r="C11" s="364"/>
      <c r="D11" s="364"/>
      <c r="E11" s="364"/>
      <c r="F11" s="365"/>
      <c r="G11" s="539" t="s">
        <v>277</v>
      </c>
      <c r="H11" s="540"/>
      <c r="I11" s="540"/>
      <c r="J11" s="540"/>
      <c r="K11" s="540"/>
      <c r="L11" s="541"/>
      <c r="M11" s="26">
        <v>346</v>
      </c>
      <c r="N11" s="26" t="s">
        <v>170</v>
      </c>
      <c r="O11" s="67">
        <v>400</v>
      </c>
      <c r="P11" s="68">
        <f t="shared" si="0"/>
        <v>300</v>
      </c>
      <c r="Q11" s="42">
        <v>120000</v>
      </c>
      <c r="R11" s="42">
        <v>120000</v>
      </c>
      <c r="S11" s="42"/>
      <c r="T11" s="69"/>
      <c r="U11" s="26"/>
    </row>
    <row r="12" spans="1:21" s="4" customFormat="1" ht="14.25" customHeight="1">
      <c r="A12" s="363" t="s">
        <v>286</v>
      </c>
      <c r="B12" s="364"/>
      <c r="C12" s="364"/>
      <c r="D12" s="364"/>
      <c r="E12" s="364"/>
      <c r="F12" s="365"/>
      <c r="G12" s="428"/>
      <c r="H12" s="452"/>
      <c r="I12" s="452"/>
      <c r="J12" s="452"/>
      <c r="K12" s="452"/>
      <c r="L12" s="453"/>
      <c r="M12" s="26"/>
      <c r="N12" s="26"/>
      <c r="O12" s="13"/>
      <c r="P12" s="26"/>
      <c r="Q12" s="42"/>
      <c r="R12" s="42"/>
      <c r="S12" s="42"/>
      <c r="T12" s="69"/>
      <c r="U12" s="26"/>
    </row>
    <row r="13" spans="1:21" s="4" customFormat="1" ht="24.75" customHeight="1">
      <c r="A13" s="355" t="s">
        <v>56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41">
        <f>Q7</f>
        <v>539392.23</v>
      </c>
      <c r="R13" s="41">
        <f>R7</f>
        <v>480000</v>
      </c>
      <c r="S13" s="41">
        <f>SUM(S9:S12)</f>
        <v>0</v>
      </c>
      <c r="T13" s="59">
        <f>T7</f>
        <v>59392.23</v>
      </c>
      <c r="U13" s="13"/>
    </row>
  </sheetData>
  <mergeCells count="25">
    <mergeCell ref="Q3:Q4"/>
    <mergeCell ref="R3:R4"/>
    <mergeCell ref="S3:S4"/>
    <mergeCell ref="T3:U3"/>
    <mergeCell ref="A3:F4"/>
    <mergeCell ref="M3:M4"/>
    <mergeCell ref="N3:N4"/>
    <mergeCell ref="O3:O4"/>
    <mergeCell ref="P3:P4"/>
    <mergeCell ref="G3:L4"/>
    <mergeCell ref="A6:F6"/>
    <mergeCell ref="A5:F5"/>
    <mergeCell ref="G6:L6"/>
    <mergeCell ref="A8:F8"/>
    <mergeCell ref="A7:F7"/>
    <mergeCell ref="G7:L7"/>
    <mergeCell ref="G8:L8"/>
    <mergeCell ref="A13:P13"/>
    <mergeCell ref="A10:F10"/>
    <mergeCell ref="A9:F9"/>
    <mergeCell ref="G9:L9"/>
    <mergeCell ref="A12:F12"/>
    <mergeCell ref="A11:F11"/>
    <mergeCell ref="G11:L11"/>
    <mergeCell ref="G12:L1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40"/>
  <sheetViews>
    <sheetView tabSelected="1" workbookViewId="0" topLeftCell="A1">
      <selection activeCell="CY16" sqref="CY16"/>
    </sheetView>
  </sheetViews>
  <sheetFormatPr defaultColWidth="9.140625" defaultRowHeight="9.75" customHeight="1"/>
  <cols>
    <col min="1" max="99" width="0.85546875" style="174" customWidth="1"/>
    <col min="100" max="100" width="8.7109375" style="174" customWidth="1"/>
    <col min="101" max="101" width="13.7109375" style="174" customWidth="1"/>
    <col min="102" max="102" width="9.140625" style="174" customWidth="1"/>
    <col min="103" max="106" width="11.7109375" style="174" customWidth="1"/>
    <col min="107" max="16384" width="9.140625" style="174" customWidth="1"/>
  </cols>
  <sheetData>
    <row r="1" spans="2:106" ht="13.5" customHeight="1">
      <c r="B1" s="258" t="s">
        <v>476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</row>
    <row r="2" ht="15"/>
    <row r="3" spans="1:106" ht="11.25" customHeight="1">
      <c r="A3" s="259" t="s">
        <v>9</v>
      </c>
      <c r="B3" s="259"/>
      <c r="C3" s="259"/>
      <c r="D3" s="259"/>
      <c r="E3" s="259"/>
      <c r="F3" s="259"/>
      <c r="G3" s="259"/>
      <c r="H3" s="260"/>
      <c r="I3" s="265" t="s">
        <v>0</v>
      </c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/>
      <c r="BZ3" s="265"/>
      <c r="CA3" s="265"/>
      <c r="CB3" s="265"/>
      <c r="CC3" s="265"/>
      <c r="CD3" s="265"/>
      <c r="CE3" s="265"/>
      <c r="CF3" s="265"/>
      <c r="CG3" s="265"/>
      <c r="CH3" s="265"/>
      <c r="CI3" s="265"/>
      <c r="CJ3" s="265"/>
      <c r="CK3" s="265"/>
      <c r="CL3" s="265"/>
      <c r="CM3" s="266"/>
      <c r="CN3" s="271" t="s">
        <v>477</v>
      </c>
      <c r="CO3" s="259"/>
      <c r="CP3" s="259"/>
      <c r="CQ3" s="259"/>
      <c r="CR3" s="259"/>
      <c r="CS3" s="259"/>
      <c r="CT3" s="259"/>
      <c r="CU3" s="260"/>
      <c r="CV3" s="271" t="s">
        <v>478</v>
      </c>
      <c r="CW3" s="271" t="s">
        <v>479</v>
      </c>
      <c r="CX3" s="271" t="s">
        <v>480</v>
      </c>
      <c r="CY3" s="274" t="s">
        <v>336</v>
      </c>
      <c r="CZ3" s="275"/>
      <c r="DA3" s="275"/>
      <c r="DB3" s="276"/>
    </row>
    <row r="4" spans="1:106" ht="11.25" customHeight="1">
      <c r="A4" s="261"/>
      <c r="B4" s="261"/>
      <c r="C4" s="261"/>
      <c r="D4" s="261"/>
      <c r="E4" s="261"/>
      <c r="F4" s="261"/>
      <c r="G4" s="261"/>
      <c r="H4" s="262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8"/>
      <c r="CN4" s="272"/>
      <c r="CO4" s="261"/>
      <c r="CP4" s="261"/>
      <c r="CQ4" s="261"/>
      <c r="CR4" s="261"/>
      <c r="CS4" s="261"/>
      <c r="CT4" s="261"/>
      <c r="CU4" s="262"/>
      <c r="CV4" s="272"/>
      <c r="CW4" s="272"/>
      <c r="CX4" s="272"/>
      <c r="CY4" s="175" t="s">
        <v>337</v>
      </c>
      <c r="CZ4" s="175" t="s">
        <v>338</v>
      </c>
      <c r="DA4" s="175" t="s">
        <v>339</v>
      </c>
      <c r="DB4" s="277" t="s">
        <v>340</v>
      </c>
    </row>
    <row r="5" spans="1:106" ht="39" customHeight="1">
      <c r="A5" s="263"/>
      <c r="B5" s="263"/>
      <c r="C5" s="263"/>
      <c r="D5" s="263"/>
      <c r="E5" s="263"/>
      <c r="F5" s="263"/>
      <c r="G5" s="263"/>
      <c r="H5" s="264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70"/>
      <c r="CN5" s="273"/>
      <c r="CO5" s="263"/>
      <c r="CP5" s="263"/>
      <c r="CQ5" s="263"/>
      <c r="CR5" s="263"/>
      <c r="CS5" s="263"/>
      <c r="CT5" s="263"/>
      <c r="CU5" s="264"/>
      <c r="CV5" s="273"/>
      <c r="CW5" s="273"/>
      <c r="CX5" s="273"/>
      <c r="CY5" s="176" t="s">
        <v>481</v>
      </c>
      <c r="CZ5" s="177" t="s">
        <v>482</v>
      </c>
      <c r="DA5" s="177" t="s">
        <v>483</v>
      </c>
      <c r="DB5" s="278"/>
    </row>
    <row r="6" spans="1:106" ht="13.9" customHeight="1" thickBot="1">
      <c r="A6" s="253" t="s">
        <v>1</v>
      </c>
      <c r="B6" s="253"/>
      <c r="C6" s="253"/>
      <c r="D6" s="253"/>
      <c r="E6" s="253"/>
      <c r="F6" s="253"/>
      <c r="G6" s="253"/>
      <c r="H6" s="254"/>
      <c r="I6" s="253" t="s">
        <v>2</v>
      </c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4"/>
      <c r="CN6" s="255" t="s">
        <v>3</v>
      </c>
      <c r="CO6" s="256"/>
      <c r="CP6" s="256"/>
      <c r="CQ6" s="256"/>
      <c r="CR6" s="256"/>
      <c r="CS6" s="256"/>
      <c r="CT6" s="256"/>
      <c r="CU6" s="257"/>
      <c r="CV6" s="178" t="s">
        <v>4</v>
      </c>
      <c r="CW6" s="178" t="s">
        <v>10</v>
      </c>
      <c r="CX6" s="178" t="s">
        <v>11</v>
      </c>
      <c r="CY6" s="178" t="s">
        <v>5</v>
      </c>
      <c r="CZ6" s="178" t="s">
        <v>6</v>
      </c>
      <c r="DA6" s="178" t="s">
        <v>7</v>
      </c>
      <c r="DB6" s="179" t="s">
        <v>8</v>
      </c>
    </row>
    <row r="7" spans="1:106" ht="12.75" customHeight="1">
      <c r="A7" s="246">
        <v>1</v>
      </c>
      <c r="B7" s="246"/>
      <c r="C7" s="246"/>
      <c r="D7" s="246"/>
      <c r="E7" s="246"/>
      <c r="F7" s="246"/>
      <c r="G7" s="246"/>
      <c r="H7" s="247"/>
      <c r="I7" s="248" t="s">
        <v>484</v>
      </c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50" t="s">
        <v>485</v>
      </c>
      <c r="CO7" s="251"/>
      <c r="CP7" s="251"/>
      <c r="CQ7" s="251"/>
      <c r="CR7" s="251"/>
      <c r="CS7" s="251"/>
      <c r="CT7" s="251"/>
      <c r="CU7" s="252"/>
      <c r="CV7" s="180" t="s">
        <v>486</v>
      </c>
      <c r="CW7" s="180" t="s">
        <v>346</v>
      </c>
      <c r="CX7" s="180" t="s">
        <v>346</v>
      </c>
      <c r="CY7" s="181">
        <v>18804958.61</v>
      </c>
      <c r="CZ7" s="181">
        <v>16282135.3</v>
      </c>
      <c r="DA7" s="181">
        <v>16933538.72</v>
      </c>
      <c r="DB7" s="182"/>
    </row>
    <row r="8" spans="1:106" ht="24" customHeight="1">
      <c r="A8" s="241" t="s">
        <v>13</v>
      </c>
      <c r="B8" s="241"/>
      <c r="C8" s="241"/>
      <c r="D8" s="241"/>
      <c r="E8" s="241"/>
      <c r="F8" s="241"/>
      <c r="G8" s="241"/>
      <c r="H8" s="242"/>
      <c r="I8" s="243" t="s">
        <v>487</v>
      </c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5" t="s">
        <v>488</v>
      </c>
      <c r="CO8" s="241"/>
      <c r="CP8" s="241"/>
      <c r="CQ8" s="241"/>
      <c r="CR8" s="241"/>
      <c r="CS8" s="241"/>
      <c r="CT8" s="241"/>
      <c r="CU8" s="242"/>
      <c r="CV8" s="183" t="s">
        <v>486</v>
      </c>
      <c r="CW8" s="183" t="s">
        <v>346</v>
      </c>
      <c r="CX8" s="183" t="s">
        <v>346</v>
      </c>
      <c r="CY8" s="184">
        <v>1598070.42</v>
      </c>
      <c r="CZ8" s="184"/>
      <c r="DA8" s="184"/>
      <c r="DB8" s="185"/>
    </row>
    <row r="9" spans="1:106" ht="24" customHeight="1">
      <c r="A9" s="241" t="s">
        <v>14</v>
      </c>
      <c r="B9" s="241"/>
      <c r="C9" s="241"/>
      <c r="D9" s="241"/>
      <c r="E9" s="241"/>
      <c r="F9" s="241"/>
      <c r="G9" s="241"/>
      <c r="H9" s="242"/>
      <c r="I9" s="243" t="s">
        <v>489</v>
      </c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5" t="s">
        <v>490</v>
      </c>
      <c r="CO9" s="241"/>
      <c r="CP9" s="241"/>
      <c r="CQ9" s="241"/>
      <c r="CR9" s="241"/>
      <c r="CS9" s="241"/>
      <c r="CT9" s="241"/>
      <c r="CU9" s="242"/>
      <c r="CV9" s="183" t="s">
        <v>486</v>
      </c>
      <c r="CW9" s="183" t="s">
        <v>346</v>
      </c>
      <c r="CX9" s="183" t="s">
        <v>346</v>
      </c>
      <c r="CY9" s="184">
        <v>1598070.42</v>
      </c>
      <c r="CZ9" s="184"/>
      <c r="DA9" s="184"/>
      <c r="DB9" s="185"/>
    </row>
    <row r="10" spans="1:106" ht="24" customHeight="1">
      <c r="A10" s="241" t="s">
        <v>491</v>
      </c>
      <c r="B10" s="241"/>
      <c r="C10" s="241"/>
      <c r="D10" s="241"/>
      <c r="E10" s="241"/>
      <c r="F10" s="241"/>
      <c r="G10" s="241"/>
      <c r="H10" s="242"/>
      <c r="I10" s="243" t="s">
        <v>492</v>
      </c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5" t="s">
        <v>493</v>
      </c>
      <c r="CO10" s="241"/>
      <c r="CP10" s="241"/>
      <c r="CQ10" s="241"/>
      <c r="CR10" s="241"/>
      <c r="CS10" s="241"/>
      <c r="CT10" s="241"/>
      <c r="CU10" s="242"/>
      <c r="CV10" s="183" t="s">
        <v>494</v>
      </c>
      <c r="CW10" s="183" t="s">
        <v>356</v>
      </c>
      <c r="CX10" s="183" t="s">
        <v>346</v>
      </c>
      <c r="CY10" s="184">
        <v>1598070.42</v>
      </c>
      <c r="CZ10" s="184"/>
      <c r="DA10" s="184"/>
      <c r="DB10" s="185"/>
    </row>
    <row r="11" spans="1:106" ht="24" customHeight="1">
      <c r="A11" s="241" t="s">
        <v>12</v>
      </c>
      <c r="B11" s="241"/>
      <c r="C11" s="241"/>
      <c r="D11" s="241"/>
      <c r="E11" s="241"/>
      <c r="F11" s="241"/>
      <c r="G11" s="241"/>
      <c r="H11" s="242"/>
      <c r="I11" s="243" t="s">
        <v>495</v>
      </c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5" t="s">
        <v>496</v>
      </c>
      <c r="CO11" s="241"/>
      <c r="CP11" s="241"/>
      <c r="CQ11" s="241"/>
      <c r="CR11" s="241"/>
      <c r="CS11" s="241"/>
      <c r="CT11" s="241"/>
      <c r="CU11" s="242"/>
      <c r="CV11" s="183" t="s">
        <v>486</v>
      </c>
      <c r="CW11" s="183" t="s">
        <v>346</v>
      </c>
      <c r="CX11" s="183" t="s">
        <v>346</v>
      </c>
      <c r="CY11" s="184">
        <v>17206888.19</v>
      </c>
      <c r="CZ11" s="184">
        <v>16282135.3</v>
      </c>
      <c r="DA11" s="184">
        <v>16933538.72</v>
      </c>
      <c r="DB11" s="185"/>
    </row>
    <row r="12" spans="1:106" ht="24" customHeight="1">
      <c r="A12" s="241" t="s">
        <v>15</v>
      </c>
      <c r="B12" s="241"/>
      <c r="C12" s="241"/>
      <c r="D12" s="241"/>
      <c r="E12" s="241"/>
      <c r="F12" s="241"/>
      <c r="G12" s="241"/>
      <c r="H12" s="242"/>
      <c r="I12" s="243" t="s">
        <v>497</v>
      </c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5" t="s">
        <v>498</v>
      </c>
      <c r="CO12" s="241"/>
      <c r="CP12" s="241"/>
      <c r="CQ12" s="241"/>
      <c r="CR12" s="241"/>
      <c r="CS12" s="241"/>
      <c r="CT12" s="241"/>
      <c r="CU12" s="242"/>
      <c r="CV12" s="183" t="s">
        <v>486</v>
      </c>
      <c r="CW12" s="183" t="s">
        <v>346</v>
      </c>
      <c r="CX12" s="183" t="s">
        <v>346</v>
      </c>
      <c r="CY12" s="184">
        <v>15747695.96</v>
      </c>
      <c r="CZ12" s="184">
        <v>15073135.3</v>
      </c>
      <c r="DA12" s="184">
        <v>15675838.72</v>
      </c>
      <c r="DB12" s="185"/>
    </row>
    <row r="13" spans="1:106" ht="24" customHeight="1">
      <c r="A13" s="241" t="s">
        <v>499</v>
      </c>
      <c r="B13" s="241"/>
      <c r="C13" s="241"/>
      <c r="D13" s="241"/>
      <c r="E13" s="241"/>
      <c r="F13" s="241"/>
      <c r="G13" s="241"/>
      <c r="H13" s="242"/>
      <c r="I13" s="243" t="s">
        <v>500</v>
      </c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5" t="s">
        <v>501</v>
      </c>
      <c r="CO13" s="241"/>
      <c r="CP13" s="241"/>
      <c r="CQ13" s="241"/>
      <c r="CR13" s="241"/>
      <c r="CS13" s="241"/>
      <c r="CT13" s="241"/>
      <c r="CU13" s="242"/>
      <c r="CV13" s="183" t="s">
        <v>502</v>
      </c>
      <c r="CW13" s="183" t="s">
        <v>346</v>
      </c>
      <c r="CX13" s="183" t="s">
        <v>346</v>
      </c>
      <c r="CY13" s="184">
        <v>15747695.96</v>
      </c>
      <c r="CZ13" s="184">
        <v>15073135.3</v>
      </c>
      <c r="DA13" s="184">
        <v>15675838.72</v>
      </c>
      <c r="DB13" s="185"/>
    </row>
    <row r="14" spans="1:106" ht="24" customHeight="1">
      <c r="A14" s="241" t="s">
        <v>503</v>
      </c>
      <c r="B14" s="241"/>
      <c r="C14" s="241"/>
      <c r="D14" s="241"/>
      <c r="E14" s="241"/>
      <c r="F14" s="241"/>
      <c r="G14" s="241"/>
      <c r="H14" s="242"/>
      <c r="I14" s="243" t="s">
        <v>504</v>
      </c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5" t="s">
        <v>505</v>
      </c>
      <c r="CO14" s="241"/>
      <c r="CP14" s="241"/>
      <c r="CQ14" s="241"/>
      <c r="CR14" s="241"/>
      <c r="CS14" s="241"/>
      <c r="CT14" s="241"/>
      <c r="CU14" s="242"/>
      <c r="CV14" s="183" t="s">
        <v>486</v>
      </c>
      <c r="CW14" s="183" t="s">
        <v>346</v>
      </c>
      <c r="CX14" s="183" t="s">
        <v>346</v>
      </c>
      <c r="CY14" s="184">
        <v>1159800</v>
      </c>
      <c r="CZ14" s="184">
        <v>1209000</v>
      </c>
      <c r="DA14" s="184">
        <v>1257700</v>
      </c>
      <c r="DB14" s="185"/>
    </row>
    <row r="15" spans="1:106" ht="24" customHeight="1">
      <c r="A15" s="241" t="s">
        <v>506</v>
      </c>
      <c r="B15" s="241"/>
      <c r="C15" s="241"/>
      <c r="D15" s="241"/>
      <c r="E15" s="241"/>
      <c r="F15" s="241"/>
      <c r="G15" s="241"/>
      <c r="H15" s="242"/>
      <c r="I15" s="243" t="s">
        <v>500</v>
      </c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4"/>
      <c r="BZ15" s="244"/>
      <c r="CA15" s="244"/>
      <c r="CB15" s="244"/>
      <c r="CC15" s="244"/>
      <c r="CD15" s="244"/>
      <c r="CE15" s="244"/>
      <c r="CF15" s="244"/>
      <c r="CG15" s="244"/>
      <c r="CH15" s="244"/>
      <c r="CI15" s="244"/>
      <c r="CJ15" s="244"/>
      <c r="CK15" s="244"/>
      <c r="CL15" s="244"/>
      <c r="CM15" s="244"/>
      <c r="CN15" s="245" t="s">
        <v>507</v>
      </c>
      <c r="CO15" s="241"/>
      <c r="CP15" s="241"/>
      <c r="CQ15" s="241"/>
      <c r="CR15" s="241"/>
      <c r="CS15" s="241"/>
      <c r="CT15" s="241"/>
      <c r="CU15" s="242"/>
      <c r="CV15" s="183" t="s">
        <v>502</v>
      </c>
      <c r="CW15" s="183" t="s">
        <v>346</v>
      </c>
      <c r="CX15" s="183" t="s">
        <v>346</v>
      </c>
      <c r="CY15" s="184">
        <v>1159800</v>
      </c>
      <c r="CZ15" s="184">
        <v>1209000</v>
      </c>
      <c r="DA15" s="184">
        <v>1257700</v>
      </c>
      <c r="DB15" s="185"/>
    </row>
    <row r="16" spans="1:106" ht="24" customHeight="1">
      <c r="A16" s="241" t="s">
        <v>508</v>
      </c>
      <c r="B16" s="241"/>
      <c r="C16" s="241"/>
      <c r="D16" s="241"/>
      <c r="E16" s="241"/>
      <c r="F16" s="241"/>
      <c r="G16" s="241"/>
      <c r="H16" s="242"/>
      <c r="I16" s="243" t="s">
        <v>509</v>
      </c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5" t="s">
        <v>510</v>
      </c>
      <c r="CO16" s="241"/>
      <c r="CP16" s="241"/>
      <c r="CQ16" s="241"/>
      <c r="CR16" s="241"/>
      <c r="CS16" s="241"/>
      <c r="CT16" s="241"/>
      <c r="CU16" s="242"/>
      <c r="CV16" s="183" t="s">
        <v>486</v>
      </c>
      <c r="CW16" s="183" t="s">
        <v>346</v>
      </c>
      <c r="CX16" s="183" t="s">
        <v>346</v>
      </c>
      <c r="CY16" s="184">
        <v>299392.23</v>
      </c>
      <c r="CZ16" s="184"/>
      <c r="DA16" s="184"/>
      <c r="DB16" s="185"/>
    </row>
    <row r="17" spans="1:106" ht="24" customHeight="1" thickBot="1">
      <c r="A17" s="241" t="s">
        <v>511</v>
      </c>
      <c r="B17" s="241"/>
      <c r="C17" s="241"/>
      <c r="D17" s="241"/>
      <c r="E17" s="241"/>
      <c r="F17" s="241"/>
      <c r="G17" s="241"/>
      <c r="H17" s="242"/>
      <c r="I17" s="243" t="s">
        <v>512</v>
      </c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44"/>
      <c r="CN17" s="245" t="s">
        <v>513</v>
      </c>
      <c r="CO17" s="241"/>
      <c r="CP17" s="241"/>
      <c r="CQ17" s="241"/>
      <c r="CR17" s="241"/>
      <c r="CS17" s="241"/>
      <c r="CT17" s="241"/>
      <c r="CU17" s="242"/>
      <c r="CV17" s="183" t="s">
        <v>502</v>
      </c>
      <c r="CW17" s="183" t="s">
        <v>346</v>
      </c>
      <c r="CX17" s="183" t="s">
        <v>346</v>
      </c>
      <c r="CY17" s="184">
        <v>299392.23</v>
      </c>
      <c r="CZ17" s="184"/>
      <c r="DA17" s="184"/>
      <c r="DB17" s="185"/>
    </row>
    <row r="18" spans="1:106" ht="12.75" customHeight="1" thickBot="1">
      <c r="A18" s="246">
        <v>2</v>
      </c>
      <c r="B18" s="246"/>
      <c r="C18" s="246"/>
      <c r="D18" s="246"/>
      <c r="E18" s="246"/>
      <c r="F18" s="246"/>
      <c r="G18" s="246"/>
      <c r="H18" s="247"/>
      <c r="I18" s="248" t="s">
        <v>514</v>
      </c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50" t="s">
        <v>515</v>
      </c>
      <c r="CO18" s="251"/>
      <c r="CP18" s="251"/>
      <c r="CQ18" s="251"/>
      <c r="CR18" s="251"/>
      <c r="CS18" s="251"/>
      <c r="CT18" s="251"/>
      <c r="CU18" s="252"/>
      <c r="CV18" s="180" t="s">
        <v>486</v>
      </c>
      <c r="CW18" s="180" t="s">
        <v>346</v>
      </c>
      <c r="CX18" s="180" t="s">
        <v>346</v>
      </c>
      <c r="CY18" s="181"/>
      <c r="CZ18" s="181"/>
      <c r="DA18" s="181"/>
      <c r="DB18" s="182"/>
    </row>
    <row r="19" spans="1:106" ht="12.75" customHeight="1">
      <c r="A19" s="246">
        <v>3</v>
      </c>
      <c r="B19" s="246"/>
      <c r="C19" s="246"/>
      <c r="D19" s="246"/>
      <c r="E19" s="246"/>
      <c r="F19" s="246"/>
      <c r="G19" s="246"/>
      <c r="H19" s="247"/>
      <c r="I19" s="248" t="s">
        <v>516</v>
      </c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50" t="s">
        <v>517</v>
      </c>
      <c r="CO19" s="251"/>
      <c r="CP19" s="251"/>
      <c r="CQ19" s="251"/>
      <c r="CR19" s="251"/>
      <c r="CS19" s="251"/>
      <c r="CT19" s="251"/>
      <c r="CU19" s="252"/>
      <c r="CV19" s="180" t="s">
        <v>486</v>
      </c>
      <c r="CW19" s="180" t="s">
        <v>346</v>
      </c>
      <c r="CX19" s="180" t="s">
        <v>346</v>
      </c>
      <c r="CY19" s="181">
        <v>17206888.19</v>
      </c>
      <c r="CZ19" s="181">
        <v>16282135.3</v>
      </c>
      <c r="DA19" s="181">
        <v>16933538.72</v>
      </c>
      <c r="DB19" s="182"/>
    </row>
    <row r="20" spans="1:106" ht="24" customHeight="1">
      <c r="A20" s="241" t="s">
        <v>16</v>
      </c>
      <c r="B20" s="241"/>
      <c r="C20" s="241"/>
      <c r="D20" s="241"/>
      <c r="E20" s="241"/>
      <c r="F20" s="241"/>
      <c r="G20" s="241"/>
      <c r="H20" s="242"/>
      <c r="I20" s="243" t="s">
        <v>518</v>
      </c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4"/>
      <c r="CG20" s="244"/>
      <c r="CH20" s="244"/>
      <c r="CI20" s="244"/>
      <c r="CJ20" s="244"/>
      <c r="CK20" s="244"/>
      <c r="CL20" s="244"/>
      <c r="CM20" s="244"/>
      <c r="CN20" s="245" t="s">
        <v>519</v>
      </c>
      <c r="CO20" s="241"/>
      <c r="CP20" s="241"/>
      <c r="CQ20" s="241"/>
      <c r="CR20" s="241"/>
      <c r="CS20" s="241"/>
      <c r="CT20" s="241"/>
      <c r="CU20" s="242"/>
      <c r="CV20" s="183" t="s">
        <v>502</v>
      </c>
      <c r="CW20" s="183" t="s">
        <v>346</v>
      </c>
      <c r="CX20" s="183" t="s">
        <v>346</v>
      </c>
      <c r="CY20" s="184">
        <v>17206888.19</v>
      </c>
      <c r="CZ20" s="184">
        <v>16282135.3</v>
      </c>
      <c r="DA20" s="184">
        <v>16933538.72</v>
      </c>
      <c r="DB20" s="185"/>
    </row>
    <row r="21" ht="15"/>
    <row r="22" ht="11.25" customHeight="1">
      <c r="I22" s="194" t="s">
        <v>520</v>
      </c>
    </row>
    <row r="23" spans="9:101" ht="11.25" customHeight="1">
      <c r="I23" s="194" t="s">
        <v>521</v>
      </c>
      <c r="AQ23" s="235" t="s">
        <v>532</v>
      </c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Y23" s="235" t="s">
        <v>538</v>
      </c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V23" s="186"/>
      <c r="CW23" s="186" t="s">
        <v>467</v>
      </c>
    </row>
    <row r="24" spans="43:101" ht="11.25" customHeight="1">
      <c r="AQ24" s="238" t="s">
        <v>522</v>
      </c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K24" s="238" t="s">
        <v>523</v>
      </c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Y24" s="238" t="s">
        <v>301</v>
      </c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V24" s="187"/>
      <c r="CW24" s="187" t="s">
        <v>468</v>
      </c>
    </row>
    <row r="25" spans="43:101" ht="11.25" customHeight="1"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V25" s="187"/>
      <c r="CW25" s="187" t="s">
        <v>469</v>
      </c>
    </row>
    <row r="26" spans="9:101" ht="11.25" customHeight="1">
      <c r="I26" s="194" t="s">
        <v>524</v>
      </c>
      <c r="AH26" s="240" t="s">
        <v>539</v>
      </c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G26" s="235" t="s">
        <v>540</v>
      </c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CA26" s="231" t="s">
        <v>541</v>
      </c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V26" s="187"/>
      <c r="CW26" s="187" t="s">
        <v>470</v>
      </c>
    </row>
    <row r="27" spans="39:101" ht="11.25" customHeight="1">
      <c r="AM27" s="238" t="s">
        <v>522</v>
      </c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G27" s="238" t="s">
        <v>525</v>
      </c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CA27" s="238" t="s">
        <v>526</v>
      </c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V27" s="187"/>
      <c r="CW27" s="187" t="s">
        <v>471</v>
      </c>
    </row>
    <row r="28" spans="39:101" ht="11.25" customHeight="1"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V28" s="188"/>
      <c r="CW28" s="188"/>
    </row>
    <row r="29" spans="9:101" ht="11.25" customHeight="1">
      <c r="I29" s="230" t="s">
        <v>527</v>
      </c>
      <c r="J29" s="230"/>
      <c r="K29" s="231" t="s">
        <v>542</v>
      </c>
      <c r="L29" s="231"/>
      <c r="M29" s="231"/>
      <c r="N29" s="232" t="s">
        <v>527</v>
      </c>
      <c r="O29" s="232"/>
      <c r="Q29" s="231" t="s">
        <v>543</v>
      </c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0">
        <v>20</v>
      </c>
      <c r="AG29" s="230"/>
      <c r="AH29" s="230"/>
      <c r="AI29" s="233" t="s">
        <v>544</v>
      </c>
      <c r="AJ29" s="233"/>
      <c r="AK29" s="233"/>
      <c r="AL29" s="194" t="s">
        <v>529</v>
      </c>
      <c r="CV29" s="186"/>
      <c r="CW29" s="186" t="s">
        <v>467</v>
      </c>
    </row>
    <row r="30" spans="100:101" ht="11.25" customHeight="1" thickBot="1">
      <c r="CV30" s="187"/>
      <c r="CW30" s="187" t="s">
        <v>472</v>
      </c>
    </row>
    <row r="31" spans="1:101" ht="11.25" customHeight="1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7"/>
      <c r="CV31" s="187"/>
      <c r="CW31" s="187" t="s">
        <v>473</v>
      </c>
    </row>
    <row r="32" spans="1:101" ht="11.25" customHeight="1">
      <c r="A32" s="198" t="s">
        <v>530</v>
      </c>
      <c r="CM32" s="199"/>
      <c r="CV32" s="187"/>
      <c r="CW32" s="187" t="s">
        <v>474</v>
      </c>
    </row>
    <row r="33" spans="1:101" ht="11.25" customHeight="1">
      <c r="A33" s="234" t="s">
        <v>545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6"/>
      <c r="CV33" s="187"/>
      <c r="CW33" s="187" t="s">
        <v>475</v>
      </c>
    </row>
    <row r="34" spans="1:91" ht="11.25" customHeight="1">
      <c r="A34" s="237" t="s">
        <v>531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238"/>
      <c r="CB34" s="238"/>
      <c r="CC34" s="238"/>
      <c r="CD34" s="238"/>
      <c r="CE34" s="238"/>
      <c r="CF34" s="238"/>
      <c r="CG34" s="238"/>
      <c r="CH34" s="238"/>
      <c r="CI34" s="238"/>
      <c r="CJ34" s="238"/>
      <c r="CK34" s="238"/>
      <c r="CL34" s="238"/>
      <c r="CM34" s="239"/>
    </row>
    <row r="35" spans="1:91" ht="11.25" customHeight="1">
      <c r="A35" s="200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201"/>
    </row>
    <row r="36" spans="1:91" ht="11.25" customHeight="1">
      <c r="A36" s="234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AH36" s="235" t="s">
        <v>546</v>
      </c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6"/>
    </row>
    <row r="37" spans="1:91" ht="11.25" customHeight="1">
      <c r="A37" s="237" t="s">
        <v>523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AH37" s="238" t="s">
        <v>301</v>
      </c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9"/>
    </row>
    <row r="38" spans="1:91" ht="11.25" customHeight="1">
      <c r="A38" s="198"/>
      <c r="CM38" s="199"/>
    </row>
    <row r="39" spans="1:91" ht="11.25" customHeight="1">
      <c r="A39" s="229" t="s">
        <v>527</v>
      </c>
      <c r="B39" s="230"/>
      <c r="C39" s="231" t="s">
        <v>547</v>
      </c>
      <c r="D39" s="231"/>
      <c r="E39" s="231"/>
      <c r="F39" s="232" t="s">
        <v>527</v>
      </c>
      <c r="G39" s="232"/>
      <c r="I39" s="231" t="s">
        <v>528</v>
      </c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0">
        <v>20</v>
      </c>
      <c r="Y39" s="230"/>
      <c r="Z39" s="230"/>
      <c r="AA39" s="233" t="s">
        <v>548</v>
      </c>
      <c r="AB39" s="233"/>
      <c r="AC39" s="233"/>
      <c r="AD39" s="194" t="s">
        <v>529</v>
      </c>
      <c r="CM39" s="199"/>
    </row>
    <row r="40" spans="1:91" ht="3" customHeight="1" thickBot="1">
      <c r="A40" s="202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4"/>
    </row>
    <row r="41" ht="15"/>
    <row r="42" ht="15"/>
  </sheetData>
  <mergeCells count="84">
    <mergeCell ref="B1:DB1"/>
    <mergeCell ref="A3:H5"/>
    <mergeCell ref="I3:CM5"/>
    <mergeCell ref="CN3:CU5"/>
    <mergeCell ref="CV3:CV5"/>
    <mergeCell ref="CW3:CW5"/>
    <mergeCell ref="CX3:CX5"/>
    <mergeCell ref="CY3:DB3"/>
    <mergeCell ref="DB4:DB5"/>
    <mergeCell ref="A6:H6"/>
    <mergeCell ref="I6:CM6"/>
    <mergeCell ref="CN6:CU6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10:H10"/>
    <mergeCell ref="I10:CM10"/>
    <mergeCell ref="CN10:CU10"/>
    <mergeCell ref="A11:H11"/>
    <mergeCell ref="I11:CM11"/>
    <mergeCell ref="CN11:CU11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18:H18"/>
    <mergeCell ref="I18:CM18"/>
    <mergeCell ref="CN18:CU18"/>
    <mergeCell ref="A19:H19"/>
    <mergeCell ref="I19:CM19"/>
    <mergeCell ref="CN19:CU19"/>
    <mergeCell ref="A20:H20"/>
    <mergeCell ref="I20:CM20"/>
    <mergeCell ref="CN20:CU20"/>
    <mergeCell ref="AQ23:BH23"/>
    <mergeCell ref="BK23:BV23"/>
    <mergeCell ref="BY23:CR23"/>
    <mergeCell ref="AQ24:BH24"/>
    <mergeCell ref="BK24:BV24"/>
    <mergeCell ref="BY24:CR24"/>
    <mergeCell ref="BG26:BX26"/>
    <mergeCell ref="CA26:CR26"/>
    <mergeCell ref="AH26:BD26"/>
    <mergeCell ref="AM27:BD27"/>
    <mergeCell ref="BG27:BX27"/>
    <mergeCell ref="CA27:CR27"/>
    <mergeCell ref="I29:J29"/>
    <mergeCell ref="K29:M29"/>
    <mergeCell ref="N29:O29"/>
    <mergeCell ref="Q29:AE29"/>
    <mergeCell ref="AF29:AH29"/>
    <mergeCell ref="AI29:AK29"/>
    <mergeCell ref="AA39:AC39"/>
    <mergeCell ref="A33:CM33"/>
    <mergeCell ref="A34:CM34"/>
    <mergeCell ref="A36:Y36"/>
    <mergeCell ref="AH36:CM36"/>
    <mergeCell ref="A37:Y37"/>
    <mergeCell ref="AH37:CM37"/>
    <mergeCell ref="A39:B39"/>
    <mergeCell ref="C39:E39"/>
    <mergeCell ref="F39:G39"/>
    <mergeCell ref="I39:W39"/>
    <mergeCell ref="X39:Z39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341"/>
  <sheetViews>
    <sheetView workbookViewId="0" topLeftCell="A21">
      <selection activeCell="DB33" activeCellId="2" sqref="ES23:GE23 ES50:GE50 DB33:DM33"/>
    </sheetView>
  </sheetViews>
  <sheetFormatPr defaultColWidth="0.85546875" defaultRowHeight="15"/>
  <cols>
    <col min="1" max="4" width="0.85546875" style="14" customWidth="1"/>
    <col min="5" max="5" width="1.1484375" style="14" customWidth="1"/>
    <col min="6" max="13" width="0.85546875" style="14" customWidth="1"/>
    <col min="14" max="14" width="1.8515625" style="14" customWidth="1"/>
    <col min="15" max="53" width="0.85546875" style="14" customWidth="1"/>
    <col min="54" max="54" width="1.7109375" style="14" customWidth="1"/>
    <col min="55" max="60" width="0.85546875" style="14" customWidth="1"/>
    <col min="61" max="61" width="3.00390625" style="14" customWidth="1"/>
    <col min="62" max="99" width="0.85546875" style="14" customWidth="1"/>
    <col min="100" max="100" width="1.57421875" style="14" customWidth="1"/>
    <col min="101" max="102" width="0.85546875" style="14" customWidth="1"/>
    <col min="103" max="103" width="1.8515625" style="14" customWidth="1"/>
    <col min="104" max="104" width="1.28515625" style="14" customWidth="1"/>
    <col min="105" max="115" width="0.85546875" style="14" customWidth="1"/>
    <col min="116" max="116" width="1.28515625" style="14" customWidth="1"/>
    <col min="117" max="167" width="0.85546875" style="14" customWidth="1"/>
    <col min="168" max="168" width="3.421875" style="14" customWidth="1"/>
    <col min="169" max="260" width="0.85546875" style="14" customWidth="1"/>
    <col min="261" max="261" width="1.1484375" style="14" customWidth="1"/>
    <col min="262" max="269" width="0.85546875" style="14" customWidth="1"/>
    <col min="270" max="270" width="1.8515625" style="14" customWidth="1"/>
    <col min="271" max="309" width="0.85546875" style="14" customWidth="1"/>
    <col min="310" max="310" width="1.7109375" style="14" customWidth="1"/>
    <col min="311" max="316" width="0.85546875" style="14" customWidth="1"/>
    <col min="317" max="317" width="3.00390625" style="14" customWidth="1"/>
    <col min="318" max="355" width="0.85546875" style="14" customWidth="1"/>
    <col min="356" max="356" width="1.57421875" style="14" customWidth="1"/>
    <col min="357" max="358" width="0.85546875" style="14" customWidth="1"/>
    <col min="359" max="359" width="1.8515625" style="14" customWidth="1"/>
    <col min="360" max="360" width="1.28515625" style="14" customWidth="1"/>
    <col min="361" max="423" width="0.85546875" style="14" customWidth="1"/>
    <col min="424" max="424" width="3.421875" style="14" customWidth="1"/>
    <col min="425" max="516" width="0.85546875" style="14" customWidth="1"/>
    <col min="517" max="517" width="1.1484375" style="14" customWidth="1"/>
    <col min="518" max="525" width="0.85546875" style="14" customWidth="1"/>
    <col min="526" max="526" width="1.8515625" style="14" customWidth="1"/>
    <col min="527" max="565" width="0.85546875" style="14" customWidth="1"/>
    <col min="566" max="566" width="1.7109375" style="14" customWidth="1"/>
    <col min="567" max="572" width="0.85546875" style="14" customWidth="1"/>
    <col min="573" max="573" width="3.00390625" style="14" customWidth="1"/>
    <col min="574" max="611" width="0.85546875" style="14" customWidth="1"/>
    <col min="612" max="612" width="1.57421875" style="14" customWidth="1"/>
    <col min="613" max="614" width="0.85546875" style="14" customWidth="1"/>
    <col min="615" max="615" width="1.8515625" style="14" customWidth="1"/>
    <col min="616" max="616" width="1.28515625" style="14" customWidth="1"/>
    <col min="617" max="679" width="0.85546875" style="14" customWidth="1"/>
    <col min="680" max="680" width="3.421875" style="14" customWidth="1"/>
    <col min="681" max="772" width="0.85546875" style="14" customWidth="1"/>
    <col min="773" max="773" width="1.1484375" style="14" customWidth="1"/>
    <col min="774" max="781" width="0.85546875" style="14" customWidth="1"/>
    <col min="782" max="782" width="1.8515625" style="14" customWidth="1"/>
    <col min="783" max="821" width="0.85546875" style="14" customWidth="1"/>
    <col min="822" max="822" width="1.7109375" style="14" customWidth="1"/>
    <col min="823" max="828" width="0.85546875" style="14" customWidth="1"/>
    <col min="829" max="829" width="3.00390625" style="14" customWidth="1"/>
    <col min="830" max="867" width="0.85546875" style="14" customWidth="1"/>
    <col min="868" max="868" width="1.57421875" style="14" customWidth="1"/>
    <col min="869" max="870" width="0.85546875" style="14" customWidth="1"/>
    <col min="871" max="871" width="1.8515625" style="14" customWidth="1"/>
    <col min="872" max="872" width="1.28515625" style="14" customWidth="1"/>
    <col min="873" max="935" width="0.85546875" style="14" customWidth="1"/>
    <col min="936" max="936" width="3.421875" style="14" customWidth="1"/>
    <col min="937" max="1028" width="0.85546875" style="14" customWidth="1"/>
    <col min="1029" max="1029" width="1.1484375" style="14" customWidth="1"/>
    <col min="1030" max="1037" width="0.85546875" style="14" customWidth="1"/>
    <col min="1038" max="1038" width="1.8515625" style="14" customWidth="1"/>
    <col min="1039" max="1077" width="0.85546875" style="14" customWidth="1"/>
    <col min="1078" max="1078" width="1.7109375" style="14" customWidth="1"/>
    <col min="1079" max="1084" width="0.85546875" style="14" customWidth="1"/>
    <col min="1085" max="1085" width="3.00390625" style="14" customWidth="1"/>
    <col min="1086" max="1123" width="0.85546875" style="14" customWidth="1"/>
    <col min="1124" max="1124" width="1.57421875" style="14" customWidth="1"/>
    <col min="1125" max="1126" width="0.85546875" style="14" customWidth="1"/>
    <col min="1127" max="1127" width="1.8515625" style="14" customWidth="1"/>
    <col min="1128" max="1128" width="1.28515625" style="14" customWidth="1"/>
    <col min="1129" max="1191" width="0.85546875" style="14" customWidth="1"/>
    <col min="1192" max="1192" width="3.421875" style="14" customWidth="1"/>
    <col min="1193" max="1284" width="0.85546875" style="14" customWidth="1"/>
    <col min="1285" max="1285" width="1.1484375" style="14" customWidth="1"/>
    <col min="1286" max="1293" width="0.85546875" style="14" customWidth="1"/>
    <col min="1294" max="1294" width="1.8515625" style="14" customWidth="1"/>
    <col min="1295" max="1333" width="0.85546875" style="14" customWidth="1"/>
    <col min="1334" max="1334" width="1.7109375" style="14" customWidth="1"/>
    <col min="1335" max="1340" width="0.85546875" style="14" customWidth="1"/>
    <col min="1341" max="1341" width="3.00390625" style="14" customWidth="1"/>
    <col min="1342" max="1379" width="0.85546875" style="14" customWidth="1"/>
    <col min="1380" max="1380" width="1.57421875" style="14" customWidth="1"/>
    <col min="1381" max="1382" width="0.85546875" style="14" customWidth="1"/>
    <col min="1383" max="1383" width="1.8515625" style="14" customWidth="1"/>
    <col min="1384" max="1384" width="1.28515625" style="14" customWidth="1"/>
    <col min="1385" max="1447" width="0.85546875" style="14" customWidth="1"/>
    <col min="1448" max="1448" width="3.421875" style="14" customWidth="1"/>
    <col min="1449" max="1540" width="0.85546875" style="14" customWidth="1"/>
    <col min="1541" max="1541" width="1.1484375" style="14" customWidth="1"/>
    <col min="1542" max="1549" width="0.85546875" style="14" customWidth="1"/>
    <col min="1550" max="1550" width="1.8515625" style="14" customWidth="1"/>
    <col min="1551" max="1589" width="0.85546875" style="14" customWidth="1"/>
    <col min="1590" max="1590" width="1.7109375" style="14" customWidth="1"/>
    <col min="1591" max="1596" width="0.85546875" style="14" customWidth="1"/>
    <col min="1597" max="1597" width="3.00390625" style="14" customWidth="1"/>
    <col min="1598" max="1635" width="0.85546875" style="14" customWidth="1"/>
    <col min="1636" max="1636" width="1.57421875" style="14" customWidth="1"/>
    <col min="1637" max="1638" width="0.85546875" style="14" customWidth="1"/>
    <col min="1639" max="1639" width="1.8515625" style="14" customWidth="1"/>
    <col min="1640" max="1640" width="1.28515625" style="14" customWidth="1"/>
    <col min="1641" max="1703" width="0.85546875" style="14" customWidth="1"/>
    <col min="1704" max="1704" width="3.421875" style="14" customWidth="1"/>
    <col min="1705" max="1796" width="0.85546875" style="14" customWidth="1"/>
    <col min="1797" max="1797" width="1.1484375" style="14" customWidth="1"/>
    <col min="1798" max="1805" width="0.85546875" style="14" customWidth="1"/>
    <col min="1806" max="1806" width="1.8515625" style="14" customWidth="1"/>
    <col min="1807" max="1845" width="0.85546875" style="14" customWidth="1"/>
    <col min="1846" max="1846" width="1.7109375" style="14" customWidth="1"/>
    <col min="1847" max="1852" width="0.85546875" style="14" customWidth="1"/>
    <col min="1853" max="1853" width="3.00390625" style="14" customWidth="1"/>
    <col min="1854" max="1891" width="0.85546875" style="14" customWidth="1"/>
    <col min="1892" max="1892" width="1.57421875" style="14" customWidth="1"/>
    <col min="1893" max="1894" width="0.85546875" style="14" customWidth="1"/>
    <col min="1895" max="1895" width="1.8515625" style="14" customWidth="1"/>
    <col min="1896" max="1896" width="1.28515625" style="14" customWidth="1"/>
    <col min="1897" max="1959" width="0.85546875" style="14" customWidth="1"/>
    <col min="1960" max="1960" width="3.421875" style="14" customWidth="1"/>
    <col min="1961" max="2052" width="0.85546875" style="14" customWidth="1"/>
    <col min="2053" max="2053" width="1.1484375" style="14" customWidth="1"/>
    <col min="2054" max="2061" width="0.85546875" style="14" customWidth="1"/>
    <col min="2062" max="2062" width="1.8515625" style="14" customWidth="1"/>
    <col min="2063" max="2101" width="0.85546875" style="14" customWidth="1"/>
    <col min="2102" max="2102" width="1.7109375" style="14" customWidth="1"/>
    <col min="2103" max="2108" width="0.85546875" style="14" customWidth="1"/>
    <col min="2109" max="2109" width="3.00390625" style="14" customWidth="1"/>
    <col min="2110" max="2147" width="0.85546875" style="14" customWidth="1"/>
    <col min="2148" max="2148" width="1.57421875" style="14" customWidth="1"/>
    <col min="2149" max="2150" width="0.85546875" style="14" customWidth="1"/>
    <col min="2151" max="2151" width="1.8515625" style="14" customWidth="1"/>
    <col min="2152" max="2152" width="1.28515625" style="14" customWidth="1"/>
    <col min="2153" max="2215" width="0.85546875" style="14" customWidth="1"/>
    <col min="2216" max="2216" width="3.421875" style="14" customWidth="1"/>
    <col min="2217" max="2308" width="0.85546875" style="14" customWidth="1"/>
    <col min="2309" max="2309" width="1.1484375" style="14" customWidth="1"/>
    <col min="2310" max="2317" width="0.85546875" style="14" customWidth="1"/>
    <col min="2318" max="2318" width="1.8515625" style="14" customWidth="1"/>
    <col min="2319" max="2357" width="0.85546875" style="14" customWidth="1"/>
    <col min="2358" max="2358" width="1.7109375" style="14" customWidth="1"/>
    <col min="2359" max="2364" width="0.85546875" style="14" customWidth="1"/>
    <col min="2365" max="2365" width="3.00390625" style="14" customWidth="1"/>
    <col min="2366" max="2403" width="0.85546875" style="14" customWidth="1"/>
    <col min="2404" max="2404" width="1.57421875" style="14" customWidth="1"/>
    <col min="2405" max="2406" width="0.85546875" style="14" customWidth="1"/>
    <col min="2407" max="2407" width="1.8515625" style="14" customWidth="1"/>
    <col min="2408" max="2408" width="1.28515625" style="14" customWidth="1"/>
    <col min="2409" max="2471" width="0.85546875" style="14" customWidth="1"/>
    <col min="2472" max="2472" width="3.421875" style="14" customWidth="1"/>
    <col min="2473" max="2564" width="0.85546875" style="14" customWidth="1"/>
    <col min="2565" max="2565" width="1.1484375" style="14" customWidth="1"/>
    <col min="2566" max="2573" width="0.85546875" style="14" customWidth="1"/>
    <col min="2574" max="2574" width="1.8515625" style="14" customWidth="1"/>
    <col min="2575" max="2613" width="0.85546875" style="14" customWidth="1"/>
    <col min="2614" max="2614" width="1.7109375" style="14" customWidth="1"/>
    <col min="2615" max="2620" width="0.85546875" style="14" customWidth="1"/>
    <col min="2621" max="2621" width="3.00390625" style="14" customWidth="1"/>
    <col min="2622" max="2659" width="0.85546875" style="14" customWidth="1"/>
    <col min="2660" max="2660" width="1.57421875" style="14" customWidth="1"/>
    <col min="2661" max="2662" width="0.85546875" style="14" customWidth="1"/>
    <col min="2663" max="2663" width="1.8515625" style="14" customWidth="1"/>
    <col min="2664" max="2664" width="1.28515625" style="14" customWidth="1"/>
    <col min="2665" max="2727" width="0.85546875" style="14" customWidth="1"/>
    <col min="2728" max="2728" width="3.421875" style="14" customWidth="1"/>
    <col min="2729" max="2820" width="0.85546875" style="14" customWidth="1"/>
    <col min="2821" max="2821" width="1.1484375" style="14" customWidth="1"/>
    <col min="2822" max="2829" width="0.85546875" style="14" customWidth="1"/>
    <col min="2830" max="2830" width="1.8515625" style="14" customWidth="1"/>
    <col min="2831" max="2869" width="0.85546875" style="14" customWidth="1"/>
    <col min="2870" max="2870" width="1.7109375" style="14" customWidth="1"/>
    <col min="2871" max="2876" width="0.85546875" style="14" customWidth="1"/>
    <col min="2877" max="2877" width="3.00390625" style="14" customWidth="1"/>
    <col min="2878" max="2915" width="0.85546875" style="14" customWidth="1"/>
    <col min="2916" max="2916" width="1.57421875" style="14" customWidth="1"/>
    <col min="2917" max="2918" width="0.85546875" style="14" customWidth="1"/>
    <col min="2919" max="2919" width="1.8515625" style="14" customWidth="1"/>
    <col min="2920" max="2920" width="1.28515625" style="14" customWidth="1"/>
    <col min="2921" max="2983" width="0.85546875" style="14" customWidth="1"/>
    <col min="2984" max="2984" width="3.421875" style="14" customWidth="1"/>
    <col min="2985" max="3076" width="0.85546875" style="14" customWidth="1"/>
    <col min="3077" max="3077" width="1.1484375" style="14" customWidth="1"/>
    <col min="3078" max="3085" width="0.85546875" style="14" customWidth="1"/>
    <col min="3086" max="3086" width="1.8515625" style="14" customWidth="1"/>
    <col min="3087" max="3125" width="0.85546875" style="14" customWidth="1"/>
    <col min="3126" max="3126" width="1.7109375" style="14" customWidth="1"/>
    <col min="3127" max="3132" width="0.85546875" style="14" customWidth="1"/>
    <col min="3133" max="3133" width="3.00390625" style="14" customWidth="1"/>
    <col min="3134" max="3171" width="0.85546875" style="14" customWidth="1"/>
    <col min="3172" max="3172" width="1.57421875" style="14" customWidth="1"/>
    <col min="3173" max="3174" width="0.85546875" style="14" customWidth="1"/>
    <col min="3175" max="3175" width="1.8515625" style="14" customWidth="1"/>
    <col min="3176" max="3176" width="1.28515625" style="14" customWidth="1"/>
    <col min="3177" max="3239" width="0.85546875" style="14" customWidth="1"/>
    <col min="3240" max="3240" width="3.421875" style="14" customWidth="1"/>
    <col min="3241" max="3332" width="0.85546875" style="14" customWidth="1"/>
    <col min="3333" max="3333" width="1.1484375" style="14" customWidth="1"/>
    <col min="3334" max="3341" width="0.85546875" style="14" customWidth="1"/>
    <col min="3342" max="3342" width="1.8515625" style="14" customWidth="1"/>
    <col min="3343" max="3381" width="0.85546875" style="14" customWidth="1"/>
    <col min="3382" max="3382" width="1.7109375" style="14" customWidth="1"/>
    <col min="3383" max="3388" width="0.85546875" style="14" customWidth="1"/>
    <col min="3389" max="3389" width="3.00390625" style="14" customWidth="1"/>
    <col min="3390" max="3427" width="0.85546875" style="14" customWidth="1"/>
    <col min="3428" max="3428" width="1.57421875" style="14" customWidth="1"/>
    <col min="3429" max="3430" width="0.85546875" style="14" customWidth="1"/>
    <col min="3431" max="3431" width="1.8515625" style="14" customWidth="1"/>
    <col min="3432" max="3432" width="1.28515625" style="14" customWidth="1"/>
    <col min="3433" max="3495" width="0.85546875" style="14" customWidth="1"/>
    <col min="3496" max="3496" width="3.421875" style="14" customWidth="1"/>
    <col min="3497" max="3588" width="0.85546875" style="14" customWidth="1"/>
    <col min="3589" max="3589" width="1.1484375" style="14" customWidth="1"/>
    <col min="3590" max="3597" width="0.85546875" style="14" customWidth="1"/>
    <col min="3598" max="3598" width="1.8515625" style="14" customWidth="1"/>
    <col min="3599" max="3637" width="0.85546875" style="14" customWidth="1"/>
    <col min="3638" max="3638" width="1.7109375" style="14" customWidth="1"/>
    <col min="3639" max="3644" width="0.85546875" style="14" customWidth="1"/>
    <col min="3645" max="3645" width="3.00390625" style="14" customWidth="1"/>
    <col min="3646" max="3683" width="0.85546875" style="14" customWidth="1"/>
    <col min="3684" max="3684" width="1.57421875" style="14" customWidth="1"/>
    <col min="3685" max="3686" width="0.85546875" style="14" customWidth="1"/>
    <col min="3687" max="3687" width="1.8515625" style="14" customWidth="1"/>
    <col min="3688" max="3688" width="1.28515625" style="14" customWidth="1"/>
    <col min="3689" max="3751" width="0.85546875" style="14" customWidth="1"/>
    <col min="3752" max="3752" width="3.421875" style="14" customWidth="1"/>
    <col min="3753" max="3844" width="0.85546875" style="14" customWidth="1"/>
    <col min="3845" max="3845" width="1.1484375" style="14" customWidth="1"/>
    <col min="3846" max="3853" width="0.85546875" style="14" customWidth="1"/>
    <col min="3854" max="3854" width="1.8515625" style="14" customWidth="1"/>
    <col min="3855" max="3893" width="0.85546875" style="14" customWidth="1"/>
    <col min="3894" max="3894" width="1.7109375" style="14" customWidth="1"/>
    <col min="3895" max="3900" width="0.85546875" style="14" customWidth="1"/>
    <col min="3901" max="3901" width="3.00390625" style="14" customWidth="1"/>
    <col min="3902" max="3939" width="0.85546875" style="14" customWidth="1"/>
    <col min="3940" max="3940" width="1.57421875" style="14" customWidth="1"/>
    <col min="3941" max="3942" width="0.85546875" style="14" customWidth="1"/>
    <col min="3943" max="3943" width="1.8515625" style="14" customWidth="1"/>
    <col min="3944" max="3944" width="1.28515625" style="14" customWidth="1"/>
    <col min="3945" max="4007" width="0.85546875" style="14" customWidth="1"/>
    <col min="4008" max="4008" width="3.421875" style="14" customWidth="1"/>
    <col min="4009" max="4100" width="0.85546875" style="14" customWidth="1"/>
    <col min="4101" max="4101" width="1.1484375" style="14" customWidth="1"/>
    <col min="4102" max="4109" width="0.85546875" style="14" customWidth="1"/>
    <col min="4110" max="4110" width="1.8515625" style="14" customWidth="1"/>
    <col min="4111" max="4149" width="0.85546875" style="14" customWidth="1"/>
    <col min="4150" max="4150" width="1.7109375" style="14" customWidth="1"/>
    <col min="4151" max="4156" width="0.85546875" style="14" customWidth="1"/>
    <col min="4157" max="4157" width="3.00390625" style="14" customWidth="1"/>
    <col min="4158" max="4195" width="0.85546875" style="14" customWidth="1"/>
    <col min="4196" max="4196" width="1.57421875" style="14" customWidth="1"/>
    <col min="4197" max="4198" width="0.85546875" style="14" customWidth="1"/>
    <col min="4199" max="4199" width="1.8515625" style="14" customWidth="1"/>
    <col min="4200" max="4200" width="1.28515625" style="14" customWidth="1"/>
    <col min="4201" max="4263" width="0.85546875" style="14" customWidth="1"/>
    <col min="4264" max="4264" width="3.421875" style="14" customWidth="1"/>
    <col min="4265" max="4356" width="0.85546875" style="14" customWidth="1"/>
    <col min="4357" max="4357" width="1.1484375" style="14" customWidth="1"/>
    <col min="4358" max="4365" width="0.85546875" style="14" customWidth="1"/>
    <col min="4366" max="4366" width="1.8515625" style="14" customWidth="1"/>
    <col min="4367" max="4405" width="0.85546875" style="14" customWidth="1"/>
    <col min="4406" max="4406" width="1.7109375" style="14" customWidth="1"/>
    <col min="4407" max="4412" width="0.85546875" style="14" customWidth="1"/>
    <col min="4413" max="4413" width="3.00390625" style="14" customWidth="1"/>
    <col min="4414" max="4451" width="0.85546875" style="14" customWidth="1"/>
    <col min="4452" max="4452" width="1.57421875" style="14" customWidth="1"/>
    <col min="4453" max="4454" width="0.85546875" style="14" customWidth="1"/>
    <col min="4455" max="4455" width="1.8515625" style="14" customWidth="1"/>
    <col min="4456" max="4456" width="1.28515625" style="14" customWidth="1"/>
    <col min="4457" max="4519" width="0.85546875" style="14" customWidth="1"/>
    <col min="4520" max="4520" width="3.421875" style="14" customWidth="1"/>
    <col min="4521" max="4612" width="0.85546875" style="14" customWidth="1"/>
    <col min="4613" max="4613" width="1.1484375" style="14" customWidth="1"/>
    <col min="4614" max="4621" width="0.85546875" style="14" customWidth="1"/>
    <col min="4622" max="4622" width="1.8515625" style="14" customWidth="1"/>
    <col min="4623" max="4661" width="0.85546875" style="14" customWidth="1"/>
    <col min="4662" max="4662" width="1.7109375" style="14" customWidth="1"/>
    <col min="4663" max="4668" width="0.85546875" style="14" customWidth="1"/>
    <col min="4669" max="4669" width="3.00390625" style="14" customWidth="1"/>
    <col min="4670" max="4707" width="0.85546875" style="14" customWidth="1"/>
    <col min="4708" max="4708" width="1.57421875" style="14" customWidth="1"/>
    <col min="4709" max="4710" width="0.85546875" style="14" customWidth="1"/>
    <col min="4711" max="4711" width="1.8515625" style="14" customWidth="1"/>
    <col min="4712" max="4712" width="1.28515625" style="14" customWidth="1"/>
    <col min="4713" max="4775" width="0.85546875" style="14" customWidth="1"/>
    <col min="4776" max="4776" width="3.421875" style="14" customWidth="1"/>
    <col min="4777" max="4868" width="0.85546875" style="14" customWidth="1"/>
    <col min="4869" max="4869" width="1.1484375" style="14" customWidth="1"/>
    <col min="4870" max="4877" width="0.85546875" style="14" customWidth="1"/>
    <col min="4878" max="4878" width="1.8515625" style="14" customWidth="1"/>
    <col min="4879" max="4917" width="0.85546875" style="14" customWidth="1"/>
    <col min="4918" max="4918" width="1.7109375" style="14" customWidth="1"/>
    <col min="4919" max="4924" width="0.85546875" style="14" customWidth="1"/>
    <col min="4925" max="4925" width="3.00390625" style="14" customWidth="1"/>
    <col min="4926" max="4963" width="0.85546875" style="14" customWidth="1"/>
    <col min="4964" max="4964" width="1.57421875" style="14" customWidth="1"/>
    <col min="4965" max="4966" width="0.85546875" style="14" customWidth="1"/>
    <col min="4967" max="4967" width="1.8515625" style="14" customWidth="1"/>
    <col min="4968" max="4968" width="1.28515625" style="14" customWidth="1"/>
    <col min="4969" max="5031" width="0.85546875" style="14" customWidth="1"/>
    <col min="5032" max="5032" width="3.421875" style="14" customWidth="1"/>
    <col min="5033" max="5124" width="0.85546875" style="14" customWidth="1"/>
    <col min="5125" max="5125" width="1.1484375" style="14" customWidth="1"/>
    <col min="5126" max="5133" width="0.85546875" style="14" customWidth="1"/>
    <col min="5134" max="5134" width="1.8515625" style="14" customWidth="1"/>
    <col min="5135" max="5173" width="0.85546875" style="14" customWidth="1"/>
    <col min="5174" max="5174" width="1.7109375" style="14" customWidth="1"/>
    <col min="5175" max="5180" width="0.85546875" style="14" customWidth="1"/>
    <col min="5181" max="5181" width="3.00390625" style="14" customWidth="1"/>
    <col min="5182" max="5219" width="0.85546875" style="14" customWidth="1"/>
    <col min="5220" max="5220" width="1.57421875" style="14" customWidth="1"/>
    <col min="5221" max="5222" width="0.85546875" style="14" customWidth="1"/>
    <col min="5223" max="5223" width="1.8515625" style="14" customWidth="1"/>
    <col min="5224" max="5224" width="1.28515625" style="14" customWidth="1"/>
    <col min="5225" max="5287" width="0.85546875" style="14" customWidth="1"/>
    <col min="5288" max="5288" width="3.421875" style="14" customWidth="1"/>
    <col min="5289" max="5380" width="0.85546875" style="14" customWidth="1"/>
    <col min="5381" max="5381" width="1.1484375" style="14" customWidth="1"/>
    <col min="5382" max="5389" width="0.85546875" style="14" customWidth="1"/>
    <col min="5390" max="5390" width="1.8515625" style="14" customWidth="1"/>
    <col min="5391" max="5429" width="0.85546875" style="14" customWidth="1"/>
    <col min="5430" max="5430" width="1.7109375" style="14" customWidth="1"/>
    <col min="5431" max="5436" width="0.85546875" style="14" customWidth="1"/>
    <col min="5437" max="5437" width="3.00390625" style="14" customWidth="1"/>
    <col min="5438" max="5475" width="0.85546875" style="14" customWidth="1"/>
    <col min="5476" max="5476" width="1.57421875" style="14" customWidth="1"/>
    <col min="5477" max="5478" width="0.85546875" style="14" customWidth="1"/>
    <col min="5479" max="5479" width="1.8515625" style="14" customWidth="1"/>
    <col min="5480" max="5480" width="1.28515625" style="14" customWidth="1"/>
    <col min="5481" max="5543" width="0.85546875" style="14" customWidth="1"/>
    <col min="5544" max="5544" width="3.421875" style="14" customWidth="1"/>
    <col min="5545" max="5636" width="0.85546875" style="14" customWidth="1"/>
    <col min="5637" max="5637" width="1.1484375" style="14" customWidth="1"/>
    <col min="5638" max="5645" width="0.85546875" style="14" customWidth="1"/>
    <col min="5646" max="5646" width="1.8515625" style="14" customWidth="1"/>
    <col min="5647" max="5685" width="0.85546875" style="14" customWidth="1"/>
    <col min="5686" max="5686" width="1.7109375" style="14" customWidth="1"/>
    <col min="5687" max="5692" width="0.85546875" style="14" customWidth="1"/>
    <col min="5693" max="5693" width="3.00390625" style="14" customWidth="1"/>
    <col min="5694" max="5731" width="0.85546875" style="14" customWidth="1"/>
    <col min="5732" max="5732" width="1.57421875" style="14" customWidth="1"/>
    <col min="5733" max="5734" width="0.85546875" style="14" customWidth="1"/>
    <col min="5735" max="5735" width="1.8515625" style="14" customWidth="1"/>
    <col min="5736" max="5736" width="1.28515625" style="14" customWidth="1"/>
    <col min="5737" max="5799" width="0.85546875" style="14" customWidth="1"/>
    <col min="5800" max="5800" width="3.421875" style="14" customWidth="1"/>
    <col min="5801" max="5892" width="0.85546875" style="14" customWidth="1"/>
    <col min="5893" max="5893" width="1.1484375" style="14" customWidth="1"/>
    <col min="5894" max="5901" width="0.85546875" style="14" customWidth="1"/>
    <col min="5902" max="5902" width="1.8515625" style="14" customWidth="1"/>
    <col min="5903" max="5941" width="0.85546875" style="14" customWidth="1"/>
    <col min="5942" max="5942" width="1.7109375" style="14" customWidth="1"/>
    <col min="5943" max="5948" width="0.85546875" style="14" customWidth="1"/>
    <col min="5949" max="5949" width="3.00390625" style="14" customWidth="1"/>
    <col min="5950" max="5987" width="0.85546875" style="14" customWidth="1"/>
    <col min="5988" max="5988" width="1.57421875" style="14" customWidth="1"/>
    <col min="5989" max="5990" width="0.85546875" style="14" customWidth="1"/>
    <col min="5991" max="5991" width="1.8515625" style="14" customWidth="1"/>
    <col min="5992" max="5992" width="1.28515625" style="14" customWidth="1"/>
    <col min="5993" max="6055" width="0.85546875" style="14" customWidth="1"/>
    <col min="6056" max="6056" width="3.421875" style="14" customWidth="1"/>
    <col min="6057" max="6148" width="0.85546875" style="14" customWidth="1"/>
    <col min="6149" max="6149" width="1.1484375" style="14" customWidth="1"/>
    <col min="6150" max="6157" width="0.85546875" style="14" customWidth="1"/>
    <col min="6158" max="6158" width="1.8515625" style="14" customWidth="1"/>
    <col min="6159" max="6197" width="0.85546875" style="14" customWidth="1"/>
    <col min="6198" max="6198" width="1.7109375" style="14" customWidth="1"/>
    <col min="6199" max="6204" width="0.85546875" style="14" customWidth="1"/>
    <col min="6205" max="6205" width="3.00390625" style="14" customWidth="1"/>
    <col min="6206" max="6243" width="0.85546875" style="14" customWidth="1"/>
    <col min="6244" max="6244" width="1.57421875" style="14" customWidth="1"/>
    <col min="6245" max="6246" width="0.85546875" style="14" customWidth="1"/>
    <col min="6247" max="6247" width="1.8515625" style="14" customWidth="1"/>
    <col min="6248" max="6248" width="1.28515625" style="14" customWidth="1"/>
    <col min="6249" max="6311" width="0.85546875" style="14" customWidth="1"/>
    <col min="6312" max="6312" width="3.421875" style="14" customWidth="1"/>
    <col min="6313" max="6404" width="0.85546875" style="14" customWidth="1"/>
    <col min="6405" max="6405" width="1.1484375" style="14" customWidth="1"/>
    <col min="6406" max="6413" width="0.85546875" style="14" customWidth="1"/>
    <col min="6414" max="6414" width="1.8515625" style="14" customWidth="1"/>
    <col min="6415" max="6453" width="0.85546875" style="14" customWidth="1"/>
    <col min="6454" max="6454" width="1.7109375" style="14" customWidth="1"/>
    <col min="6455" max="6460" width="0.85546875" style="14" customWidth="1"/>
    <col min="6461" max="6461" width="3.00390625" style="14" customWidth="1"/>
    <col min="6462" max="6499" width="0.85546875" style="14" customWidth="1"/>
    <col min="6500" max="6500" width="1.57421875" style="14" customWidth="1"/>
    <col min="6501" max="6502" width="0.85546875" style="14" customWidth="1"/>
    <col min="6503" max="6503" width="1.8515625" style="14" customWidth="1"/>
    <col min="6504" max="6504" width="1.28515625" style="14" customWidth="1"/>
    <col min="6505" max="6567" width="0.85546875" style="14" customWidth="1"/>
    <col min="6568" max="6568" width="3.421875" style="14" customWidth="1"/>
    <col min="6569" max="6660" width="0.85546875" style="14" customWidth="1"/>
    <col min="6661" max="6661" width="1.1484375" style="14" customWidth="1"/>
    <col min="6662" max="6669" width="0.85546875" style="14" customWidth="1"/>
    <col min="6670" max="6670" width="1.8515625" style="14" customWidth="1"/>
    <col min="6671" max="6709" width="0.85546875" style="14" customWidth="1"/>
    <col min="6710" max="6710" width="1.7109375" style="14" customWidth="1"/>
    <col min="6711" max="6716" width="0.85546875" style="14" customWidth="1"/>
    <col min="6717" max="6717" width="3.00390625" style="14" customWidth="1"/>
    <col min="6718" max="6755" width="0.85546875" style="14" customWidth="1"/>
    <col min="6756" max="6756" width="1.57421875" style="14" customWidth="1"/>
    <col min="6757" max="6758" width="0.85546875" style="14" customWidth="1"/>
    <col min="6759" max="6759" width="1.8515625" style="14" customWidth="1"/>
    <col min="6760" max="6760" width="1.28515625" style="14" customWidth="1"/>
    <col min="6761" max="6823" width="0.85546875" style="14" customWidth="1"/>
    <col min="6824" max="6824" width="3.421875" style="14" customWidth="1"/>
    <col min="6825" max="6916" width="0.85546875" style="14" customWidth="1"/>
    <col min="6917" max="6917" width="1.1484375" style="14" customWidth="1"/>
    <col min="6918" max="6925" width="0.85546875" style="14" customWidth="1"/>
    <col min="6926" max="6926" width="1.8515625" style="14" customWidth="1"/>
    <col min="6927" max="6965" width="0.85546875" style="14" customWidth="1"/>
    <col min="6966" max="6966" width="1.7109375" style="14" customWidth="1"/>
    <col min="6967" max="6972" width="0.85546875" style="14" customWidth="1"/>
    <col min="6973" max="6973" width="3.00390625" style="14" customWidth="1"/>
    <col min="6974" max="7011" width="0.85546875" style="14" customWidth="1"/>
    <col min="7012" max="7012" width="1.57421875" style="14" customWidth="1"/>
    <col min="7013" max="7014" width="0.85546875" style="14" customWidth="1"/>
    <col min="7015" max="7015" width="1.8515625" style="14" customWidth="1"/>
    <col min="7016" max="7016" width="1.28515625" style="14" customWidth="1"/>
    <col min="7017" max="7079" width="0.85546875" style="14" customWidth="1"/>
    <col min="7080" max="7080" width="3.421875" style="14" customWidth="1"/>
    <col min="7081" max="7172" width="0.85546875" style="14" customWidth="1"/>
    <col min="7173" max="7173" width="1.1484375" style="14" customWidth="1"/>
    <col min="7174" max="7181" width="0.85546875" style="14" customWidth="1"/>
    <col min="7182" max="7182" width="1.8515625" style="14" customWidth="1"/>
    <col min="7183" max="7221" width="0.85546875" style="14" customWidth="1"/>
    <col min="7222" max="7222" width="1.7109375" style="14" customWidth="1"/>
    <col min="7223" max="7228" width="0.85546875" style="14" customWidth="1"/>
    <col min="7229" max="7229" width="3.00390625" style="14" customWidth="1"/>
    <col min="7230" max="7267" width="0.85546875" style="14" customWidth="1"/>
    <col min="7268" max="7268" width="1.57421875" style="14" customWidth="1"/>
    <col min="7269" max="7270" width="0.85546875" style="14" customWidth="1"/>
    <col min="7271" max="7271" width="1.8515625" style="14" customWidth="1"/>
    <col min="7272" max="7272" width="1.28515625" style="14" customWidth="1"/>
    <col min="7273" max="7335" width="0.85546875" style="14" customWidth="1"/>
    <col min="7336" max="7336" width="3.421875" style="14" customWidth="1"/>
    <col min="7337" max="7428" width="0.85546875" style="14" customWidth="1"/>
    <col min="7429" max="7429" width="1.1484375" style="14" customWidth="1"/>
    <col min="7430" max="7437" width="0.85546875" style="14" customWidth="1"/>
    <col min="7438" max="7438" width="1.8515625" style="14" customWidth="1"/>
    <col min="7439" max="7477" width="0.85546875" style="14" customWidth="1"/>
    <col min="7478" max="7478" width="1.7109375" style="14" customWidth="1"/>
    <col min="7479" max="7484" width="0.85546875" style="14" customWidth="1"/>
    <col min="7485" max="7485" width="3.00390625" style="14" customWidth="1"/>
    <col min="7486" max="7523" width="0.85546875" style="14" customWidth="1"/>
    <col min="7524" max="7524" width="1.57421875" style="14" customWidth="1"/>
    <col min="7525" max="7526" width="0.85546875" style="14" customWidth="1"/>
    <col min="7527" max="7527" width="1.8515625" style="14" customWidth="1"/>
    <col min="7528" max="7528" width="1.28515625" style="14" customWidth="1"/>
    <col min="7529" max="7591" width="0.85546875" style="14" customWidth="1"/>
    <col min="7592" max="7592" width="3.421875" style="14" customWidth="1"/>
    <col min="7593" max="7684" width="0.85546875" style="14" customWidth="1"/>
    <col min="7685" max="7685" width="1.1484375" style="14" customWidth="1"/>
    <col min="7686" max="7693" width="0.85546875" style="14" customWidth="1"/>
    <col min="7694" max="7694" width="1.8515625" style="14" customWidth="1"/>
    <col min="7695" max="7733" width="0.85546875" style="14" customWidth="1"/>
    <col min="7734" max="7734" width="1.7109375" style="14" customWidth="1"/>
    <col min="7735" max="7740" width="0.85546875" style="14" customWidth="1"/>
    <col min="7741" max="7741" width="3.00390625" style="14" customWidth="1"/>
    <col min="7742" max="7779" width="0.85546875" style="14" customWidth="1"/>
    <col min="7780" max="7780" width="1.57421875" style="14" customWidth="1"/>
    <col min="7781" max="7782" width="0.85546875" style="14" customWidth="1"/>
    <col min="7783" max="7783" width="1.8515625" style="14" customWidth="1"/>
    <col min="7784" max="7784" width="1.28515625" style="14" customWidth="1"/>
    <col min="7785" max="7847" width="0.85546875" style="14" customWidth="1"/>
    <col min="7848" max="7848" width="3.421875" style="14" customWidth="1"/>
    <col min="7849" max="7940" width="0.85546875" style="14" customWidth="1"/>
    <col min="7941" max="7941" width="1.1484375" style="14" customWidth="1"/>
    <col min="7942" max="7949" width="0.85546875" style="14" customWidth="1"/>
    <col min="7950" max="7950" width="1.8515625" style="14" customWidth="1"/>
    <col min="7951" max="7989" width="0.85546875" style="14" customWidth="1"/>
    <col min="7990" max="7990" width="1.7109375" style="14" customWidth="1"/>
    <col min="7991" max="7996" width="0.85546875" style="14" customWidth="1"/>
    <col min="7997" max="7997" width="3.00390625" style="14" customWidth="1"/>
    <col min="7998" max="8035" width="0.85546875" style="14" customWidth="1"/>
    <col min="8036" max="8036" width="1.57421875" style="14" customWidth="1"/>
    <col min="8037" max="8038" width="0.85546875" style="14" customWidth="1"/>
    <col min="8039" max="8039" width="1.8515625" style="14" customWidth="1"/>
    <col min="8040" max="8040" width="1.28515625" style="14" customWidth="1"/>
    <col min="8041" max="8103" width="0.85546875" style="14" customWidth="1"/>
    <col min="8104" max="8104" width="3.421875" style="14" customWidth="1"/>
    <col min="8105" max="8196" width="0.85546875" style="14" customWidth="1"/>
    <col min="8197" max="8197" width="1.1484375" style="14" customWidth="1"/>
    <col min="8198" max="8205" width="0.85546875" style="14" customWidth="1"/>
    <col min="8206" max="8206" width="1.8515625" style="14" customWidth="1"/>
    <col min="8207" max="8245" width="0.85546875" style="14" customWidth="1"/>
    <col min="8246" max="8246" width="1.7109375" style="14" customWidth="1"/>
    <col min="8247" max="8252" width="0.85546875" style="14" customWidth="1"/>
    <col min="8253" max="8253" width="3.00390625" style="14" customWidth="1"/>
    <col min="8254" max="8291" width="0.85546875" style="14" customWidth="1"/>
    <col min="8292" max="8292" width="1.57421875" style="14" customWidth="1"/>
    <col min="8293" max="8294" width="0.85546875" style="14" customWidth="1"/>
    <col min="8295" max="8295" width="1.8515625" style="14" customWidth="1"/>
    <col min="8296" max="8296" width="1.28515625" style="14" customWidth="1"/>
    <col min="8297" max="8359" width="0.85546875" style="14" customWidth="1"/>
    <col min="8360" max="8360" width="3.421875" style="14" customWidth="1"/>
    <col min="8361" max="8452" width="0.85546875" style="14" customWidth="1"/>
    <col min="8453" max="8453" width="1.1484375" style="14" customWidth="1"/>
    <col min="8454" max="8461" width="0.85546875" style="14" customWidth="1"/>
    <col min="8462" max="8462" width="1.8515625" style="14" customWidth="1"/>
    <col min="8463" max="8501" width="0.85546875" style="14" customWidth="1"/>
    <col min="8502" max="8502" width="1.7109375" style="14" customWidth="1"/>
    <col min="8503" max="8508" width="0.85546875" style="14" customWidth="1"/>
    <col min="8509" max="8509" width="3.00390625" style="14" customWidth="1"/>
    <col min="8510" max="8547" width="0.85546875" style="14" customWidth="1"/>
    <col min="8548" max="8548" width="1.57421875" style="14" customWidth="1"/>
    <col min="8549" max="8550" width="0.85546875" style="14" customWidth="1"/>
    <col min="8551" max="8551" width="1.8515625" style="14" customWidth="1"/>
    <col min="8552" max="8552" width="1.28515625" style="14" customWidth="1"/>
    <col min="8553" max="8615" width="0.85546875" style="14" customWidth="1"/>
    <col min="8616" max="8616" width="3.421875" style="14" customWidth="1"/>
    <col min="8617" max="8708" width="0.85546875" style="14" customWidth="1"/>
    <col min="8709" max="8709" width="1.1484375" style="14" customWidth="1"/>
    <col min="8710" max="8717" width="0.85546875" style="14" customWidth="1"/>
    <col min="8718" max="8718" width="1.8515625" style="14" customWidth="1"/>
    <col min="8719" max="8757" width="0.85546875" style="14" customWidth="1"/>
    <col min="8758" max="8758" width="1.7109375" style="14" customWidth="1"/>
    <col min="8759" max="8764" width="0.85546875" style="14" customWidth="1"/>
    <col min="8765" max="8765" width="3.00390625" style="14" customWidth="1"/>
    <col min="8766" max="8803" width="0.85546875" style="14" customWidth="1"/>
    <col min="8804" max="8804" width="1.57421875" style="14" customWidth="1"/>
    <col min="8805" max="8806" width="0.85546875" style="14" customWidth="1"/>
    <col min="8807" max="8807" width="1.8515625" style="14" customWidth="1"/>
    <col min="8808" max="8808" width="1.28515625" style="14" customWidth="1"/>
    <col min="8809" max="8871" width="0.85546875" style="14" customWidth="1"/>
    <col min="8872" max="8872" width="3.421875" style="14" customWidth="1"/>
    <col min="8873" max="8964" width="0.85546875" style="14" customWidth="1"/>
    <col min="8965" max="8965" width="1.1484375" style="14" customWidth="1"/>
    <col min="8966" max="8973" width="0.85546875" style="14" customWidth="1"/>
    <col min="8974" max="8974" width="1.8515625" style="14" customWidth="1"/>
    <col min="8975" max="9013" width="0.85546875" style="14" customWidth="1"/>
    <col min="9014" max="9014" width="1.7109375" style="14" customWidth="1"/>
    <col min="9015" max="9020" width="0.85546875" style="14" customWidth="1"/>
    <col min="9021" max="9021" width="3.00390625" style="14" customWidth="1"/>
    <col min="9022" max="9059" width="0.85546875" style="14" customWidth="1"/>
    <col min="9060" max="9060" width="1.57421875" style="14" customWidth="1"/>
    <col min="9061" max="9062" width="0.85546875" style="14" customWidth="1"/>
    <col min="9063" max="9063" width="1.8515625" style="14" customWidth="1"/>
    <col min="9064" max="9064" width="1.28515625" style="14" customWidth="1"/>
    <col min="9065" max="9127" width="0.85546875" style="14" customWidth="1"/>
    <col min="9128" max="9128" width="3.421875" style="14" customWidth="1"/>
    <col min="9129" max="9220" width="0.85546875" style="14" customWidth="1"/>
    <col min="9221" max="9221" width="1.1484375" style="14" customWidth="1"/>
    <col min="9222" max="9229" width="0.85546875" style="14" customWidth="1"/>
    <col min="9230" max="9230" width="1.8515625" style="14" customWidth="1"/>
    <col min="9231" max="9269" width="0.85546875" style="14" customWidth="1"/>
    <col min="9270" max="9270" width="1.7109375" style="14" customWidth="1"/>
    <col min="9271" max="9276" width="0.85546875" style="14" customWidth="1"/>
    <col min="9277" max="9277" width="3.00390625" style="14" customWidth="1"/>
    <col min="9278" max="9315" width="0.85546875" style="14" customWidth="1"/>
    <col min="9316" max="9316" width="1.57421875" style="14" customWidth="1"/>
    <col min="9317" max="9318" width="0.85546875" style="14" customWidth="1"/>
    <col min="9319" max="9319" width="1.8515625" style="14" customWidth="1"/>
    <col min="9320" max="9320" width="1.28515625" style="14" customWidth="1"/>
    <col min="9321" max="9383" width="0.85546875" style="14" customWidth="1"/>
    <col min="9384" max="9384" width="3.421875" style="14" customWidth="1"/>
    <col min="9385" max="9476" width="0.85546875" style="14" customWidth="1"/>
    <col min="9477" max="9477" width="1.1484375" style="14" customWidth="1"/>
    <col min="9478" max="9485" width="0.85546875" style="14" customWidth="1"/>
    <col min="9486" max="9486" width="1.8515625" style="14" customWidth="1"/>
    <col min="9487" max="9525" width="0.85546875" style="14" customWidth="1"/>
    <col min="9526" max="9526" width="1.7109375" style="14" customWidth="1"/>
    <col min="9527" max="9532" width="0.85546875" style="14" customWidth="1"/>
    <col min="9533" max="9533" width="3.00390625" style="14" customWidth="1"/>
    <col min="9534" max="9571" width="0.85546875" style="14" customWidth="1"/>
    <col min="9572" max="9572" width="1.57421875" style="14" customWidth="1"/>
    <col min="9573" max="9574" width="0.85546875" style="14" customWidth="1"/>
    <col min="9575" max="9575" width="1.8515625" style="14" customWidth="1"/>
    <col min="9576" max="9576" width="1.28515625" style="14" customWidth="1"/>
    <col min="9577" max="9639" width="0.85546875" style="14" customWidth="1"/>
    <col min="9640" max="9640" width="3.421875" style="14" customWidth="1"/>
    <col min="9641" max="9732" width="0.85546875" style="14" customWidth="1"/>
    <col min="9733" max="9733" width="1.1484375" style="14" customWidth="1"/>
    <col min="9734" max="9741" width="0.85546875" style="14" customWidth="1"/>
    <col min="9742" max="9742" width="1.8515625" style="14" customWidth="1"/>
    <col min="9743" max="9781" width="0.85546875" style="14" customWidth="1"/>
    <col min="9782" max="9782" width="1.7109375" style="14" customWidth="1"/>
    <col min="9783" max="9788" width="0.85546875" style="14" customWidth="1"/>
    <col min="9789" max="9789" width="3.00390625" style="14" customWidth="1"/>
    <col min="9790" max="9827" width="0.85546875" style="14" customWidth="1"/>
    <col min="9828" max="9828" width="1.57421875" style="14" customWidth="1"/>
    <col min="9829" max="9830" width="0.85546875" style="14" customWidth="1"/>
    <col min="9831" max="9831" width="1.8515625" style="14" customWidth="1"/>
    <col min="9832" max="9832" width="1.28515625" style="14" customWidth="1"/>
    <col min="9833" max="9895" width="0.85546875" style="14" customWidth="1"/>
    <col min="9896" max="9896" width="3.421875" style="14" customWidth="1"/>
    <col min="9897" max="9988" width="0.85546875" style="14" customWidth="1"/>
    <col min="9989" max="9989" width="1.1484375" style="14" customWidth="1"/>
    <col min="9990" max="9997" width="0.85546875" style="14" customWidth="1"/>
    <col min="9998" max="9998" width="1.8515625" style="14" customWidth="1"/>
    <col min="9999" max="10037" width="0.85546875" style="14" customWidth="1"/>
    <col min="10038" max="10038" width="1.7109375" style="14" customWidth="1"/>
    <col min="10039" max="10044" width="0.85546875" style="14" customWidth="1"/>
    <col min="10045" max="10045" width="3.00390625" style="14" customWidth="1"/>
    <col min="10046" max="10083" width="0.85546875" style="14" customWidth="1"/>
    <col min="10084" max="10084" width="1.57421875" style="14" customWidth="1"/>
    <col min="10085" max="10086" width="0.85546875" style="14" customWidth="1"/>
    <col min="10087" max="10087" width="1.8515625" style="14" customWidth="1"/>
    <col min="10088" max="10088" width="1.28515625" style="14" customWidth="1"/>
    <col min="10089" max="10151" width="0.85546875" style="14" customWidth="1"/>
    <col min="10152" max="10152" width="3.421875" style="14" customWidth="1"/>
    <col min="10153" max="10244" width="0.85546875" style="14" customWidth="1"/>
    <col min="10245" max="10245" width="1.1484375" style="14" customWidth="1"/>
    <col min="10246" max="10253" width="0.85546875" style="14" customWidth="1"/>
    <col min="10254" max="10254" width="1.8515625" style="14" customWidth="1"/>
    <col min="10255" max="10293" width="0.85546875" style="14" customWidth="1"/>
    <col min="10294" max="10294" width="1.7109375" style="14" customWidth="1"/>
    <col min="10295" max="10300" width="0.85546875" style="14" customWidth="1"/>
    <col min="10301" max="10301" width="3.00390625" style="14" customWidth="1"/>
    <col min="10302" max="10339" width="0.85546875" style="14" customWidth="1"/>
    <col min="10340" max="10340" width="1.57421875" style="14" customWidth="1"/>
    <col min="10341" max="10342" width="0.85546875" style="14" customWidth="1"/>
    <col min="10343" max="10343" width="1.8515625" style="14" customWidth="1"/>
    <col min="10344" max="10344" width="1.28515625" style="14" customWidth="1"/>
    <col min="10345" max="10407" width="0.85546875" style="14" customWidth="1"/>
    <col min="10408" max="10408" width="3.421875" style="14" customWidth="1"/>
    <col min="10409" max="10500" width="0.85546875" style="14" customWidth="1"/>
    <col min="10501" max="10501" width="1.1484375" style="14" customWidth="1"/>
    <col min="10502" max="10509" width="0.85546875" style="14" customWidth="1"/>
    <col min="10510" max="10510" width="1.8515625" style="14" customWidth="1"/>
    <col min="10511" max="10549" width="0.85546875" style="14" customWidth="1"/>
    <col min="10550" max="10550" width="1.7109375" style="14" customWidth="1"/>
    <col min="10551" max="10556" width="0.85546875" style="14" customWidth="1"/>
    <col min="10557" max="10557" width="3.00390625" style="14" customWidth="1"/>
    <col min="10558" max="10595" width="0.85546875" style="14" customWidth="1"/>
    <col min="10596" max="10596" width="1.57421875" style="14" customWidth="1"/>
    <col min="10597" max="10598" width="0.85546875" style="14" customWidth="1"/>
    <col min="10599" max="10599" width="1.8515625" style="14" customWidth="1"/>
    <col min="10600" max="10600" width="1.28515625" style="14" customWidth="1"/>
    <col min="10601" max="10663" width="0.85546875" style="14" customWidth="1"/>
    <col min="10664" max="10664" width="3.421875" style="14" customWidth="1"/>
    <col min="10665" max="10756" width="0.85546875" style="14" customWidth="1"/>
    <col min="10757" max="10757" width="1.1484375" style="14" customWidth="1"/>
    <col min="10758" max="10765" width="0.85546875" style="14" customWidth="1"/>
    <col min="10766" max="10766" width="1.8515625" style="14" customWidth="1"/>
    <col min="10767" max="10805" width="0.85546875" style="14" customWidth="1"/>
    <col min="10806" max="10806" width="1.7109375" style="14" customWidth="1"/>
    <col min="10807" max="10812" width="0.85546875" style="14" customWidth="1"/>
    <col min="10813" max="10813" width="3.00390625" style="14" customWidth="1"/>
    <col min="10814" max="10851" width="0.85546875" style="14" customWidth="1"/>
    <col min="10852" max="10852" width="1.57421875" style="14" customWidth="1"/>
    <col min="10853" max="10854" width="0.85546875" style="14" customWidth="1"/>
    <col min="10855" max="10855" width="1.8515625" style="14" customWidth="1"/>
    <col min="10856" max="10856" width="1.28515625" style="14" customWidth="1"/>
    <col min="10857" max="10919" width="0.85546875" style="14" customWidth="1"/>
    <col min="10920" max="10920" width="3.421875" style="14" customWidth="1"/>
    <col min="10921" max="11012" width="0.85546875" style="14" customWidth="1"/>
    <col min="11013" max="11013" width="1.1484375" style="14" customWidth="1"/>
    <col min="11014" max="11021" width="0.85546875" style="14" customWidth="1"/>
    <col min="11022" max="11022" width="1.8515625" style="14" customWidth="1"/>
    <col min="11023" max="11061" width="0.85546875" style="14" customWidth="1"/>
    <col min="11062" max="11062" width="1.7109375" style="14" customWidth="1"/>
    <col min="11063" max="11068" width="0.85546875" style="14" customWidth="1"/>
    <col min="11069" max="11069" width="3.00390625" style="14" customWidth="1"/>
    <col min="11070" max="11107" width="0.85546875" style="14" customWidth="1"/>
    <col min="11108" max="11108" width="1.57421875" style="14" customWidth="1"/>
    <col min="11109" max="11110" width="0.85546875" style="14" customWidth="1"/>
    <col min="11111" max="11111" width="1.8515625" style="14" customWidth="1"/>
    <col min="11112" max="11112" width="1.28515625" style="14" customWidth="1"/>
    <col min="11113" max="11175" width="0.85546875" style="14" customWidth="1"/>
    <col min="11176" max="11176" width="3.421875" style="14" customWidth="1"/>
    <col min="11177" max="11268" width="0.85546875" style="14" customWidth="1"/>
    <col min="11269" max="11269" width="1.1484375" style="14" customWidth="1"/>
    <col min="11270" max="11277" width="0.85546875" style="14" customWidth="1"/>
    <col min="11278" max="11278" width="1.8515625" style="14" customWidth="1"/>
    <col min="11279" max="11317" width="0.85546875" style="14" customWidth="1"/>
    <col min="11318" max="11318" width="1.7109375" style="14" customWidth="1"/>
    <col min="11319" max="11324" width="0.85546875" style="14" customWidth="1"/>
    <col min="11325" max="11325" width="3.00390625" style="14" customWidth="1"/>
    <col min="11326" max="11363" width="0.85546875" style="14" customWidth="1"/>
    <col min="11364" max="11364" width="1.57421875" style="14" customWidth="1"/>
    <col min="11365" max="11366" width="0.85546875" style="14" customWidth="1"/>
    <col min="11367" max="11367" width="1.8515625" style="14" customWidth="1"/>
    <col min="11368" max="11368" width="1.28515625" style="14" customWidth="1"/>
    <col min="11369" max="11431" width="0.85546875" style="14" customWidth="1"/>
    <col min="11432" max="11432" width="3.421875" style="14" customWidth="1"/>
    <col min="11433" max="11524" width="0.85546875" style="14" customWidth="1"/>
    <col min="11525" max="11525" width="1.1484375" style="14" customWidth="1"/>
    <col min="11526" max="11533" width="0.85546875" style="14" customWidth="1"/>
    <col min="11534" max="11534" width="1.8515625" style="14" customWidth="1"/>
    <col min="11535" max="11573" width="0.85546875" style="14" customWidth="1"/>
    <col min="11574" max="11574" width="1.7109375" style="14" customWidth="1"/>
    <col min="11575" max="11580" width="0.85546875" style="14" customWidth="1"/>
    <col min="11581" max="11581" width="3.00390625" style="14" customWidth="1"/>
    <col min="11582" max="11619" width="0.85546875" style="14" customWidth="1"/>
    <col min="11620" max="11620" width="1.57421875" style="14" customWidth="1"/>
    <col min="11621" max="11622" width="0.85546875" style="14" customWidth="1"/>
    <col min="11623" max="11623" width="1.8515625" style="14" customWidth="1"/>
    <col min="11624" max="11624" width="1.28515625" style="14" customWidth="1"/>
    <col min="11625" max="11687" width="0.85546875" style="14" customWidth="1"/>
    <col min="11688" max="11688" width="3.421875" style="14" customWidth="1"/>
    <col min="11689" max="11780" width="0.85546875" style="14" customWidth="1"/>
    <col min="11781" max="11781" width="1.1484375" style="14" customWidth="1"/>
    <col min="11782" max="11789" width="0.85546875" style="14" customWidth="1"/>
    <col min="11790" max="11790" width="1.8515625" style="14" customWidth="1"/>
    <col min="11791" max="11829" width="0.85546875" style="14" customWidth="1"/>
    <col min="11830" max="11830" width="1.7109375" style="14" customWidth="1"/>
    <col min="11831" max="11836" width="0.85546875" style="14" customWidth="1"/>
    <col min="11837" max="11837" width="3.00390625" style="14" customWidth="1"/>
    <col min="11838" max="11875" width="0.85546875" style="14" customWidth="1"/>
    <col min="11876" max="11876" width="1.57421875" style="14" customWidth="1"/>
    <col min="11877" max="11878" width="0.85546875" style="14" customWidth="1"/>
    <col min="11879" max="11879" width="1.8515625" style="14" customWidth="1"/>
    <col min="11880" max="11880" width="1.28515625" style="14" customWidth="1"/>
    <col min="11881" max="11943" width="0.85546875" style="14" customWidth="1"/>
    <col min="11944" max="11944" width="3.421875" style="14" customWidth="1"/>
    <col min="11945" max="12036" width="0.85546875" style="14" customWidth="1"/>
    <col min="12037" max="12037" width="1.1484375" style="14" customWidth="1"/>
    <col min="12038" max="12045" width="0.85546875" style="14" customWidth="1"/>
    <col min="12046" max="12046" width="1.8515625" style="14" customWidth="1"/>
    <col min="12047" max="12085" width="0.85546875" style="14" customWidth="1"/>
    <col min="12086" max="12086" width="1.7109375" style="14" customWidth="1"/>
    <col min="12087" max="12092" width="0.85546875" style="14" customWidth="1"/>
    <col min="12093" max="12093" width="3.00390625" style="14" customWidth="1"/>
    <col min="12094" max="12131" width="0.85546875" style="14" customWidth="1"/>
    <col min="12132" max="12132" width="1.57421875" style="14" customWidth="1"/>
    <col min="12133" max="12134" width="0.85546875" style="14" customWidth="1"/>
    <col min="12135" max="12135" width="1.8515625" style="14" customWidth="1"/>
    <col min="12136" max="12136" width="1.28515625" style="14" customWidth="1"/>
    <col min="12137" max="12199" width="0.85546875" style="14" customWidth="1"/>
    <col min="12200" max="12200" width="3.421875" style="14" customWidth="1"/>
    <col min="12201" max="12292" width="0.85546875" style="14" customWidth="1"/>
    <col min="12293" max="12293" width="1.1484375" style="14" customWidth="1"/>
    <col min="12294" max="12301" width="0.85546875" style="14" customWidth="1"/>
    <col min="12302" max="12302" width="1.8515625" style="14" customWidth="1"/>
    <col min="12303" max="12341" width="0.85546875" style="14" customWidth="1"/>
    <col min="12342" max="12342" width="1.7109375" style="14" customWidth="1"/>
    <col min="12343" max="12348" width="0.85546875" style="14" customWidth="1"/>
    <col min="12349" max="12349" width="3.00390625" style="14" customWidth="1"/>
    <col min="12350" max="12387" width="0.85546875" style="14" customWidth="1"/>
    <col min="12388" max="12388" width="1.57421875" style="14" customWidth="1"/>
    <col min="12389" max="12390" width="0.85546875" style="14" customWidth="1"/>
    <col min="12391" max="12391" width="1.8515625" style="14" customWidth="1"/>
    <col min="12392" max="12392" width="1.28515625" style="14" customWidth="1"/>
    <col min="12393" max="12455" width="0.85546875" style="14" customWidth="1"/>
    <col min="12456" max="12456" width="3.421875" style="14" customWidth="1"/>
    <col min="12457" max="12548" width="0.85546875" style="14" customWidth="1"/>
    <col min="12549" max="12549" width="1.1484375" style="14" customWidth="1"/>
    <col min="12550" max="12557" width="0.85546875" style="14" customWidth="1"/>
    <col min="12558" max="12558" width="1.8515625" style="14" customWidth="1"/>
    <col min="12559" max="12597" width="0.85546875" style="14" customWidth="1"/>
    <col min="12598" max="12598" width="1.7109375" style="14" customWidth="1"/>
    <col min="12599" max="12604" width="0.85546875" style="14" customWidth="1"/>
    <col min="12605" max="12605" width="3.00390625" style="14" customWidth="1"/>
    <col min="12606" max="12643" width="0.85546875" style="14" customWidth="1"/>
    <col min="12644" max="12644" width="1.57421875" style="14" customWidth="1"/>
    <col min="12645" max="12646" width="0.85546875" style="14" customWidth="1"/>
    <col min="12647" max="12647" width="1.8515625" style="14" customWidth="1"/>
    <col min="12648" max="12648" width="1.28515625" style="14" customWidth="1"/>
    <col min="12649" max="12711" width="0.85546875" style="14" customWidth="1"/>
    <col min="12712" max="12712" width="3.421875" style="14" customWidth="1"/>
    <col min="12713" max="12804" width="0.85546875" style="14" customWidth="1"/>
    <col min="12805" max="12805" width="1.1484375" style="14" customWidth="1"/>
    <col min="12806" max="12813" width="0.85546875" style="14" customWidth="1"/>
    <col min="12814" max="12814" width="1.8515625" style="14" customWidth="1"/>
    <col min="12815" max="12853" width="0.85546875" style="14" customWidth="1"/>
    <col min="12854" max="12854" width="1.7109375" style="14" customWidth="1"/>
    <col min="12855" max="12860" width="0.85546875" style="14" customWidth="1"/>
    <col min="12861" max="12861" width="3.00390625" style="14" customWidth="1"/>
    <col min="12862" max="12899" width="0.85546875" style="14" customWidth="1"/>
    <col min="12900" max="12900" width="1.57421875" style="14" customWidth="1"/>
    <col min="12901" max="12902" width="0.85546875" style="14" customWidth="1"/>
    <col min="12903" max="12903" width="1.8515625" style="14" customWidth="1"/>
    <col min="12904" max="12904" width="1.28515625" style="14" customWidth="1"/>
    <col min="12905" max="12967" width="0.85546875" style="14" customWidth="1"/>
    <col min="12968" max="12968" width="3.421875" style="14" customWidth="1"/>
    <col min="12969" max="13060" width="0.85546875" style="14" customWidth="1"/>
    <col min="13061" max="13061" width="1.1484375" style="14" customWidth="1"/>
    <col min="13062" max="13069" width="0.85546875" style="14" customWidth="1"/>
    <col min="13070" max="13070" width="1.8515625" style="14" customWidth="1"/>
    <col min="13071" max="13109" width="0.85546875" style="14" customWidth="1"/>
    <col min="13110" max="13110" width="1.7109375" style="14" customWidth="1"/>
    <col min="13111" max="13116" width="0.85546875" style="14" customWidth="1"/>
    <col min="13117" max="13117" width="3.00390625" style="14" customWidth="1"/>
    <col min="13118" max="13155" width="0.85546875" style="14" customWidth="1"/>
    <col min="13156" max="13156" width="1.57421875" style="14" customWidth="1"/>
    <col min="13157" max="13158" width="0.85546875" style="14" customWidth="1"/>
    <col min="13159" max="13159" width="1.8515625" style="14" customWidth="1"/>
    <col min="13160" max="13160" width="1.28515625" style="14" customWidth="1"/>
    <col min="13161" max="13223" width="0.85546875" style="14" customWidth="1"/>
    <col min="13224" max="13224" width="3.421875" style="14" customWidth="1"/>
    <col min="13225" max="13316" width="0.85546875" style="14" customWidth="1"/>
    <col min="13317" max="13317" width="1.1484375" style="14" customWidth="1"/>
    <col min="13318" max="13325" width="0.85546875" style="14" customWidth="1"/>
    <col min="13326" max="13326" width="1.8515625" style="14" customWidth="1"/>
    <col min="13327" max="13365" width="0.85546875" style="14" customWidth="1"/>
    <col min="13366" max="13366" width="1.7109375" style="14" customWidth="1"/>
    <col min="13367" max="13372" width="0.85546875" style="14" customWidth="1"/>
    <col min="13373" max="13373" width="3.00390625" style="14" customWidth="1"/>
    <col min="13374" max="13411" width="0.85546875" style="14" customWidth="1"/>
    <col min="13412" max="13412" width="1.57421875" style="14" customWidth="1"/>
    <col min="13413" max="13414" width="0.85546875" style="14" customWidth="1"/>
    <col min="13415" max="13415" width="1.8515625" style="14" customWidth="1"/>
    <col min="13416" max="13416" width="1.28515625" style="14" customWidth="1"/>
    <col min="13417" max="13479" width="0.85546875" style="14" customWidth="1"/>
    <col min="13480" max="13480" width="3.421875" style="14" customWidth="1"/>
    <col min="13481" max="13572" width="0.85546875" style="14" customWidth="1"/>
    <col min="13573" max="13573" width="1.1484375" style="14" customWidth="1"/>
    <col min="13574" max="13581" width="0.85546875" style="14" customWidth="1"/>
    <col min="13582" max="13582" width="1.8515625" style="14" customWidth="1"/>
    <col min="13583" max="13621" width="0.85546875" style="14" customWidth="1"/>
    <col min="13622" max="13622" width="1.7109375" style="14" customWidth="1"/>
    <col min="13623" max="13628" width="0.85546875" style="14" customWidth="1"/>
    <col min="13629" max="13629" width="3.00390625" style="14" customWidth="1"/>
    <col min="13630" max="13667" width="0.85546875" style="14" customWidth="1"/>
    <col min="13668" max="13668" width="1.57421875" style="14" customWidth="1"/>
    <col min="13669" max="13670" width="0.85546875" style="14" customWidth="1"/>
    <col min="13671" max="13671" width="1.8515625" style="14" customWidth="1"/>
    <col min="13672" max="13672" width="1.28515625" style="14" customWidth="1"/>
    <col min="13673" max="13735" width="0.85546875" style="14" customWidth="1"/>
    <col min="13736" max="13736" width="3.421875" style="14" customWidth="1"/>
    <col min="13737" max="13828" width="0.85546875" style="14" customWidth="1"/>
    <col min="13829" max="13829" width="1.1484375" style="14" customWidth="1"/>
    <col min="13830" max="13837" width="0.85546875" style="14" customWidth="1"/>
    <col min="13838" max="13838" width="1.8515625" style="14" customWidth="1"/>
    <col min="13839" max="13877" width="0.85546875" style="14" customWidth="1"/>
    <col min="13878" max="13878" width="1.7109375" style="14" customWidth="1"/>
    <col min="13879" max="13884" width="0.85546875" style="14" customWidth="1"/>
    <col min="13885" max="13885" width="3.00390625" style="14" customWidth="1"/>
    <col min="13886" max="13923" width="0.85546875" style="14" customWidth="1"/>
    <col min="13924" max="13924" width="1.57421875" style="14" customWidth="1"/>
    <col min="13925" max="13926" width="0.85546875" style="14" customWidth="1"/>
    <col min="13927" max="13927" width="1.8515625" style="14" customWidth="1"/>
    <col min="13928" max="13928" width="1.28515625" style="14" customWidth="1"/>
    <col min="13929" max="13991" width="0.85546875" style="14" customWidth="1"/>
    <col min="13992" max="13992" width="3.421875" style="14" customWidth="1"/>
    <col min="13993" max="14084" width="0.85546875" style="14" customWidth="1"/>
    <col min="14085" max="14085" width="1.1484375" style="14" customWidth="1"/>
    <col min="14086" max="14093" width="0.85546875" style="14" customWidth="1"/>
    <col min="14094" max="14094" width="1.8515625" style="14" customWidth="1"/>
    <col min="14095" max="14133" width="0.85546875" style="14" customWidth="1"/>
    <col min="14134" max="14134" width="1.7109375" style="14" customWidth="1"/>
    <col min="14135" max="14140" width="0.85546875" style="14" customWidth="1"/>
    <col min="14141" max="14141" width="3.00390625" style="14" customWidth="1"/>
    <col min="14142" max="14179" width="0.85546875" style="14" customWidth="1"/>
    <col min="14180" max="14180" width="1.57421875" style="14" customWidth="1"/>
    <col min="14181" max="14182" width="0.85546875" style="14" customWidth="1"/>
    <col min="14183" max="14183" width="1.8515625" style="14" customWidth="1"/>
    <col min="14184" max="14184" width="1.28515625" style="14" customWidth="1"/>
    <col min="14185" max="14247" width="0.85546875" style="14" customWidth="1"/>
    <col min="14248" max="14248" width="3.421875" style="14" customWidth="1"/>
    <col min="14249" max="14340" width="0.85546875" style="14" customWidth="1"/>
    <col min="14341" max="14341" width="1.1484375" style="14" customWidth="1"/>
    <col min="14342" max="14349" width="0.85546875" style="14" customWidth="1"/>
    <col min="14350" max="14350" width="1.8515625" style="14" customWidth="1"/>
    <col min="14351" max="14389" width="0.85546875" style="14" customWidth="1"/>
    <col min="14390" max="14390" width="1.7109375" style="14" customWidth="1"/>
    <col min="14391" max="14396" width="0.85546875" style="14" customWidth="1"/>
    <col min="14397" max="14397" width="3.00390625" style="14" customWidth="1"/>
    <col min="14398" max="14435" width="0.85546875" style="14" customWidth="1"/>
    <col min="14436" max="14436" width="1.57421875" style="14" customWidth="1"/>
    <col min="14437" max="14438" width="0.85546875" style="14" customWidth="1"/>
    <col min="14439" max="14439" width="1.8515625" style="14" customWidth="1"/>
    <col min="14440" max="14440" width="1.28515625" style="14" customWidth="1"/>
    <col min="14441" max="14503" width="0.85546875" style="14" customWidth="1"/>
    <col min="14504" max="14504" width="3.421875" style="14" customWidth="1"/>
    <col min="14505" max="14596" width="0.85546875" style="14" customWidth="1"/>
    <col min="14597" max="14597" width="1.1484375" style="14" customWidth="1"/>
    <col min="14598" max="14605" width="0.85546875" style="14" customWidth="1"/>
    <col min="14606" max="14606" width="1.8515625" style="14" customWidth="1"/>
    <col min="14607" max="14645" width="0.85546875" style="14" customWidth="1"/>
    <col min="14646" max="14646" width="1.7109375" style="14" customWidth="1"/>
    <col min="14647" max="14652" width="0.85546875" style="14" customWidth="1"/>
    <col min="14653" max="14653" width="3.00390625" style="14" customWidth="1"/>
    <col min="14654" max="14691" width="0.85546875" style="14" customWidth="1"/>
    <col min="14692" max="14692" width="1.57421875" style="14" customWidth="1"/>
    <col min="14693" max="14694" width="0.85546875" style="14" customWidth="1"/>
    <col min="14695" max="14695" width="1.8515625" style="14" customWidth="1"/>
    <col min="14696" max="14696" width="1.28515625" style="14" customWidth="1"/>
    <col min="14697" max="14759" width="0.85546875" style="14" customWidth="1"/>
    <col min="14760" max="14760" width="3.421875" style="14" customWidth="1"/>
    <col min="14761" max="14852" width="0.85546875" style="14" customWidth="1"/>
    <col min="14853" max="14853" width="1.1484375" style="14" customWidth="1"/>
    <col min="14854" max="14861" width="0.85546875" style="14" customWidth="1"/>
    <col min="14862" max="14862" width="1.8515625" style="14" customWidth="1"/>
    <col min="14863" max="14901" width="0.85546875" style="14" customWidth="1"/>
    <col min="14902" max="14902" width="1.7109375" style="14" customWidth="1"/>
    <col min="14903" max="14908" width="0.85546875" style="14" customWidth="1"/>
    <col min="14909" max="14909" width="3.00390625" style="14" customWidth="1"/>
    <col min="14910" max="14947" width="0.85546875" style="14" customWidth="1"/>
    <col min="14948" max="14948" width="1.57421875" style="14" customWidth="1"/>
    <col min="14949" max="14950" width="0.85546875" style="14" customWidth="1"/>
    <col min="14951" max="14951" width="1.8515625" style="14" customWidth="1"/>
    <col min="14952" max="14952" width="1.28515625" style="14" customWidth="1"/>
    <col min="14953" max="15015" width="0.85546875" style="14" customWidth="1"/>
    <col min="15016" max="15016" width="3.421875" style="14" customWidth="1"/>
    <col min="15017" max="15108" width="0.85546875" style="14" customWidth="1"/>
    <col min="15109" max="15109" width="1.1484375" style="14" customWidth="1"/>
    <col min="15110" max="15117" width="0.85546875" style="14" customWidth="1"/>
    <col min="15118" max="15118" width="1.8515625" style="14" customWidth="1"/>
    <col min="15119" max="15157" width="0.85546875" style="14" customWidth="1"/>
    <col min="15158" max="15158" width="1.7109375" style="14" customWidth="1"/>
    <col min="15159" max="15164" width="0.85546875" style="14" customWidth="1"/>
    <col min="15165" max="15165" width="3.00390625" style="14" customWidth="1"/>
    <col min="15166" max="15203" width="0.85546875" style="14" customWidth="1"/>
    <col min="15204" max="15204" width="1.57421875" style="14" customWidth="1"/>
    <col min="15205" max="15206" width="0.85546875" style="14" customWidth="1"/>
    <col min="15207" max="15207" width="1.8515625" style="14" customWidth="1"/>
    <col min="15208" max="15208" width="1.28515625" style="14" customWidth="1"/>
    <col min="15209" max="15271" width="0.85546875" style="14" customWidth="1"/>
    <col min="15272" max="15272" width="3.421875" style="14" customWidth="1"/>
    <col min="15273" max="15364" width="0.85546875" style="14" customWidth="1"/>
    <col min="15365" max="15365" width="1.1484375" style="14" customWidth="1"/>
    <col min="15366" max="15373" width="0.85546875" style="14" customWidth="1"/>
    <col min="15374" max="15374" width="1.8515625" style="14" customWidth="1"/>
    <col min="15375" max="15413" width="0.85546875" style="14" customWidth="1"/>
    <col min="15414" max="15414" width="1.7109375" style="14" customWidth="1"/>
    <col min="15415" max="15420" width="0.85546875" style="14" customWidth="1"/>
    <col min="15421" max="15421" width="3.00390625" style="14" customWidth="1"/>
    <col min="15422" max="15459" width="0.85546875" style="14" customWidth="1"/>
    <col min="15460" max="15460" width="1.57421875" style="14" customWidth="1"/>
    <col min="15461" max="15462" width="0.85546875" style="14" customWidth="1"/>
    <col min="15463" max="15463" width="1.8515625" style="14" customWidth="1"/>
    <col min="15464" max="15464" width="1.28515625" style="14" customWidth="1"/>
    <col min="15465" max="15527" width="0.85546875" style="14" customWidth="1"/>
    <col min="15528" max="15528" width="3.421875" style="14" customWidth="1"/>
    <col min="15529" max="15620" width="0.85546875" style="14" customWidth="1"/>
    <col min="15621" max="15621" width="1.1484375" style="14" customWidth="1"/>
    <col min="15622" max="15629" width="0.85546875" style="14" customWidth="1"/>
    <col min="15630" max="15630" width="1.8515625" style="14" customWidth="1"/>
    <col min="15631" max="15669" width="0.85546875" style="14" customWidth="1"/>
    <col min="15670" max="15670" width="1.7109375" style="14" customWidth="1"/>
    <col min="15671" max="15676" width="0.85546875" style="14" customWidth="1"/>
    <col min="15677" max="15677" width="3.00390625" style="14" customWidth="1"/>
    <col min="15678" max="15715" width="0.85546875" style="14" customWidth="1"/>
    <col min="15716" max="15716" width="1.57421875" style="14" customWidth="1"/>
    <col min="15717" max="15718" width="0.85546875" style="14" customWidth="1"/>
    <col min="15719" max="15719" width="1.8515625" style="14" customWidth="1"/>
    <col min="15720" max="15720" width="1.28515625" style="14" customWidth="1"/>
    <col min="15721" max="15783" width="0.85546875" style="14" customWidth="1"/>
    <col min="15784" max="15784" width="3.421875" style="14" customWidth="1"/>
    <col min="15785" max="15876" width="0.85546875" style="14" customWidth="1"/>
    <col min="15877" max="15877" width="1.1484375" style="14" customWidth="1"/>
    <col min="15878" max="15885" width="0.85546875" style="14" customWidth="1"/>
    <col min="15886" max="15886" width="1.8515625" style="14" customWidth="1"/>
    <col min="15887" max="15925" width="0.85546875" style="14" customWidth="1"/>
    <col min="15926" max="15926" width="1.7109375" style="14" customWidth="1"/>
    <col min="15927" max="15932" width="0.85546875" style="14" customWidth="1"/>
    <col min="15933" max="15933" width="3.00390625" style="14" customWidth="1"/>
    <col min="15934" max="15971" width="0.85546875" style="14" customWidth="1"/>
    <col min="15972" max="15972" width="1.57421875" style="14" customWidth="1"/>
    <col min="15973" max="15974" width="0.85546875" style="14" customWidth="1"/>
    <col min="15975" max="15975" width="1.8515625" style="14" customWidth="1"/>
    <col min="15976" max="15976" width="1.28515625" style="14" customWidth="1"/>
    <col min="15977" max="16039" width="0.85546875" style="14" customWidth="1"/>
    <col min="16040" max="16040" width="3.421875" style="14" customWidth="1"/>
    <col min="16041" max="16132" width="0.85546875" style="14" customWidth="1"/>
    <col min="16133" max="16133" width="1.1484375" style="14" customWidth="1"/>
    <col min="16134" max="16141" width="0.85546875" style="14" customWidth="1"/>
    <col min="16142" max="16142" width="1.8515625" style="14" customWidth="1"/>
    <col min="16143" max="16181" width="0.85546875" style="14" customWidth="1"/>
    <col min="16182" max="16182" width="1.7109375" style="14" customWidth="1"/>
    <col min="16183" max="16188" width="0.85546875" style="14" customWidth="1"/>
    <col min="16189" max="16189" width="3.00390625" style="14" customWidth="1"/>
    <col min="16190" max="16227" width="0.85546875" style="14" customWidth="1"/>
    <col min="16228" max="16228" width="1.57421875" style="14" customWidth="1"/>
    <col min="16229" max="16230" width="0.85546875" style="14" customWidth="1"/>
    <col min="16231" max="16231" width="1.8515625" style="14" customWidth="1"/>
    <col min="16232" max="16232" width="1.28515625" style="14" customWidth="1"/>
    <col min="16233" max="16295" width="0.85546875" style="14" customWidth="1"/>
    <col min="16296" max="16296" width="3.421875" style="14" customWidth="1"/>
    <col min="16297" max="16384" width="0.85546875" style="14" customWidth="1"/>
  </cols>
  <sheetData>
    <row r="1" spans="168:187" s="15" customFormat="1" ht="14.25" customHeight="1">
      <c r="FL1" s="298" t="s">
        <v>176</v>
      </c>
      <c r="FM1" s="298"/>
      <c r="FN1" s="298"/>
      <c r="FO1" s="298"/>
      <c r="FP1" s="298"/>
      <c r="FQ1" s="298"/>
      <c r="FR1" s="298"/>
      <c r="FS1" s="298"/>
      <c r="FT1" s="298"/>
      <c r="FU1" s="298"/>
      <c r="FV1" s="298"/>
      <c r="FW1" s="298"/>
      <c r="FX1" s="298"/>
      <c r="FY1" s="298"/>
      <c r="FZ1" s="298"/>
      <c r="GA1" s="298"/>
      <c r="GB1" s="298"/>
      <c r="GC1" s="298"/>
      <c r="GD1" s="298"/>
      <c r="GE1" s="298"/>
    </row>
    <row r="2" spans="155:187" ht="14.25" customHeight="1">
      <c r="EY2" s="299"/>
      <c r="EZ2" s="300"/>
      <c r="FA2" s="300"/>
      <c r="FB2" s="300"/>
      <c r="FC2" s="300"/>
      <c r="FD2" s="300"/>
      <c r="FE2" s="300"/>
      <c r="FF2" s="300"/>
      <c r="FG2" s="300"/>
      <c r="FH2" s="300"/>
      <c r="FI2" s="300"/>
      <c r="FJ2" s="300"/>
      <c r="FK2" s="300"/>
      <c r="FL2" s="300"/>
      <c r="FM2" s="300"/>
      <c r="FN2" s="300"/>
      <c r="FO2" s="300"/>
      <c r="FP2" s="300"/>
      <c r="FQ2" s="300"/>
      <c r="FR2" s="300"/>
      <c r="FS2" s="300"/>
      <c r="FT2" s="300"/>
      <c r="FU2" s="300"/>
      <c r="FV2" s="300"/>
      <c r="FW2" s="300"/>
      <c r="FX2" s="300"/>
      <c r="FY2" s="300"/>
      <c r="FZ2" s="300"/>
      <c r="GA2" s="300"/>
      <c r="GB2" s="300"/>
      <c r="GC2" s="300"/>
      <c r="GD2" s="300"/>
      <c r="GE2" s="300"/>
    </row>
    <row r="4" spans="1:187" ht="12.75" customHeight="1">
      <c r="A4" s="301" t="s">
        <v>177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1"/>
      <c r="BP4" s="301"/>
      <c r="BQ4" s="301"/>
      <c r="BR4" s="301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301"/>
      <c r="DG4" s="301"/>
      <c r="DH4" s="301"/>
      <c r="DI4" s="301"/>
      <c r="DJ4" s="301"/>
      <c r="DK4" s="301"/>
      <c r="DL4" s="301"/>
      <c r="DM4" s="301"/>
      <c r="DN4" s="301"/>
      <c r="DO4" s="301"/>
      <c r="DP4" s="301"/>
      <c r="DQ4" s="301"/>
      <c r="DR4" s="301"/>
      <c r="DS4" s="301"/>
      <c r="DT4" s="301"/>
      <c r="DU4" s="301"/>
      <c r="DV4" s="301"/>
      <c r="DW4" s="301"/>
      <c r="DX4" s="301"/>
      <c r="DY4" s="301"/>
      <c r="DZ4" s="301"/>
      <c r="EA4" s="301"/>
      <c r="EB4" s="301"/>
      <c r="EC4" s="301"/>
      <c r="ED4" s="301"/>
      <c r="EE4" s="301"/>
      <c r="EF4" s="301"/>
      <c r="EG4" s="301"/>
      <c r="EH4" s="301"/>
      <c r="EI4" s="301"/>
      <c r="EJ4" s="301"/>
      <c r="EK4" s="301"/>
      <c r="EL4" s="301"/>
      <c r="EM4" s="301"/>
      <c r="EN4" s="301"/>
      <c r="EO4" s="301"/>
      <c r="EP4" s="301"/>
      <c r="EQ4" s="301"/>
      <c r="ER4" s="301"/>
      <c r="ES4" s="301"/>
      <c r="ET4" s="301"/>
      <c r="EU4" s="301"/>
      <c r="EV4" s="301"/>
      <c r="EW4" s="301"/>
      <c r="EX4" s="301"/>
      <c r="EY4" s="301"/>
      <c r="EZ4" s="301"/>
      <c r="FA4" s="301"/>
      <c r="FB4" s="301"/>
      <c r="FC4" s="301"/>
      <c r="FD4" s="301"/>
      <c r="FE4" s="301"/>
      <c r="FF4" s="301"/>
      <c r="FG4" s="301"/>
      <c r="FH4" s="301"/>
      <c r="FI4" s="301"/>
      <c r="FJ4" s="301"/>
      <c r="FK4" s="301"/>
      <c r="FL4" s="301"/>
      <c r="FM4" s="301"/>
      <c r="FN4" s="301"/>
      <c r="FO4" s="301"/>
      <c r="FP4" s="301"/>
      <c r="FQ4" s="301"/>
      <c r="FR4" s="301"/>
      <c r="FS4" s="301"/>
      <c r="FT4" s="301"/>
      <c r="FU4" s="301"/>
      <c r="FV4" s="301"/>
      <c r="FW4" s="301"/>
      <c r="FX4" s="301"/>
      <c r="FY4" s="301"/>
      <c r="FZ4" s="301"/>
      <c r="GA4" s="301"/>
      <c r="GB4" s="301"/>
      <c r="GC4" s="301"/>
      <c r="GD4" s="301"/>
      <c r="GE4" s="301"/>
    </row>
    <row r="5" spans="1:187" ht="12.75" customHeight="1">
      <c r="A5" s="302" t="s">
        <v>178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02"/>
      <c r="DG5" s="302"/>
      <c r="DH5" s="302"/>
      <c r="DI5" s="302"/>
      <c r="DJ5" s="302"/>
      <c r="DK5" s="302"/>
      <c r="DL5" s="302"/>
      <c r="DM5" s="302"/>
      <c r="DN5" s="302"/>
      <c r="DO5" s="302"/>
      <c r="DP5" s="302"/>
      <c r="DQ5" s="302"/>
      <c r="DR5" s="302"/>
      <c r="DS5" s="302"/>
      <c r="DT5" s="302"/>
      <c r="DU5" s="302"/>
      <c r="DV5" s="302"/>
      <c r="DW5" s="302"/>
      <c r="DX5" s="302"/>
      <c r="DY5" s="302"/>
      <c r="DZ5" s="302"/>
      <c r="EA5" s="302"/>
      <c r="EB5" s="302"/>
      <c r="EC5" s="302"/>
      <c r="ED5" s="302"/>
      <c r="EE5" s="302"/>
      <c r="EF5" s="302"/>
      <c r="EG5" s="302"/>
      <c r="EH5" s="302"/>
      <c r="EI5" s="302"/>
      <c r="EJ5" s="302"/>
      <c r="EK5" s="302"/>
      <c r="EL5" s="302"/>
      <c r="EM5" s="302"/>
      <c r="EN5" s="302"/>
      <c r="EO5" s="302"/>
      <c r="EP5" s="302"/>
      <c r="EQ5" s="302"/>
      <c r="ER5" s="302"/>
      <c r="ES5" s="302"/>
      <c r="ET5" s="302"/>
      <c r="EU5" s="302"/>
      <c r="EV5" s="302"/>
      <c r="EW5" s="302"/>
      <c r="EX5" s="302"/>
      <c r="EY5" s="302"/>
      <c r="EZ5" s="302"/>
      <c r="FA5" s="302"/>
      <c r="FB5" s="302"/>
      <c r="FC5" s="302"/>
      <c r="FD5" s="302"/>
      <c r="FE5" s="302"/>
      <c r="FF5" s="302"/>
      <c r="FG5" s="302"/>
      <c r="FH5" s="302"/>
      <c r="FI5" s="302"/>
      <c r="FJ5" s="302"/>
      <c r="FK5" s="302"/>
      <c r="FL5" s="302"/>
      <c r="FM5" s="302"/>
      <c r="FN5" s="302"/>
      <c r="FO5" s="302"/>
      <c r="FP5" s="302"/>
      <c r="FQ5" s="302"/>
      <c r="FR5" s="302"/>
      <c r="FS5" s="302"/>
      <c r="FT5" s="302"/>
      <c r="FU5" s="302"/>
      <c r="FV5" s="302"/>
      <c r="FW5" s="302"/>
      <c r="FX5" s="302"/>
      <c r="FY5" s="302"/>
      <c r="FZ5" s="302"/>
      <c r="GA5" s="302"/>
      <c r="GB5" s="302"/>
      <c r="GC5" s="302"/>
      <c r="GD5" s="302"/>
      <c r="GE5" s="302"/>
    </row>
    <row r="6" spans="1:187" ht="12.75" customHeight="1">
      <c r="A6" s="303" t="s">
        <v>179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3"/>
      <c r="BW6" s="303"/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303"/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303"/>
      <c r="DI6" s="303"/>
      <c r="DJ6" s="303"/>
      <c r="DK6" s="303"/>
      <c r="DL6" s="303"/>
      <c r="DM6" s="303"/>
      <c r="DN6" s="303"/>
      <c r="DO6" s="303"/>
      <c r="DP6" s="303"/>
      <c r="DQ6" s="303"/>
      <c r="DR6" s="303"/>
      <c r="DS6" s="303"/>
      <c r="DT6" s="303"/>
      <c r="DU6" s="303"/>
      <c r="DV6" s="303"/>
      <c r="DW6" s="303"/>
      <c r="DX6" s="303"/>
      <c r="DY6" s="303"/>
      <c r="DZ6" s="303"/>
      <c r="EA6" s="303"/>
      <c r="EB6" s="303"/>
      <c r="EC6" s="303"/>
      <c r="ED6" s="303"/>
      <c r="EE6" s="303"/>
      <c r="EF6" s="303"/>
      <c r="EG6" s="303"/>
      <c r="EH6" s="303"/>
      <c r="EI6" s="303"/>
      <c r="EJ6" s="303"/>
      <c r="EK6" s="303"/>
      <c r="EL6" s="303"/>
      <c r="EM6" s="303"/>
      <c r="EN6" s="303"/>
      <c r="EO6" s="303"/>
      <c r="EP6" s="303"/>
      <c r="EQ6" s="303"/>
      <c r="ER6" s="303"/>
      <c r="ES6" s="303"/>
      <c r="ET6" s="303"/>
      <c r="EU6" s="303"/>
      <c r="EV6" s="303"/>
      <c r="EW6" s="303"/>
      <c r="EX6" s="303"/>
      <c r="EY6" s="303"/>
      <c r="EZ6" s="303"/>
      <c r="FA6" s="303"/>
      <c r="FB6" s="303"/>
      <c r="FC6" s="303"/>
      <c r="FD6" s="303"/>
      <c r="FE6" s="303"/>
      <c r="FF6" s="303"/>
      <c r="FG6" s="303"/>
      <c r="FH6" s="303"/>
      <c r="FI6" s="303"/>
      <c r="FJ6" s="303"/>
      <c r="FK6" s="303"/>
      <c r="FL6" s="303"/>
      <c r="FM6" s="303"/>
      <c r="FN6" s="303"/>
      <c r="FO6" s="303"/>
      <c r="FP6" s="303"/>
      <c r="FQ6" s="303"/>
      <c r="FR6" s="303"/>
      <c r="FS6" s="303"/>
      <c r="FT6" s="303"/>
      <c r="FU6" s="303"/>
      <c r="FV6" s="303"/>
      <c r="FW6" s="303"/>
      <c r="FX6" s="303"/>
      <c r="FY6" s="303"/>
      <c r="FZ6" s="303"/>
      <c r="GA6" s="303"/>
      <c r="GB6" s="303"/>
      <c r="GC6" s="303"/>
      <c r="GD6" s="303"/>
      <c r="GE6" s="303"/>
    </row>
    <row r="8" spans="1:187" ht="23.25" customHeight="1">
      <c r="A8" s="279" t="s">
        <v>180</v>
      </c>
      <c r="B8" s="280"/>
      <c r="C8" s="280"/>
      <c r="D8" s="280"/>
      <c r="E8" s="288"/>
      <c r="F8" s="304" t="s">
        <v>181</v>
      </c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6"/>
      <c r="AR8" s="279" t="s">
        <v>57</v>
      </c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8"/>
      <c r="BD8" s="279" t="s">
        <v>182</v>
      </c>
      <c r="BE8" s="280"/>
      <c r="BF8" s="280"/>
      <c r="BG8" s="280"/>
      <c r="BH8" s="280"/>
      <c r="BI8" s="280"/>
      <c r="BJ8" s="280"/>
      <c r="BK8" s="280"/>
      <c r="BL8" s="280"/>
      <c r="BM8" s="288"/>
      <c r="BN8" s="279" t="s">
        <v>183</v>
      </c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8"/>
      <c r="CD8" s="279" t="s">
        <v>184</v>
      </c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79" t="s">
        <v>185</v>
      </c>
      <c r="CR8" s="283"/>
      <c r="CS8" s="283"/>
      <c r="CT8" s="283"/>
      <c r="CU8" s="283"/>
      <c r="CV8" s="283"/>
      <c r="CW8" s="283"/>
      <c r="CX8" s="283"/>
      <c r="CY8" s="280"/>
      <c r="CZ8" s="280"/>
      <c r="DA8" s="280"/>
      <c r="DB8" s="286" t="s">
        <v>186</v>
      </c>
      <c r="DC8" s="287"/>
      <c r="DD8" s="287"/>
      <c r="DE8" s="287"/>
      <c r="DF8" s="287"/>
      <c r="DG8" s="287"/>
      <c r="DH8" s="287"/>
      <c r="DI8" s="287"/>
      <c r="DJ8" s="287"/>
      <c r="DK8" s="287"/>
      <c r="DL8" s="287"/>
      <c r="DM8" s="287"/>
      <c r="DN8" s="279" t="s">
        <v>187</v>
      </c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8"/>
      <c r="ED8" s="290" t="s">
        <v>188</v>
      </c>
      <c r="EE8" s="291"/>
      <c r="EF8" s="291"/>
      <c r="EG8" s="291"/>
      <c r="EH8" s="291"/>
      <c r="EI8" s="291"/>
      <c r="EJ8" s="291"/>
      <c r="EK8" s="291"/>
      <c r="EL8" s="291"/>
      <c r="EM8" s="291"/>
      <c r="EN8" s="291"/>
      <c r="EO8" s="291"/>
      <c r="EP8" s="291"/>
      <c r="EQ8" s="291"/>
      <c r="ER8" s="291"/>
      <c r="ES8" s="291"/>
      <c r="ET8" s="291"/>
      <c r="EU8" s="291"/>
      <c r="EV8" s="291"/>
      <c r="EW8" s="291"/>
      <c r="EX8" s="291"/>
      <c r="EY8" s="291"/>
      <c r="EZ8" s="291"/>
      <c r="FA8" s="291"/>
      <c r="FB8" s="291"/>
      <c r="FC8" s="291"/>
      <c r="FD8" s="291"/>
      <c r="FE8" s="291"/>
      <c r="FF8" s="291"/>
      <c r="FG8" s="291"/>
      <c r="FH8" s="291"/>
      <c r="FI8" s="291"/>
      <c r="FJ8" s="291"/>
      <c r="FK8" s="291"/>
      <c r="FL8" s="292"/>
      <c r="FM8" s="292"/>
      <c r="FN8" s="292"/>
      <c r="FO8" s="292"/>
      <c r="FP8" s="292"/>
      <c r="FQ8" s="292"/>
      <c r="FR8" s="292"/>
      <c r="FS8" s="292"/>
      <c r="FT8" s="292"/>
      <c r="FU8" s="292"/>
      <c r="FV8" s="292"/>
      <c r="FW8" s="292"/>
      <c r="FX8" s="292"/>
      <c r="FY8" s="292"/>
      <c r="FZ8" s="292"/>
      <c r="GA8" s="292"/>
      <c r="GB8" s="292"/>
      <c r="GC8" s="292"/>
      <c r="GD8" s="292"/>
      <c r="GE8" s="293"/>
    </row>
    <row r="9" spans="1:187" ht="62.25" customHeight="1">
      <c r="A9" s="281"/>
      <c r="B9" s="282"/>
      <c r="C9" s="282"/>
      <c r="D9" s="282"/>
      <c r="E9" s="289"/>
      <c r="F9" s="307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9"/>
      <c r="AR9" s="281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9"/>
      <c r="BD9" s="281"/>
      <c r="BE9" s="282"/>
      <c r="BF9" s="282"/>
      <c r="BG9" s="282"/>
      <c r="BH9" s="282"/>
      <c r="BI9" s="282"/>
      <c r="BJ9" s="282"/>
      <c r="BK9" s="282"/>
      <c r="BL9" s="282"/>
      <c r="BM9" s="289"/>
      <c r="BN9" s="281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9"/>
      <c r="CD9" s="281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4"/>
      <c r="CR9" s="285"/>
      <c r="CS9" s="285"/>
      <c r="CT9" s="285"/>
      <c r="CU9" s="285"/>
      <c r="CV9" s="285"/>
      <c r="CW9" s="285"/>
      <c r="CX9" s="285"/>
      <c r="CY9" s="282"/>
      <c r="CZ9" s="282"/>
      <c r="DA9" s="282"/>
      <c r="DB9" s="287"/>
      <c r="DC9" s="287"/>
      <c r="DD9" s="287"/>
      <c r="DE9" s="287"/>
      <c r="DF9" s="287"/>
      <c r="DG9" s="287"/>
      <c r="DH9" s="287"/>
      <c r="DI9" s="287"/>
      <c r="DJ9" s="287"/>
      <c r="DK9" s="287"/>
      <c r="DL9" s="287"/>
      <c r="DM9" s="287"/>
      <c r="DN9" s="281"/>
      <c r="DO9" s="282"/>
      <c r="DP9" s="282"/>
      <c r="DQ9" s="282"/>
      <c r="DR9" s="282"/>
      <c r="DS9" s="282"/>
      <c r="DT9" s="282"/>
      <c r="DU9" s="282"/>
      <c r="DV9" s="282"/>
      <c r="DW9" s="282"/>
      <c r="DX9" s="282"/>
      <c r="DY9" s="282"/>
      <c r="DZ9" s="282"/>
      <c r="EA9" s="282"/>
      <c r="EB9" s="282"/>
      <c r="EC9" s="289"/>
      <c r="ED9" s="294" t="s">
        <v>189</v>
      </c>
      <c r="EE9" s="295"/>
      <c r="EF9" s="295"/>
      <c r="EG9" s="295"/>
      <c r="EH9" s="295"/>
      <c r="EI9" s="295"/>
      <c r="EJ9" s="295"/>
      <c r="EK9" s="295"/>
      <c r="EL9" s="295"/>
      <c r="EM9" s="295"/>
      <c r="EN9" s="295"/>
      <c r="EO9" s="295"/>
      <c r="EP9" s="295"/>
      <c r="EQ9" s="295"/>
      <c r="ER9" s="295"/>
      <c r="ES9" s="295"/>
      <c r="ET9" s="295"/>
      <c r="EU9" s="295"/>
      <c r="EV9" s="294" t="s">
        <v>190</v>
      </c>
      <c r="EW9" s="296"/>
      <c r="EX9" s="296"/>
      <c r="EY9" s="296"/>
      <c r="EZ9" s="296"/>
      <c r="FA9" s="296"/>
      <c r="FB9" s="296"/>
      <c r="FC9" s="296"/>
      <c r="FD9" s="296"/>
      <c r="FE9" s="296"/>
      <c r="FF9" s="296"/>
      <c r="FG9" s="296"/>
      <c r="FH9" s="296"/>
      <c r="FI9" s="296"/>
      <c r="FJ9" s="296"/>
      <c r="FK9" s="297"/>
      <c r="FL9" s="296" t="s">
        <v>191</v>
      </c>
      <c r="FM9" s="296"/>
      <c r="FN9" s="296"/>
      <c r="FO9" s="296"/>
      <c r="FP9" s="296"/>
      <c r="FQ9" s="296"/>
      <c r="FR9" s="296"/>
      <c r="FS9" s="296"/>
      <c r="FT9" s="296"/>
      <c r="FU9" s="296"/>
      <c r="FV9" s="296"/>
      <c r="FW9" s="296"/>
      <c r="FX9" s="296"/>
      <c r="FY9" s="296"/>
      <c r="FZ9" s="296"/>
      <c r="GA9" s="296"/>
      <c r="GB9" s="296"/>
      <c r="GC9" s="296"/>
      <c r="GD9" s="296"/>
      <c r="GE9" s="297"/>
    </row>
    <row r="10" spans="1:187" ht="12" customHeight="1">
      <c r="A10" s="286">
        <v>1</v>
      </c>
      <c r="B10" s="286"/>
      <c r="C10" s="286"/>
      <c r="D10" s="286"/>
      <c r="E10" s="286"/>
      <c r="F10" s="294">
        <v>2</v>
      </c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4">
        <v>3</v>
      </c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4">
        <v>4</v>
      </c>
      <c r="BE10" s="296"/>
      <c r="BF10" s="296"/>
      <c r="BG10" s="296"/>
      <c r="BH10" s="296"/>
      <c r="BI10" s="296"/>
      <c r="BJ10" s="296"/>
      <c r="BK10" s="296"/>
      <c r="BL10" s="296"/>
      <c r="BM10" s="297"/>
      <c r="BN10" s="294">
        <v>5</v>
      </c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6"/>
      <c r="CB10" s="296"/>
      <c r="CC10" s="297"/>
      <c r="CD10" s="294">
        <v>6</v>
      </c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6"/>
      <c r="CP10" s="296"/>
      <c r="CQ10" s="286">
        <v>7</v>
      </c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96">
        <v>8</v>
      </c>
      <c r="DC10" s="296"/>
      <c r="DD10" s="296"/>
      <c r="DE10" s="296"/>
      <c r="DF10" s="296"/>
      <c r="DG10" s="296"/>
      <c r="DH10" s="296"/>
      <c r="DI10" s="296"/>
      <c r="DJ10" s="296"/>
      <c r="DK10" s="296"/>
      <c r="DL10" s="296"/>
      <c r="DM10" s="297"/>
      <c r="DN10" s="294">
        <v>9</v>
      </c>
      <c r="DO10" s="296"/>
      <c r="DP10" s="296"/>
      <c r="DQ10" s="296"/>
      <c r="DR10" s="296"/>
      <c r="DS10" s="296"/>
      <c r="DT10" s="296"/>
      <c r="DU10" s="296"/>
      <c r="DV10" s="296"/>
      <c r="DW10" s="296"/>
      <c r="DX10" s="296"/>
      <c r="DY10" s="296"/>
      <c r="DZ10" s="296"/>
      <c r="EA10" s="296"/>
      <c r="EB10" s="296"/>
      <c r="EC10" s="297"/>
      <c r="ED10" s="294">
        <v>10</v>
      </c>
      <c r="EE10" s="296"/>
      <c r="EF10" s="296"/>
      <c r="EG10" s="296"/>
      <c r="EH10" s="296"/>
      <c r="EI10" s="296"/>
      <c r="EJ10" s="296"/>
      <c r="EK10" s="296"/>
      <c r="EL10" s="296"/>
      <c r="EM10" s="296"/>
      <c r="EN10" s="296"/>
      <c r="EO10" s="296"/>
      <c r="EP10" s="296"/>
      <c r="EQ10" s="296"/>
      <c r="ER10" s="296"/>
      <c r="ES10" s="296"/>
      <c r="ET10" s="296"/>
      <c r="EU10" s="296"/>
      <c r="EV10" s="294">
        <v>11</v>
      </c>
      <c r="EW10" s="296"/>
      <c r="EX10" s="296"/>
      <c r="EY10" s="296"/>
      <c r="EZ10" s="296"/>
      <c r="FA10" s="296"/>
      <c r="FB10" s="296"/>
      <c r="FC10" s="296"/>
      <c r="FD10" s="296"/>
      <c r="FE10" s="296"/>
      <c r="FF10" s="296"/>
      <c r="FG10" s="296"/>
      <c r="FH10" s="296"/>
      <c r="FI10" s="296"/>
      <c r="FJ10" s="296"/>
      <c r="FK10" s="297"/>
      <c r="FL10" s="296">
        <v>12</v>
      </c>
      <c r="FM10" s="296"/>
      <c r="FN10" s="296"/>
      <c r="FO10" s="296"/>
      <c r="FP10" s="296"/>
      <c r="FQ10" s="296"/>
      <c r="FR10" s="296"/>
      <c r="FS10" s="296"/>
      <c r="FT10" s="296"/>
      <c r="FU10" s="296"/>
      <c r="FV10" s="296"/>
      <c r="FW10" s="296"/>
      <c r="FX10" s="296"/>
      <c r="FY10" s="296"/>
      <c r="FZ10" s="296"/>
      <c r="GA10" s="296"/>
      <c r="GB10" s="296"/>
      <c r="GC10" s="296"/>
      <c r="GD10" s="296"/>
      <c r="GE10" s="297"/>
    </row>
    <row r="11" spans="1:187" ht="34.5" customHeight="1">
      <c r="A11" s="286">
        <v>1</v>
      </c>
      <c r="B11" s="286"/>
      <c r="C11" s="286"/>
      <c r="D11" s="286"/>
      <c r="E11" s="286"/>
      <c r="F11" s="312" t="s">
        <v>192</v>
      </c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294"/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4"/>
      <c r="BE11" s="295"/>
      <c r="BF11" s="295"/>
      <c r="BG11" s="295"/>
      <c r="BH11" s="295"/>
      <c r="BI11" s="295"/>
      <c r="BJ11" s="295"/>
      <c r="BK11" s="295"/>
      <c r="BL11" s="295"/>
      <c r="BM11" s="310"/>
      <c r="BN11" s="294"/>
      <c r="BO11" s="296"/>
      <c r="BP11" s="296"/>
      <c r="BQ11" s="296"/>
      <c r="BR11" s="296"/>
      <c r="BS11" s="296"/>
      <c r="BT11" s="296"/>
      <c r="BU11" s="296"/>
      <c r="BV11" s="296"/>
      <c r="BW11" s="296"/>
      <c r="BX11" s="296"/>
      <c r="BY11" s="296"/>
      <c r="BZ11" s="296"/>
      <c r="CA11" s="295"/>
      <c r="CB11" s="295"/>
      <c r="CC11" s="310"/>
      <c r="CD11" s="294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  <c r="DB11" s="296"/>
      <c r="DC11" s="296"/>
      <c r="DD11" s="296"/>
      <c r="DE11" s="296"/>
      <c r="DF11" s="296"/>
      <c r="DG11" s="296"/>
      <c r="DH11" s="296"/>
      <c r="DI11" s="296"/>
      <c r="DJ11" s="296"/>
      <c r="DK11" s="296"/>
      <c r="DL11" s="296"/>
      <c r="DM11" s="297"/>
      <c r="DN11" s="294"/>
      <c r="DO11" s="295"/>
      <c r="DP11" s="295"/>
      <c r="DQ11" s="295"/>
      <c r="DR11" s="295"/>
      <c r="DS11" s="295"/>
      <c r="DT11" s="295"/>
      <c r="DU11" s="295"/>
      <c r="DV11" s="295"/>
      <c r="DW11" s="295"/>
      <c r="DX11" s="295"/>
      <c r="DY11" s="295"/>
      <c r="DZ11" s="295"/>
      <c r="EA11" s="295"/>
      <c r="EB11" s="295"/>
      <c r="EC11" s="310"/>
      <c r="ED11" s="294"/>
      <c r="EE11" s="295"/>
      <c r="EF11" s="295"/>
      <c r="EG11" s="295"/>
      <c r="EH11" s="295"/>
      <c r="EI11" s="295"/>
      <c r="EJ11" s="295"/>
      <c r="EK11" s="295"/>
      <c r="EL11" s="295"/>
      <c r="EM11" s="295"/>
      <c r="EN11" s="295"/>
      <c r="EO11" s="295"/>
      <c r="EP11" s="295"/>
      <c r="EQ11" s="295"/>
      <c r="ER11" s="295"/>
      <c r="ES11" s="295"/>
      <c r="ET11" s="295"/>
      <c r="EU11" s="295"/>
      <c r="EV11" s="311"/>
      <c r="EW11" s="295"/>
      <c r="EX11" s="295"/>
      <c r="EY11" s="295"/>
      <c r="EZ11" s="295"/>
      <c r="FA11" s="295"/>
      <c r="FB11" s="295"/>
      <c r="FC11" s="295"/>
      <c r="FD11" s="295"/>
      <c r="FE11" s="295"/>
      <c r="FF11" s="295"/>
      <c r="FG11" s="295"/>
      <c r="FH11" s="295"/>
      <c r="FI11" s="295"/>
      <c r="FJ11" s="295"/>
      <c r="FK11" s="310"/>
      <c r="FL11" s="295"/>
      <c r="FM11" s="295"/>
      <c r="FN11" s="295"/>
      <c r="FO11" s="295"/>
      <c r="FP11" s="295"/>
      <c r="FQ11" s="295"/>
      <c r="FR11" s="295"/>
      <c r="FS11" s="295"/>
      <c r="FT11" s="295"/>
      <c r="FU11" s="295"/>
      <c r="FV11" s="295"/>
      <c r="FW11" s="295"/>
      <c r="FX11" s="295"/>
      <c r="FY11" s="295"/>
      <c r="FZ11" s="295"/>
      <c r="GA11" s="295"/>
      <c r="GB11" s="295"/>
      <c r="GC11" s="295"/>
      <c r="GD11" s="295"/>
      <c r="GE11" s="310"/>
    </row>
    <row r="12" spans="1:187" ht="17.25" customHeight="1">
      <c r="A12" s="286">
        <v>2</v>
      </c>
      <c r="B12" s="286"/>
      <c r="C12" s="286"/>
      <c r="D12" s="286"/>
      <c r="E12" s="286"/>
      <c r="F12" s="312" t="s">
        <v>193</v>
      </c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294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4"/>
      <c r="BE12" s="295"/>
      <c r="BF12" s="295"/>
      <c r="BG12" s="295"/>
      <c r="BH12" s="295"/>
      <c r="BI12" s="295"/>
      <c r="BJ12" s="295"/>
      <c r="BK12" s="295"/>
      <c r="BL12" s="295"/>
      <c r="BM12" s="310"/>
      <c r="BN12" s="294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6"/>
      <c r="CA12" s="295"/>
      <c r="CB12" s="295"/>
      <c r="CC12" s="310"/>
      <c r="CD12" s="294"/>
      <c r="CE12" s="295"/>
      <c r="CF12" s="295"/>
      <c r="CG12" s="295"/>
      <c r="CH12" s="295"/>
      <c r="CI12" s="295"/>
      <c r="CJ12" s="295"/>
      <c r="CK12" s="295"/>
      <c r="CL12" s="295"/>
      <c r="CM12" s="295"/>
      <c r="CN12" s="295"/>
      <c r="CO12" s="295"/>
      <c r="CP12" s="295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96"/>
      <c r="DC12" s="296"/>
      <c r="DD12" s="296"/>
      <c r="DE12" s="296"/>
      <c r="DF12" s="296"/>
      <c r="DG12" s="296"/>
      <c r="DH12" s="296"/>
      <c r="DI12" s="296"/>
      <c r="DJ12" s="296"/>
      <c r="DK12" s="296"/>
      <c r="DL12" s="296"/>
      <c r="DM12" s="297"/>
      <c r="DN12" s="294"/>
      <c r="DO12" s="295"/>
      <c r="DP12" s="295"/>
      <c r="DQ12" s="295"/>
      <c r="DR12" s="295"/>
      <c r="DS12" s="295"/>
      <c r="DT12" s="295"/>
      <c r="DU12" s="295"/>
      <c r="DV12" s="295"/>
      <c r="DW12" s="295"/>
      <c r="DX12" s="295"/>
      <c r="DY12" s="295"/>
      <c r="DZ12" s="295"/>
      <c r="EA12" s="295"/>
      <c r="EB12" s="295"/>
      <c r="EC12" s="310"/>
      <c r="ED12" s="294"/>
      <c r="EE12" s="295"/>
      <c r="EF12" s="295"/>
      <c r="EG12" s="295"/>
      <c r="EH12" s="295"/>
      <c r="EI12" s="295"/>
      <c r="EJ12" s="295"/>
      <c r="EK12" s="295"/>
      <c r="EL12" s="295"/>
      <c r="EM12" s="295"/>
      <c r="EN12" s="295"/>
      <c r="EO12" s="295"/>
      <c r="EP12" s="295"/>
      <c r="EQ12" s="295"/>
      <c r="ER12" s="295"/>
      <c r="ES12" s="295"/>
      <c r="ET12" s="295"/>
      <c r="EU12" s="295"/>
      <c r="EV12" s="311"/>
      <c r="EW12" s="295"/>
      <c r="EX12" s="295"/>
      <c r="EY12" s="295"/>
      <c r="EZ12" s="295"/>
      <c r="FA12" s="295"/>
      <c r="FB12" s="295"/>
      <c r="FC12" s="295"/>
      <c r="FD12" s="295"/>
      <c r="FE12" s="295"/>
      <c r="FF12" s="295"/>
      <c r="FG12" s="295"/>
      <c r="FH12" s="295"/>
      <c r="FI12" s="295"/>
      <c r="FJ12" s="295"/>
      <c r="FK12" s="310"/>
      <c r="FL12" s="295"/>
      <c r="FM12" s="295"/>
      <c r="FN12" s="295"/>
      <c r="FO12" s="295"/>
      <c r="FP12" s="295"/>
      <c r="FQ12" s="295"/>
      <c r="FR12" s="295"/>
      <c r="FS12" s="295"/>
      <c r="FT12" s="295"/>
      <c r="FU12" s="295"/>
      <c r="FV12" s="295"/>
      <c r="FW12" s="295"/>
      <c r="FX12" s="295"/>
      <c r="FY12" s="295"/>
      <c r="FZ12" s="295"/>
      <c r="GA12" s="295"/>
      <c r="GB12" s="295"/>
      <c r="GC12" s="295"/>
      <c r="GD12" s="295"/>
      <c r="GE12" s="310"/>
    </row>
    <row r="13" spans="1:187" ht="12.75" customHeight="1">
      <c r="A13" s="286">
        <v>3</v>
      </c>
      <c r="B13" s="286"/>
      <c r="C13" s="286"/>
      <c r="D13" s="286"/>
      <c r="E13" s="286"/>
      <c r="F13" s="312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294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4"/>
      <c r="BE13" s="295"/>
      <c r="BF13" s="295"/>
      <c r="BG13" s="295"/>
      <c r="BH13" s="295"/>
      <c r="BI13" s="295"/>
      <c r="BJ13" s="295"/>
      <c r="BK13" s="295"/>
      <c r="BL13" s="295"/>
      <c r="BM13" s="310"/>
      <c r="BN13" s="294"/>
      <c r="BO13" s="296"/>
      <c r="BP13" s="296"/>
      <c r="BQ13" s="296"/>
      <c r="BR13" s="296"/>
      <c r="BS13" s="296"/>
      <c r="BT13" s="296"/>
      <c r="BU13" s="296"/>
      <c r="BV13" s="296"/>
      <c r="BW13" s="296"/>
      <c r="BX13" s="296"/>
      <c r="BY13" s="296"/>
      <c r="BZ13" s="296"/>
      <c r="CA13" s="295"/>
      <c r="CB13" s="295"/>
      <c r="CC13" s="310"/>
      <c r="CD13" s="294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5"/>
      <c r="CP13" s="295"/>
      <c r="CQ13" s="286"/>
      <c r="CR13" s="286"/>
      <c r="CS13" s="286"/>
      <c r="CT13" s="286"/>
      <c r="CU13" s="286"/>
      <c r="CV13" s="286"/>
      <c r="CW13" s="286"/>
      <c r="CX13" s="286"/>
      <c r="CY13" s="286"/>
      <c r="CZ13" s="286"/>
      <c r="DA13" s="286"/>
      <c r="DB13" s="296"/>
      <c r="DC13" s="296"/>
      <c r="DD13" s="296"/>
      <c r="DE13" s="296"/>
      <c r="DF13" s="296"/>
      <c r="DG13" s="296"/>
      <c r="DH13" s="296"/>
      <c r="DI13" s="296"/>
      <c r="DJ13" s="296"/>
      <c r="DK13" s="296"/>
      <c r="DL13" s="296"/>
      <c r="DM13" s="297"/>
      <c r="DN13" s="294"/>
      <c r="DO13" s="295"/>
      <c r="DP13" s="295"/>
      <c r="DQ13" s="295"/>
      <c r="DR13" s="295"/>
      <c r="DS13" s="295"/>
      <c r="DT13" s="295"/>
      <c r="DU13" s="295"/>
      <c r="DV13" s="295"/>
      <c r="DW13" s="295"/>
      <c r="DX13" s="295"/>
      <c r="DY13" s="295"/>
      <c r="DZ13" s="295"/>
      <c r="EA13" s="295"/>
      <c r="EB13" s="295"/>
      <c r="EC13" s="310"/>
      <c r="ED13" s="294"/>
      <c r="EE13" s="295"/>
      <c r="EF13" s="295"/>
      <c r="EG13" s="295"/>
      <c r="EH13" s="295"/>
      <c r="EI13" s="295"/>
      <c r="EJ13" s="295"/>
      <c r="EK13" s="295"/>
      <c r="EL13" s="295"/>
      <c r="EM13" s="295"/>
      <c r="EN13" s="295"/>
      <c r="EO13" s="295"/>
      <c r="EP13" s="295"/>
      <c r="EQ13" s="295"/>
      <c r="ER13" s="295"/>
      <c r="ES13" s="295"/>
      <c r="ET13" s="295"/>
      <c r="EU13" s="295"/>
      <c r="EV13" s="311"/>
      <c r="EW13" s="295"/>
      <c r="EX13" s="295"/>
      <c r="EY13" s="295"/>
      <c r="EZ13" s="295"/>
      <c r="FA13" s="295"/>
      <c r="FB13" s="295"/>
      <c r="FC13" s="295"/>
      <c r="FD13" s="295"/>
      <c r="FE13" s="295"/>
      <c r="FF13" s="295"/>
      <c r="FG13" s="295"/>
      <c r="FH13" s="295"/>
      <c r="FI13" s="295"/>
      <c r="FJ13" s="295"/>
      <c r="FK13" s="310"/>
      <c r="FL13" s="295"/>
      <c r="FM13" s="295"/>
      <c r="FN13" s="295"/>
      <c r="FO13" s="295"/>
      <c r="FP13" s="295"/>
      <c r="FQ13" s="295"/>
      <c r="FR13" s="295"/>
      <c r="FS13" s="295"/>
      <c r="FT13" s="295"/>
      <c r="FU13" s="295"/>
      <c r="FV13" s="295"/>
      <c r="FW13" s="295"/>
      <c r="FX13" s="295"/>
      <c r="FY13" s="295"/>
      <c r="FZ13" s="295"/>
      <c r="GA13" s="295"/>
      <c r="GB13" s="295"/>
      <c r="GC13" s="295"/>
      <c r="GD13" s="295"/>
      <c r="GE13" s="310"/>
    </row>
    <row r="14" spans="1:187" ht="12.75" customHeight="1">
      <c r="A14" s="315" t="s">
        <v>56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7"/>
      <c r="AR14" s="294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4"/>
      <c r="BE14" s="295"/>
      <c r="BF14" s="295"/>
      <c r="BG14" s="295"/>
      <c r="BH14" s="295"/>
      <c r="BI14" s="295"/>
      <c r="BJ14" s="295"/>
      <c r="BK14" s="295"/>
      <c r="BL14" s="295"/>
      <c r="BM14" s="310"/>
      <c r="BN14" s="294"/>
      <c r="BO14" s="296"/>
      <c r="BP14" s="296"/>
      <c r="BQ14" s="296"/>
      <c r="BR14" s="296"/>
      <c r="BS14" s="296"/>
      <c r="BT14" s="296"/>
      <c r="BU14" s="296"/>
      <c r="BV14" s="296"/>
      <c r="BW14" s="296"/>
      <c r="BX14" s="296"/>
      <c r="BY14" s="296"/>
      <c r="BZ14" s="296"/>
      <c r="CA14" s="295"/>
      <c r="CB14" s="295"/>
      <c r="CC14" s="310"/>
      <c r="CD14" s="294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86"/>
      <c r="CR14" s="286"/>
      <c r="CS14" s="286"/>
      <c r="CT14" s="286"/>
      <c r="CU14" s="286"/>
      <c r="CV14" s="286"/>
      <c r="CW14" s="286"/>
      <c r="CX14" s="286"/>
      <c r="CY14" s="286"/>
      <c r="CZ14" s="286"/>
      <c r="DA14" s="286"/>
      <c r="DB14" s="296"/>
      <c r="DC14" s="296"/>
      <c r="DD14" s="296"/>
      <c r="DE14" s="296"/>
      <c r="DF14" s="296"/>
      <c r="DG14" s="296"/>
      <c r="DH14" s="296"/>
      <c r="DI14" s="296"/>
      <c r="DJ14" s="296"/>
      <c r="DK14" s="296"/>
      <c r="DL14" s="296"/>
      <c r="DM14" s="297"/>
      <c r="DN14" s="294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  <c r="DZ14" s="295"/>
      <c r="EA14" s="295"/>
      <c r="EB14" s="295"/>
      <c r="EC14" s="310"/>
      <c r="ED14" s="294"/>
      <c r="EE14" s="295"/>
      <c r="EF14" s="295"/>
      <c r="EG14" s="295"/>
      <c r="EH14" s="295"/>
      <c r="EI14" s="295"/>
      <c r="EJ14" s="295"/>
      <c r="EK14" s="295"/>
      <c r="EL14" s="295"/>
      <c r="EM14" s="295"/>
      <c r="EN14" s="295"/>
      <c r="EO14" s="295"/>
      <c r="EP14" s="295"/>
      <c r="EQ14" s="295"/>
      <c r="ER14" s="295"/>
      <c r="ES14" s="295"/>
      <c r="ET14" s="295"/>
      <c r="EU14" s="295"/>
      <c r="EV14" s="311"/>
      <c r="EW14" s="295"/>
      <c r="EX14" s="295"/>
      <c r="EY14" s="295"/>
      <c r="EZ14" s="295"/>
      <c r="FA14" s="295"/>
      <c r="FB14" s="295"/>
      <c r="FC14" s="295"/>
      <c r="FD14" s="295"/>
      <c r="FE14" s="295"/>
      <c r="FF14" s="295"/>
      <c r="FG14" s="295"/>
      <c r="FH14" s="295"/>
      <c r="FI14" s="295"/>
      <c r="FJ14" s="295"/>
      <c r="FK14" s="310"/>
      <c r="FL14" s="295"/>
      <c r="FM14" s="295"/>
      <c r="FN14" s="295"/>
      <c r="FO14" s="295"/>
      <c r="FP14" s="295"/>
      <c r="FQ14" s="295"/>
      <c r="FR14" s="295"/>
      <c r="FS14" s="295"/>
      <c r="FT14" s="295"/>
      <c r="FU14" s="295"/>
      <c r="FV14" s="295"/>
      <c r="FW14" s="295"/>
      <c r="FX14" s="295"/>
      <c r="FY14" s="295"/>
      <c r="FZ14" s="295"/>
      <c r="GA14" s="295"/>
      <c r="GB14" s="295"/>
      <c r="GC14" s="295"/>
      <c r="GD14" s="295"/>
      <c r="GE14" s="310"/>
    </row>
    <row r="15" spans="1:187" ht="12.75" customHeight="1">
      <c r="A15" s="314" t="s">
        <v>194</v>
      </c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4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314"/>
      <c r="DF15" s="314"/>
      <c r="DG15" s="314"/>
      <c r="DH15" s="314"/>
      <c r="DI15" s="314"/>
      <c r="DJ15" s="314"/>
      <c r="DK15" s="314"/>
      <c r="DL15" s="314"/>
      <c r="DM15" s="314"/>
      <c r="DN15" s="314"/>
      <c r="DO15" s="314"/>
      <c r="DP15" s="314"/>
      <c r="DQ15" s="314"/>
      <c r="DR15" s="314"/>
      <c r="DS15" s="314"/>
      <c r="DT15" s="314"/>
      <c r="DU15" s="314"/>
      <c r="DV15" s="314"/>
      <c r="DW15" s="314"/>
      <c r="DX15" s="314"/>
      <c r="DY15" s="314"/>
      <c r="DZ15" s="314"/>
      <c r="EA15" s="314"/>
      <c r="EB15" s="314"/>
      <c r="EC15" s="314"/>
      <c r="ED15" s="314"/>
      <c r="EE15" s="314"/>
      <c r="EF15" s="314"/>
      <c r="EG15" s="314"/>
      <c r="EH15" s="314"/>
      <c r="EI15" s="314"/>
      <c r="EJ15" s="314"/>
      <c r="EK15" s="314"/>
      <c r="EL15" s="314"/>
      <c r="EM15" s="314"/>
      <c r="EN15" s="314"/>
      <c r="EO15" s="314"/>
      <c r="EP15" s="314"/>
      <c r="EQ15" s="314"/>
      <c r="ER15" s="314"/>
      <c r="ES15" s="314"/>
      <c r="ET15" s="314"/>
      <c r="EU15" s="314"/>
      <c r="EV15" s="314"/>
      <c r="EW15" s="314"/>
      <c r="EX15" s="314"/>
      <c r="EY15" s="314"/>
      <c r="EZ15" s="314"/>
      <c r="FA15" s="314"/>
      <c r="FB15" s="314"/>
      <c r="FC15" s="314"/>
      <c r="FD15" s="314"/>
      <c r="FE15" s="314"/>
      <c r="FF15" s="314"/>
      <c r="FG15" s="314"/>
      <c r="FH15" s="314"/>
      <c r="FI15" s="314"/>
      <c r="FJ15" s="314"/>
      <c r="FK15" s="314"/>
      <c r="FL15" s="314"/>
      <c r="FM15" s="314"/>
      <c r="FN15" s="314"/>
      <c r="FO15" s="314"/>
      <c r="FP15" s="314"/>
      <c r="FQ15" s="314"/>
      <c r="FR15" s="314"/>
      <c r="FS15" s="314"/>
      <c r="FT15" s="314"/>
      <c r="FU15" s="314"/>
      <c r="FV15" s="314"/>
      <c r="FW15" s="314"/>
      <c r="FX15" s="314"/>
      <c r="FY15" s="314"/>
      <c r="FZ15" s="314"/>
      <c r="GA15" s="314"/>
      <c r="GB15" s="314"/>
      <c r="GC15" s="314"/>
      <c r="GD15" s="314"/>
      <c r="GE15" s="16"/>
    </row>
    <row r="16" spans="1:187" ht="15">
      <c r="A16" s="321" t="s">
        <v>195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1"/>
      <c r="CM16" s="321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1"/>
      <c r="DA16" s="321"/>
      <c r="DB16" s="321"/>
      <c r="DC16" s="321"/>
      <c r="DD16" s="321"/>
      <c r="DE16" s="321"/>
      <c r="DF16" s="321"/>
      <c r="DG16" s="321"/>
      <c r="DH16" s="321"/>
      <c r="DI16" s="321"/>
      <c r="DJ16" s="321"/>
      <c r="DK16" s="321"/>
      <c r="DL16" s="321"/>
      <c r="DM16" s="321"/>
      <c r="DN16" s="321"/>
      <c r="DO16" s="321"/>
      <c r="DP16" s="321"/>
      <c r="DQ16" s="321"/>
      <c r="DR16" s="321"/>
      <c r="DS16" s="321"/>
      <c r="DT16" s="321"/>
      <c r="DU16" s="321"/>
      <c r="DV16" s="321"/>
      <c r="DW16" s="321"/>
      <c r="DX16" s="321"/>
      <c r="DY16" s="321"/>
      <c r="DZ16" s="321"/>
      <c r="EA16" s="321"/>
      <c r="EB16" s="321"/>
      <c r="EC16" s="321"/>
      <c r="ED16" s="321"/>
      <c r="EE16" s="321"/>
      <c r="EF16" s="321"/>
      <c r="EG16" s="321"/>
      <c r="EH16" s="321"/>
      <c r="EI16" s="321"/>
      <c r="EJ16" s="321"/>
      <c r="EK16" s="321"/>
      <c r="EL16" s="321"/>
      <c r="EM16" s="321"/>
      <c r="EN16" s="321"/>
      <c r="EO16" s="321"/>
      <c r="EP16" s="321"/>
      <c r="EQ16" s="321"/>
      <c r="ER16" s="321"/>
      <c r="ES16" s="321"/>
      <c r="ET16" s="321"/>
      <c r="EU16" s="321"/>
      <c r="EV16" s="321"/>
      <c r="EW16" s="321"/>
      <c r="EX16" s="321"/>
      <c r="EY16" s="321"/>
      <c r="EZ16" s="321"/>
      <c r="FA16" s="321"/>
      <c r="FB16" s="321"/>
      <c r="FC16" s="321"/>
      <c r="FD16" s="321"/>
      <c r="FE16" s="321"/>
      <c r="FF16" s="321"/>
      <c r="FG16" s="321"/>
      <c r="FH16" s="321"/>
      <c r="FI16" s="321"/>
      <c r="FJ16" s="321"/>
      <c r="FK16" s="321"/>
      <c r="FL16" s="321"/>
      <c r="FM16" s="321"/>
      <c r="FN16" s="321"/>
      <c r="FO16" s="321"/>
      <c r="FP16" s="321"/>
      <c r="FQ16" s="321"/>
      <c r="FR16" s="321"/>
      <c r="FS16" s="321"/>
      <c r="FT16" s="321"/>
      <c r="FU16" s="321"/>
      <c r="FV16" s="321"/>
      <c r="FW16" s="321"/>
      <c r="FX16" s="321"/>
      <c r="FY16" s="321"/>
      <c r="FZ16" s="321"/>
      <c r="GA16" s="321"/>
      <c r="GB16" s="321"/>
      <c r="GC16" s="321"/>
      <c r="GD16" s="321"/>
      <c r="GE16" s="16"/>
    </row>
    <row r="17" spans="1:187" ht="12.7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6"/>
    </row>
    <row r="18" spans="1:187" ht="12.75" customHeight="1">
      <c r="A18" s="322" t="s">
        <v>196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322"/>
      <c r="BL18" s="322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/>
      <c r="CB18" s="322"/>
      <c r="CC18" s="322"/>
      <c r="CD18" s="322"/>
      <c r="CE18" s="322"/>
      <c r="CF18" s="322"/>
      <c r="CG18" s="322"/>
      <c r="CH18" s="322"/>
      <c r="CI18" s="322"/>
      <c r="CJ18" s="322"/>
      <c r="CK18" s="322"/>
      <c r="CL18" s="322"/>
      <c r="CM18" s="322"/>
      <c r="CN18" s="322"/>
      <c r="CO18" s="322"/>
      <c r="CP18" s="322"/>
      <c r="CQ18" s="322"/>
      <c r="CR18" s="322"/>
      <c r="CS18" s="322"/>
      <c r="CT18" s="322"/>
      <c r="CU18" s="322"/>
      <c r="CV18" s="322"/>
      <c r="CW18" s="322"/>
      <c r="CX18" s="322"/>
      <c r="CY18" s="322"/>
      <c r="CZ18" s="322"/>
      <c r="DA18" s="322"/>
      <c r="DB18" s="322"/>
      <c r="DC18" s="322"/>
      <c r="DD18" s="322"/>
      <c r="DE18" s="322"/>
      <c r="DF18" s="322"/>
      <c r="DG18" s="322"/>
      <c r="DH18" s="322"/>
      <c r="DI18" s="322"/>
      <c r="DJ18" s="322"/>
      <c r="DK18" s="322"/>
      <c r="DL18" s="322"/>
      <c r="DM18" s="322"/>
      <c r="DN18" s="322"/>
      <c r="DO18" s="322"/>
      <c r="DP18" s="322"/>
      <c r="DQ18" s="322"/>
      <c r="DR18" s="322"/>
      <c r="DS18" s="322"/>
      <c r="DT18" s="322"/>
      <c r="DU18" s="322"/>
      <c r="DV18" s="322"/>
      <c r="DW18" s="322"/>
      <c r="DX18" s="322"/>
      <c r="DY18" s="322"/>
      <c r="DZ18" s="322"/>
      <c r="EA18" s="322"/>
      <c r="EB18" s="322"/>
      <c r="EC18" s="322"/>
      <c r="ED18" s="322"/>
      <c r="EE18" s="322"/>
      <c r="EF18" s="322"/>
      <c r="EG18" s="322"/>
      <c r="EH18" s="322"/>
      <c r="EI18" s="322"/>
      <c r="EJ18" s="322"/>
      <c r="EK18" s="322"/>
      <c r="EL18" s="322"/>
      <c r="EM18" s="322"/>
      <c r="EN18" s="322"/>
      <c r="EO18" s="322"/>
      <c r="EP18" s="322"/>
      <c r="EQ18" s="322"/>
      <c r="ER18" s="322"/>
      <c r="ES18" s="322"/>
      <c r="ET18" s="322"/>
      <c r="EU18" s="322"/>
      <c r="EV18" s="322"/>
      <c r="EW18" s="322"/>
      <c r="EX18" s="322"/>
      <c r="EY18" s="322"/>
      <c r="EZ18" s="322"/>
      <c r="FA18" s="322"/>
      <c r="FB18" s="322"/>
      <c r="FC18" s="322"/>
      <c r="FD18" s="322"/>
      <c r="FE18" s="322"/>
      <c r="FF18" s="322"/>
      <c r="FG18" s="322"/>
      <c r="FH18" s="322"/>
      <c r="FI18" s="322"/>
      <c r="FJ18" s="322"/>
      <c r="FK18" s="322"/>
      <c r="FL18" s="322"/>
      <c r="FM18" s="322"/>
      <c r="FN18" s="322"/>
      <c r="FO18" s="322"/>
      <c r="FP18" s="322"/>
      <c r="FQ18" s="322"/>
      <c r="FR18" s="322"/>
      <c r="FS18" s="322"/>
      <c r="FT18" s="322"/>
      <c r="FU18" s="322"/>
      <c r="FV18" s="322"/>
      <c r="FW18" s="322"/>
      <c r="FX18" s="322"/>
      <c r="FY18" s="322"/>
      <c r="FZ18" s="322"/>
      <c r="GA18" s="322"/>
      <c r="GB18" s="322"/>
      <c r="GC18" s="322"/>
      <c r="GD18" s="322"/>
      <c r="GE18" s="322"/>
    </row>
    <row r="19" spans="1:187" ht="11.25" customHeight="1">
      <c r="A19" s="323" t="s">
        <v>197</v>
      </c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  <c r="DG19" s="323"/>
      <c r="DH19" s="323"/>
      <c r="DI19" s="323"/>
      <c r="DJ19" s="323"/>
      <c r="DK19" s="323"/>
      <c r="DL19" s="323"/>
      <c r="DM19" s="323"/>
      <c r="DN19" s="323"/>
      <c r="DO19" s="323"/>
      <c r="DP19" s="323"/>
      <c r="DQ19" s="323"/>
      <c r="DR19" s="323"/>
      <c r="DS19" s="323"/>
      <c r="DT19" s="323"/>
      <c r="DU19" s="323"/>
      <c r="DV19" s="323"/>
      <c r="DW19" s="323"/>
      <c r="DX19" s="323"/>
      <c r="DY19" s="323"/>
      <c r="DZ19" s="323"/>
      <c r="EA19" s="323"/>
      <c r="EB19" s="323"/>
      <c r="EC19" s="323"/>
      <c r="ED19" s="323"/>
      <c r="EE19" s="323"/>
      <c r="EF19" s="323"/>
      <c r="EG19" s="323"/>
      <c r="EH19" s="323"/>
      <c r="EI19" s="323"/>
      <c r="EJ19" s="323"/>
      <c r="EK19" s="323"/>
      <c r="EL19" s="323"/>
      <c r="EM19" s="323"/>
      <c r="EN19" s="323"/>
      <c r="EO19" s="323"/>
      <c r="EP19" s="323"/>
      <c r="EQ19" s="323"/>
      <c r="ER19" s="323"/>
      <c r="ES19" s="323"/>
      <c r="ET19" s="323"/>
      <c r="EU19" s="323"/>
      <c r="EV19" s="323"/>
      <c r="EW19" s="323"/>
      <c r="EX19" s="323"/>
      <c r="EY19" s="323"/>
      <c r="EZ19" s="323"/>
      <c r="FA19" s="323"/>
      <c r="FB19" s="323"/>
      <c r="FC19" s="323"/>
      <c r="FD19" s="323"/>
      <c r="FE19" s="323"/>
      <c r="FF19" s="323"/>
      <c r="FG19" s="323"/>
      <c r="FH19" s="323"/>
      <c r="FI19" s="323"/>
      <c r="FJ19" s="323"/>
      <c r="FK19" s="323"/>
      <c r="FL19" s="323"/>
      <c r="FM19" s="323"/>
      <c r="FN19" s="323"/>
      <c r="FO19" s="323"/>
      <c r="FP19" s="323"/>
      <c r="FQ19" s="323"/>
      <c r="FR19" s="323"/>
      <c r="FS19" s="323"/>
      <c r="FT19" s="323"/>
      <c r="FU19" s="323"/>
      <c r="FV19" s="323"/>
      <c r="FW19" s="323"/>
      <c r="FX19" s="323"/>
      <c r="FY19" s="323"/>
      <c r="FZ19" s="323"/>
      <c r="GA19" s="323"/>
      <c r="GB19" s="323"/>
      <c r="GC19" s="323"/>
      <c r="GD19" s="323"/>
      <c r="GE19" s="323"/>
    </row>
    <row r="20" spans="1:187" ht="6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</row>
    <row r="21" spans="1:187" ht="27.75" customHeight="1">
      <c r="A21" s="286" t="s">
        <v>180</v>
      </c>
      <c r="B21" s="286"/>
      <c r="C21" s="286"/>
      <c r="D21" s="286"/>
      <c r="E21" s="286"/>
      <c r="F21" s="294" t="s">
        <v>0</v>
      </c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6"/>
      <c r="CA21" s="296"/>
      <c r="CB21" s="296"/>
      <c r="CC21" s="296"/>
      <c r="CD21" s="296"/>
      <c r="CE21" s="296"/>
      <c r="CF21" s="296"/>
      <c r="CG21" s="296"/>
      <c r="CH21" s="296"/>
      <c r="CI21" s="296"/>
      <c r="CJ21" s="296"/>
      <c r="CK21" s="296"/>
      <c r="CL21" s="296"/>
      <c r="CM21" s="296"/>
      <c r="CN21" s="296"/>
      <c r="CO21" s="296"/>
      <c r="CP21" s="296"/>
      <c r="CQ21" s="296"/>
      <c r="CR21" s="296"/>
      <c r="CS21" s="296"/>
      <c r="CT21" s="296"/>
      <c r="CU21" s="296"/>
      <c r="CV21" s="296"/>
      <c r="CW21" s="296"/>
      <c r="CX21" s="296"/>
      <c r="CY21" s="296"/>
      <c r="CZ21" s="296"/>
      <c r="DA21" s="296"/>
      <c r="DB21" s="296"/>
      <c r="DC21" s="296"/>
      <c r="DD21" s="296"/>
      <c r="DE21" s="296"/>
      <c r="DF21" s="296"/>
      <c r="DG21" s="296"/>
      <c r="DH21" s="296"/>
      <c r="DI21" s="296"/>
      <c r="DJ21" s="296"/>
      <c r="DK21" s="296"/>
      <c r="DL21" s="296"/>
      <c r="DM21" s="296"/>
      <c r="DN21" s="296"/>
      <c r="DO21" s="296"/>
      <c r="DP21" s="296"/>
      <c r="DQ21" s="296"/>
      <c r="DR21" s="296"/>
      <c r="DS21" s="296"/>
      <c r="DT21" s="296"/>
      <c r="DU21" s="296"/>
      <c r="DV21" s="296"/>
      <c r="DW21" s="296"/>
      <c r="DX21" s="296"/>
      <c r="DY21" s="296"/>
      <c r="DZ21" s="296"/>
      <c r="EA21" s="296"/>
      <c r="EB21" s="296"/>
      <c r="EC21" s="296"/>
      <c r="ED21" s="296"/>
      <c r="EE21" s="296"/>
      <c r="EF21" s="296"/>
      <c r="EG21" s="296"/>
      <c r="EH21" s="296"/>
      <c r="EI21" s="296"/>
      <c r="EJ21" s="296"/>
      <c r="EK21" s="296"/>
      <c r="EL21" s="296"/>
      <c r="EM21" s="296"/>
      <c r="EN21" s="296"/>
      <c r="EO21" s="296"/>
      <c r="EP21" s="296"/>
      <c r="EQ21" s="296"/>
      <c r="ER21" s="297"/>
      <c r="ES21" s="294" t="s">
        <v>198</v>
      </c>
      <c r="ET21" s="296"/>
      <c r="EU21" s="296"/>
      <c r="EV21" s="296"/>
      <c r="EW21" s="296"/>
      <c r="EX21" s="296"/>
      <c r="EY21" s="296"/>
      <c r="EZ21" s="296"/>
      <c r="FA21" s="296"/>
      <c r="FB21" s="296"/>
      <c r="FC21" s="296"/>
      <c r="FD21" s="296"/>
      <c r="FE21" s="296"/>
      <c r="FF21" s="296"/>
      <c r="FG21" s="296"/>
      <c r="FH21" s="296"/>
      <c r="FI21" s="296"/>
      <c r="FJ21" s="296"/>
      <c r="FK21" s="296"/>
      <c r="FL21" s="296"/>
      <c r="FM21" s="296"/>
      <c r="FN21" s="296"/>
      <c r="FO21" s="296"/>
      <c r="FP21" s="296"/>
      <c r="FQ21" s="296"/>
      <c r="FR21" s="296"/>
      <c r="FS21" s="296"/>
      <c r="FT21" s="296"/>
      <c r="FU21" s="296"/>
      <c r="FV21" s="296"/>
      <c r="FW21" s="296"/>
      <c r="FX21" s="296"/>
      <c r="FY21" s="296"/>
      <c r="FZ21" s="296"/>
      <c r="GA21" s="296"/>
      <c r="GB21" s="296"/>
      <c r="GC21" s="296"/>
      <c r="GD21" s="296"/>
      <c r="GE21" s="297"/>
    </row>
    <row r="22" spans="1:187" ht="25.5" customHeight="1">
      <c r="A22" s="286">
        <v>1</v>
      </c>
      <c r="B22" s="286"/>
      <c r="C22" s="286"/>
      <c r="D22" s="286"/>
      <c r="E22" s="286"/>
      <c r="F22" s="315" t="s">
        <v>296</v>
      </c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/>
      <c r="BM22" s="318"/>
      <c r="BN22" s="318"/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8"/>
      <c r="CC22" s="318"/>
      <c r="CD22" s="318"/>
      <c r="CE22" s="318"/>
      <c r="CF22" s="318"/>
      <c r="CG22" s="318"/>
      <c r="CH22" s="318"/>
      <c r="CI22" s="318"/>
      <c r="CJ22" s="318"/>
      <c r="CK22" s="318"/>
      <c r="CL22" s="318"/>
      <c r="CM22" s="318"/>
      <c r="CN22" s="318"/>
      <c r="CO22" s="318"/>
      <c r="CP22" s="318"/>
      <c r="CQ22" s="318"/>
      <c r="CR22" s="318"/>
      <c r="CS22" s="318"/>
      <c r="CT22" s="318"/>
      <c r="CU22" s="318"/>
      <c r="CV22" s="318"/>
      <c r="CW22" s="318"/>
      <c r="CX22" s="318"/>
      <c r="CY22" s="318"/>
      <c r="CZ22" s="318"/>
      <c r="DA22" s="318"/>
      <c r="DB22" s="318"/>
      <c r="DC22" s="318"/>
      <c r="DD22" s="318"/>
      <c r="DE22" s="318"/>
      <c r="DF22" s="318"/>
      <c r="DG22" s="318"/>
      <c r="DH22" s="318"/>
      <c r="DI22" s="318"/>
      <c r="DJ22" s="318"/>
      <c r="DK22" s="318"/>
      <c r="DL22" s="318"/>
      <c r="DM22" s="318"/>
      <c r="DN22" s="318"/>
      <c r="DO22" s="318"/>
      <c r="DP22" s="318"/>
      <c r="DQ22" s="318"/>
      <c r="DR22" s="318"/>
      <c r="DS22" s="318"/>
      <c r="DT22" s="318"/>
      <c r="DU22" s="318"/>
      <c r="DV22" s="318"/>
      <c r="DW22" s="318"/>
      <c r="DX22" s="318"/>
      <c r="DY22" s="318"/>
      <c r="DZ22" s="318"/>
      <c r="EA22" s="318"/>
      <c r="EB22" s="318"/>
      <c r="EC22" s="318"/>
      <c r="ED22" s="318"/>
      <c r="EE22" s="318"/>
      <c r="EF22" s="318"/>
      <c r="EG22" s="318"/>
      <c r="EH22" s="318"/>
      <c r="EI22" s="318"/>
      <c r="EJ22" s="318"/>
      <c r="EK22" s="318"/>
      <c r="EL22" s="318"/>
      <c r="EM22" s="318"/>
      <c r="EN22" s="318"/>
      <c r="EO22" s="318"/>
      <c r="EP22" s="318"/>
      <c r="EQ22" s="318"/>
      <c r="ER22" s="319"/>
      <c r="ES22" s="320">
        <v>72285000</v>
      </c>
      <c r="ET22" s="296"/>
      <c r="EU22" s="296"/>
      <c r="EV22" s="296"/>
      <c r="EW22" s="296"/>
      <c r="EX22" s="296"/>
      <c r="EY22" s="296"/>
      <c r="EZ22" s="296"/>
      <c r="FA22" s="296"/>
      <c r="FB22" s="296"/>
      <c r="FC22" s="296"/>
      <c r="FD22" s="296"/>
      <c r="FE22" s="296"/>
      <c r="FF22" s="296"/>
      <c r="FG22" s="296"/>
      <c r="FH22" s="296"/>
      <c r="FI22" s="296"/>
      <c r="FJ22" s="296"/>
      <c r="FK22" s="296"/>
      <c r="FL22" s="296"/>
      <c r="FM22" s="296"/>
      <c r="FN22" s="296"/>
      <c r="FO22" s="296"/>
      <c r="FP22" s="296"/>
      <c r="FQ22" s="296"/>
      <c r="FR22" s="296"/>
      <c r="FS22" s="296"/>
      <c r="FT22" s="296"/>
      <c r="FU22" s="296"/>
      <c r="FV22" s="296"/>
      <c r="FW22" s="296"/>
      <c r="FX22" s="296"/>
      <c r="FY22" s="296"/>
      <c r="FZ22" s="296"/>
      <c r="GA22" s="296"/>
      <c r="GB22" s="296"/>
      <c r="GC22" s="296"/>
      <c r="GD22" s="296"/>
      <c r="GE22" s="297"/>
    </row>
    <row r="23" spans="1:187" ht="11.25" customHeight="1">
      <c r="A23" s="315" t="s">
        <v>56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318"/>
      <c r="CB23" s="318"/>
      <c r="CC23" s="318"/>
      <c r="CD23" s="318"/>
      <c r="CE23" s="318"/>
      <c r="CF23" s="318"/>
      <c r="CG23" s="318"/>
      <c r="CH23" s="318"/>
      <c r="CI23" s="318"/>
      <c r="CJ23" s="318"/>
      <c r="CK23" s="318"/>
      <c r="CL23" s="318"/>
      <c r="CM23" s="318"/>
      <c r="CN23" s="318"/>
      <c r="CO23" s="318"/>
      <c r="CP23" s="318"/>
      <c r="CQ23" s="318"/>
      <c r="CR23" s="318"/>
      <c r="CS23" s="318"/>
      <c r="CT23" s="318"/>
      <c r="CU23" s="318"/>
      <c r="CV23" s="318"/>
      <c r="CW23" s="318"/>
      <c r="CX23" s="318"/>
      <c r="CY23" s="318"/>
      <c r="CZ23" s="318"/>
      <c r="DA23" s="318"/>
      <c r="DB23" s="318"/>
      <c r="DC23" s="318"/>
      <c r="DD23" s="318"/>
      <c r="DE23" s="318"/>
      <c r="DF23" s="318"/>
      <c r="DG23" s="318"/>
      <c r="DH23" s="318"/>
      <c r="DI23" s="318"/>
      <c r="DJ23" s="318"/>
      <c r="DK23" s="318"/>
      <c r="DL23" s="318"/>
      <c r="DM23" s="318"/>
      <c r="DN23" s="318"/>
      <c r="DO23" s="318"/>
      <c r="DP23" s="318"/>
      <c r="DQ23" s="318"/>
      <c r="DR23" s="318"/>
      <c r="DS23" s="318"/>
      <c r="DT23" s="318"/>
      <c r="DU23" s="318"/>
      <c r="DV23" s="318"/>
      <c r="DW23" s="318"/>
      <c r="DX23" s="318"/>
      <c r="DY23" s="318"/>
      <c r="DZ23" s="318"/>
      <c r="EA23" s="318"/>
      <c r="EB23" s="318"/>
      <c r="EC23" s="318"/>
      <c r="ED23" s="318"/>
      <c r="EE23" s="318"/>
      <c r="EF23" s="318"/>
      <c r="EG23" s="318"/>
      <c r="EH23" s="318"/>
      <c r="EI23" s="318"/>
      <c r="EJ23" s="318"/>
      <c r="EK23" s="318"/>
      <c r="EL23" s="318"/>
      <c r="EM23" s="318"/>
      <c r="EN23" s="318"/>
      <c r="EO23" s="318"/>
      <c r="EP23" s="318"/>
      <c r="EQ23" s="318"/>
      <c r="ER23" s="319"/>
      <c r="ES23" s="324">
        <f>SUM(ES22:ES22)</f>
        <v>72285000</v>
      </c>
      <c r="ET23" s="325"/>
      <c r="EU23" s="325"/>
      <c r="EV23" s="325"/>
      <c r="EW23" s="325"/>
      <c r="EX23" s="325"/>
      <c r="EY23" s="325"/>
      <c r="EZ23" s="325"/>
      <c r="FA23" s="325"/>
      <c r="FB23" s="325"/>
      <c r="FC23" s="325"/>
      <c r="FD23" s="325"/>
      <c r="FE23" s="325"/>
      <c r="FF23" s="325"/>
      <c r="FG23" s="325"/>
      <c r="FH23" s="325"/>
      <c r="FI23" s="325"/>
      <c r="FJ23" s="325"/>
      <c r="FK23" s="325"/>
      <c r="FL23" s="325"/>
      <c r="FM23" s="325"/>
      <c r="FN23" s="325"/>
      <c r="FO23" s="325"/>
      <c r="FP23" s="325"/>
      <c r="FQ23" s="325"/>
      <c r="FR23" s="325"/>
      <c r="FS23" s="325"/>
      <c r="FT23" s="325"/>
      <c r="FU23" s="325"/>
      <c r="FV23" s="325"/>
      <c r="FW23" s="325"/>
      <c r="FX23" s="325"/>
      <c r="FY23" s="325"/>
      <c r="FZ23" s="325"/>
      <c r="GA23" s="325"/>
      <c r="GB23" s="325"/>
      <c r="GC23" s="325"/>
      <c r="GD23" s="325"/>
      <c r="GE23" s="326"/>
    </row>
    <row r="24" spans="1:187" ht="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</row>
    <row r="25" spans="1:187" ht="11.25" customHeight="1">
      <c r="A25" s="323" t="s">
        <v>199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3"/>
      <c r="DD25" s="323"/>
      <c r="DE25" s="323"/>
      <c r="DF25" s="323"/>
      <c r="DG25" s="323"/>
      <c r="DH25" s="323"/>
      <c r="DI25" s="323"/>
      <c r="DJ25" s="323"/>
      <c r="DK25" s="323"/>
      <c r="DL25" s="323"/>
      <c r="DM25" s="323"/>
      <c r="DN25" s="323"/>
      <c r="DO25" s="323"/>
      <c r="DP25" s="323"/>
      <c r="DQ25" s="323"/>
      <c r="DR25" s="323"/>
      <c r="DS25" s="323"/>
      <c r="DT25" s="323"/>
      <c r="DU25" s="323"/>
      <c r="DV25" s="323"/>
      <c r="DW25" s="323"/>
      <c r="DX25" s="323"/>
      <c r="DY25" s="323"/>
      <c r="DZ25" s="323"/>
      <c r="EA25" s="323"/>
      <c r="EB25" s="323"/>
      <c r="EC25" s="323"/>
      <c r="ED25" s="323"/>
      <c r="EE25" s="323"/>
      <c r="EF25" s="323"/>
      <c r="EG25" s="323"/>
      <c r="EH25" s="323"/>
      <c r="EI25" s="323"/>
      <c r="EJ25" s="323"/>
      <c r="EK25" s="323"/>
      <c r="EL25" s="323"/>
      <c r="EM25" s="323"/>
      <c r="EN25" s="323"/>
      <c r="EO25" s="323"/>
      <c r="EP25" s="323"/>
      <c r="EQ25" s="323"/>
      <c r="ER25" s="323"/>
      <c r="ES25" s="323"/>
      <c r="ET25" s="323"/>
      <c r="EU25" s="323"/>
      <c r="EV25" s="323"/>
      <c r="EW25" s="323"/>
      <c r="EX25" s="323"/>
      <c r="EY25" s="323"/>
      <c r="EZ25" s="323"/>
      <c r="FA25" s="323"/>
      <c r="FB25" s="323"/>
      <c r="FC25" s="323"/>
      <c r="FD25" s="323"/>
      <c r="FE25" s="323"/>
      <c r="FF25" s="323"/>
      <c r="FG25" s="323"/>
      <c r="FH25" s="323"/>
      <c r="FI25" s="323"/>
      <c r="FJ25" s="323"/>
      <c r="FK25" s="323"/>
      <c r="FL25" s="323"/>
      <c r="FM25" s="323"/>
      <c r="FN25" s="323"/>
      <c r="FO25" s="323"/>
      <c r="FP25" s="323"/>
      <c r="FQ25" s="323"/>
      <c r="FR25" s="323"/>
      <c r="FS25" s="323"/>
      <c r="FT25" s="323"/>
      <c r="FU25" s="323"/>
      <c r="FV25" s="323"/>
      <c r="FW25" s="323"/>
      <c r="FX25" s="323"/>
      <c r="FY25" s="323"/>
      <c r="FZ25" s="323"/>
      <c r="GA25" s="323"/>
      <c r="GB25" s="323"/>
      <c r="GC25" s="323"/>
      <c r="GD25" s="323"/>
      <c r="GE25" s="323"/>
    </row>
    <row r="26" spans="1:187" ht="6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</row>
    <row r="27" spans="1:187" ht="24.75" customHeight="1">
      <c r="A27" s="279" t="s">
        <v>180</v>
      </c>
      <c r="B27" s="280"/>
      <c r="C27" s="280"/>
      <c r="D27" s="280"/>
      <c r="E27" s="288"/>
      <c r="F27" s="304" t="s">
        <v>200</v>
      </c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6"/>
      <c r="AR27" s="279" t="s">
        <v>57</v>
      </c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8"/>
      <c r="BD27" s="279" t="s">
        <v>182</v>
      </c>
      <c r="BE27" s="280"/>
      <c r="BF27" s="280"/>
      <c r="BG27" s="280"/>
      <c r="BH27" s="280"/>
      <c r="BI27" s="280"/>
      <c r="BJ27" s="280"/>
      <c r="BK27" s="280"/>
      <c r="BL27" s="280"/>
      <c r="BM27" s="288"/>
      <c r="BN27" s="279" t="s">
        <v>183</v>
      </c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8"/>
      <c r="CD27" s="279" t="s">
        <v>201</v>
      </c>
      <c r="CE27" s="280"/>
      <c r="CF27" s="280"/>
      <c r="CG27" s="280"/>
      <c r="CH27" s="280"/>
      <c r="CI27" s="280"/>
      <c r="CJ27" s="280"/>
      <c r="CK27" s="280"/>
      <c r="CL27" s="280"/>
      <c r="CM27" s="280"/>
      <c r="CN27" s="280"/>
      <c r="CO27" s="280"/>
      <c r="CP27" s="280"/>
      <c r="CQ27" s="279" t="s">
        <v>202</v>
      </c>
      <c r="CR27" s="283"/>
      <c r="CS27" s="283"/>
      <c r="CT27" s="283"/>
      <c r="CU27" s="283"/>
      <c r="CV27" s="283"/>
      <c r="CW27" s="283"/>
      <c r="CX27" s="283"/>
      <c r="CY27" s="280"/>
      <c r="CZ27" s="280"/>
      <c r="DA27" s="280"/>
      <c r="DB27" s="286" t="s">
        <v>186</v>
      </c>
      <c r="DC27" s="287"/>
      <c r="DD27" s="287"/>
      <c r="DE27" s="287"/>
      <c r="DF27" s="287"/>
      <c r="DG27" s="287"/>
      <c r="DH27" s="287"/>
      <c r="DI27" s="287"/>
      <c r="DJ27" s="287"/>
      <c r="DK27" s="287"/>
      <c r="DL27" s="287"/>
      <c r="DM27" s="287"/>
      <c r="DN27" s="279" t="s">
        <v>187</v>
      </c>
      <c r="DO27" s="280"/>
      <c r="DP27" s="280"/>
      <c r="DQ27" s="280"/>
      <c r="DR27" s="280"/>
      <c r="DS27" s="280"/>
      <c r="DT27" s="280"/>
      <c r="DU27" s="280"/>
      <c r="DV27" s="280"/>
      <c r="DW27" s="280"/>
      <c r="DX27" s="280"/>
      <c r="DY27" s="280"/>
      <c r="DZ27" s="280"/>
      <c r="EA27" s="280"/>
      <c r="EB27" s="280"/>
      <c r="EC27" s="288"/>
      <c r="ED27" s="290" t="s">
        <v>188</v>
      </c>
      <c r="EE27" s="291"/>
      <c r="EF27" s="291"/>
      <c r="EG27" s="291"/>
      <c r="EH27" s="291"/>
      <c r="EI27" s="291"/>
      <c r="EJ27" s="291"/>
      <c r="EK27" s="291"/>
      <c r="EL27" s="291"/>
      <c r="EM27" s="291"/>
      <c r="EN27" s="291"/>
      <c r="EO27" s="291"/>
      <c r="EP27" s="291"/>
      <c r="EQ27" s="291"/>
      <c r="ER27" s="291"/>
      <c r="ES27" s="291"/>
      <c r="ET27" s="291"/>
      <c r="EU27" s="291"/>
      <c r="EV27" s="291"/>
      <c r="EW27" s="291"/>
      <c r="EX27" s="291"/>
      <c r="EY27" s="291"/>
      <c r="EZ27" s="291"/>
      <c r="FA27" s="291"/>
      <c r="FB27" s="291"/>
      <c r="FC27" s="291"/>
      <c r="FD27" s="291"/>
      <c r="FE27" s="291"/>
      <c r="FF27" s="291"/>
      <c r="FG27" s="291"/>
      <c r="FH27" s="291"/>
      <c r="FI27" s="291"/>
      <c r="FJ27" s="291"/>
      <c r="FK27" s="291"/>
      <c r="FL27" s="292"/>
      <c r="FM27" s="292"/>
      <c r="FN27" s="292"/>
      <c r="FO27" s="292"/>
      <c r="FP27" s="292"/>
      <c r="FQ27" s="292"/>
      <c r="FR27" s="292"/>
      <c r="FS27" s="292"/>
      <c r="FT27" s="292"/>
      <c r="FU27" s="292"/>
      <c r="FV27" s="292"/>
      <c r="FW27" s="292"/>
      <c r="FX27" s="292"/>
      <c r="FY27" s="292"/>
      <c r="FZ27" s="292"/>
      <c r="GA27" s="292"/>
      <c r="GB27" s="292"/>
      <c r="GC27" s="292"/>
      <c r="GD27" s="292"/>
      <c r="GE27" s="293"/>
    </row>
    <row r="28" spans="1:187" ht="56.25" customHeight="1">
      <c r="A28" s="281"/>
      <c r="B28" s="282"/>
      <c r="C28" s="282"/>
      <c r="D28" s="282"/>
      <c r="E28" s="289"/>
      <c r="F28" s="307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9"/>
      <c r="AR28" s="281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9"/>
      <c r="BD28" s="281"/>
      <c r="BE28" s="282"/>
      <c r="BF28" s="282"/>
      <c r="BG28" s="282"/>
      <c r="BH28" s="282"/>
      <c r="BI28" s="282"/>
      <c r="BJ28" s="282"/>
      <c r="BK28" s="282"/>
      <c r="BL28" s="282"/>
      <c r="BM28" s="289"/>
      <c r="BN28" s="281"/>
      <c r="BO28" s="282"/>
      <c r="BP28" s="282"/>
      <c r="BQ28" s="282"/>
      <c r="BR28" s="282"/>
      <c r="BS28" s="282"/>
      <c r="BT28" s="282"/>
      <c r="BU28" s="282"/>
      <c r="BV28" s="282"/>
      <c r="BW28" s="282"/>
      <c r="BX28" s="282"/>
      <c r="BY28" s="282"/>
      <c r="BZ28" s="282"/>
      <c r="CA28" s="282"/>
      <c r="CB28" s="282"/>
      <c r="CC28" s="289"/>
      <c r="CD28" s="281"/>
      <c r="CE28" s="282"/>
      <c r="CF28" s="282"/>
      <c r="CG28" s="282"/>
      <c r="CH28" s="282"/>
      <c r="CI28" s="282"/>
      <c r="CJ28" s="282"/>
      <c r="CK28" s="282"/>
      <c r="CL28" s="282"/>
      <c r="CM28" s="282"/>
      <c r="CN28" s="282"/>
      <c r="CO28" s="282"/>
      <c r="CP28" s="282"/>
      <c r="CQ28" s="284"/>
      <c r="CR28" s="285"/>
      <c r="CS28" s="285"/>
      <c r="CT28" s="285"/>
      <c r="CU28" s="285"/>
      <c r="CV28" s="285"/>
      <c r="CW28" s="285"/>
      <c r="CX28" s="285"/>
      <c r="CY28" s="282"/>
      <c r="CZ28" s="282"/>
      <c r="DA28" s="282"/>
      <c r="DB28" s="287"/>
      <c r="DC28" s="287"/>
      <c r="DD28" s="287"/>
      <c r="DE28" s="287"/>
      <c r="DF28" s="287"/>
      <c r="DG28" s="287"/>
      <c r="DH28" s="287"/>
      <c r="DI28" s="287"/>
      <c r="DJ28" s="287"/>
      <c r="DK28" s="287"/>
      <c r="DL28" s="287"/>
      <c r="DM28" s="287"/>
      <c r="DN28" s="281"/>
      <c r="DO28" s="282"/>
      <c r="DP28" s="282"/>
      <c r="DQ28" s="282"/>
      <c r="DR28" s="282"/>
      <c r="DS28" s="282"/>
      <c r="DT28" s="282"/>
      <c r="DU28" s="282"/>
      <c r="DV28" s="282"/>
      <c r="DW28" s="282"/>
      <c r="DX28" s="282"/>
      <c r="DY28" s="282"/>
      <c r="DZ28" s="282"/>
      <c r="EA28" s="282"/>
      <c r="EB28" s="282"/>
      <c r="EC28" s="289"/>
      <c r="ED28" s="294" t="s">
        <v>203</v>
      </c>
      <c r="EE28" s="295"/>
      <c r="EF28" s="295"/>
      <c r="EG28" s="295"/>
      <c r="EH28" s="295"/>
      <c r="EI28" s="295"/>
      <c r="EJ28" s="295"/>
      <c r="EK28" s="295"/>
      <c r="EL28" s="295"/>
      <c r="EM28" s="295"/>
      <c r="EN28" s="295"/>
      <c r="EO28" s="295"/>
      <c r="EP28" s="295"/>
      <c r="EQ28" s="295"/>
      <c r="ER28" s="295"/>
      <c r="ES28" s="295"/>
      <c r="ET28" s="295"/>
      <c r="EU28" s="295"/>
      <c r="EV28" s="294" t="s">
        <v>204</v>
      </c>
      <c r="EW28" s="296"/>
      <c r="EX28" s="296"/>
      <c r="EY28" s="296"/>
      <c r="EZ28" s="296"/>
      <c r="FA28" s="296"/>
      <c r="FB28" s="296"/>
      <c r="FC28" s="296"/>
      <c r="FD28" s="296"/>
      <c r="FE28" s="296"/>
      <c r="FF28" s="296"/>
      <c r="FG28" s="296"/>
      <c r="FH28" s="296"/>
      <c r="FI28" s="296"/>
      <c r="FJ28" s="296"/>
      <c r="FK28" s="297"/>
      <c r="FL28" s="296" t="s">
        <v>191</v>
      </c>
      <c r="FM28" s="296"/>
      <c r="FN28" s="296"/>
      <c r="FO28" s="296"/>
      <c r="FP28" s="296"/>
      <c r="FQ28" s="296"/>
      <c r="FR28" s="296"/>
      <c r="FS28" s="296"/>
      <c r="FT28" s="296"/>
      <c r="FU28" s="296"/>
      <c r="FV28" s="296"/>
      <c r="FW28" s="296"/>
      <c r="FX28" s="296"/>
      <c r="FY28" s="296"/>
      <c r="FZ28" s="296"/>
      <c r="GA28" s="296"/>
      <c r="GB28" s="296"/>
      <c r="GC28" s="296"/>
      <c r="GD28" s="296"/>
      <c r="GE28" s="297"/>
    </row>
    <row r="29" spans="1:187" ht="15">
      <c r="A29" s="286">
        <v>1</v>
      </c>
      <c r="B29" s="286"/>
      <c r="C29" s="286"/>
      <c r="D29" s="286"/>
      <c r="E29" s="286"/>
      <c r="F29" s="294">
        <v>2</v>
      </c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4">
        <v>3</v>
      </c>
      <c r="AS29" s="296"/>
      <c r="AT29" s="296"/>
      <c r="AU29" s="296"/>
      <c r="AV29" s="296"/>
      <c r="AW29" s="296"/>
      <c r="AX29" s="296"/>
      <c r="AY29" s="296"/>
      <c r="AZ29" s="296"/>
      <c r="BA29" s="296"/>
      <c r="BB29" s="296"/>
      <c r="BC29" s="296"/>
      <c r="BD29" s="294">
        <v>4</v>
      </c>
      <c r="BE29" s="296"/>
      <c r="BF29" s="296"/>
      <c r="BG29" s="296"/>
      <c r="BH29" s="296"/>
      <c r="BI29" s="296"/>
      <c r="BJ29" s="296"/>
      <c r="BK29" s="296"/>
      <c r="BL29" s="296"/>
      <c r="BM29" s="297"/>
      <c r="BN29" s="294">
        <v>5</v>
      </c>
      <c r="BO29" s="296"/>
      <c r="BP29" s="296"/>
      <c r="BQ29" s="296"/>
      <c r="BR29" s="296"/>
      <c r="BS29" s="296"/>
      <c r="BT29" s="296"/>
      <c r="BU29" s="296"/>
      <c r="BV29" s="296"/>
      <c r="BW29" s="296"/>
      <c r="BX29" s="296"/>
      <c r="BY29" s="296"/>
      <c r="BZ29" s="296"/>
      <c r="CA29" s="296"/>
      <c r="CB29" s="296"/>
      <c r="CC29" s="297"/>
      <c r="CD29" s="294">
        <v>6</v>
      </c>
      <c r="CE29" s="296"/>
      <c r="CF29" s="296"/>
      <c r="CG29" s="296"/>
      <c r="CH29" s="296"/>
      <c r="CI29" s="296"/>
      <c r="CJ29" s="296"/>
      <c r="CK29" s="296"/>
      <c r="CL29" s="296"/>
      <c r="CM29" s="296"/>
      <c r="CN29" s="296"/>
      <c r="CO29" s="296"/>
      <c r="CP29" s="296"/>
      <c r="CQ29" s="286">
        <v>7</v>
      </c>
      <c r="CR29" s="286"/>
      <c r="CS29" s="286"/>
      <c r="CT29" s="286"/>
      <c r="CU29" s="286"/>
      <c r="CV29" s="286"/>
      <c r="CW29" s="286"/>
      <c r="CX29" s="286"/>
      <c r="CY29" s="286"/>
      <c r="CZ29" s="286"/>
      <c r="DA29" s="286"/>
      <c r="DB29" s="296">
        <v>8</v>
      </c>
      <c r="DC29" s="296"/>
      <c r="DD29" s="296"/>
      <c r="DE29" s="296"/>
      <c r="DF29" s="296"/>
      <c r="DG29" s="296"/>
      <c r="DH29" s="296"/>
      <c r="DI29" s="296"/>
      <c r="DJ29" s="296"/>
      <c r="DK29" s="296"/>
      <c r="DL29" s="296"/>
      <c r="DM29" s="297"/>
      <c r="DN29" s="294">
        <v>9</v>
      </c>
      <c r="DO29" s="296"/>
      <c r="DP29" s="296"/>
      <c r="DQ29" s="296"/>
      <c r="DR29" s="296"/>
      <c r="DS29" s="296"/>
      <c r="DT29" s="296"/>
      <c r="DU29" s="296"/>
      <c r="DV29" s="296"/>
      <c r="DW29" s="296"/>
      <c r="DX29" s="296"/>
      <c r="DY29" s="296"/>
      <c r="DZ29" s="296"/>
      <c r="EA29" s="296"/>
      <c r="EB29" s="296"/>
      <c r="EC29" s="297"/>
      <c r="ED29" s="294">
        <v>10</v>
      </c>
      <c r="EE29" s="296"/>
      <c r="EF29" s="296"/>
      <c r="EG29" s="296"/>
      <c r="EH29" s="296"/>
      <c r="EI29" s="296"/>
      <c r="EJ29" s="296"/>
      <c r="EK29" s="296"/>
      <c r="EL29" s="296"/>
      <c r="EM29" s="296"/>
      <c r="EN29" s="296"/>
      <c r="EO29" s="296"/>
      <c r="EP29" s="296"/>
      <c r="EQ29" s="296"/>
      <c r="ER29" s="296"/>
      <c r="ES29" s="296"/>
      <c r="ET29" s="296"/>
      <c r="EU29" s="296"/>
      <c r="EV29" s="294">
        <v>11</v>
      </c>
      <c r="EW29" s="296"/>
      <c r="EX29" s="296"/>
      <c r="EY29" s="296"/>
      <c r="EZ29" s="296"/>
      <c r="FA29" s="296"/>
      <c r="FB29" s="296"/>
      <c r="FC29" s="296"/>
      <c r="FD29" s="296"/>
      <c r="FE29" s="296"/>
      <c r="FF29" s="296"/>
      <c r="FG29" s="296"/>
      <c r="FH29" s="296"/>
      <c r="FI29" s="296"/>
      <c r="FJ29" s="296"/>
      <c r="FK29" s="297"/>
      <c r="FL29" s="296">
        <v>12</v>
      </c>
      <c r="FM29" s="296"/>
      <c r="FN29" s="296"/>
      <c r="FO29" s="296"/>
      <c r="FP29" s="296"/>
      <c r="FQ29" s="296"/>
      <c r="FR29" s="296"/>
      <c r="FS29" s="296"/>
      <c r="FT29" s="296"/>
      <c r="FU29" s="296"/>
      <c r="FV29" s="296"/>
      <c r="FW29" s="296"/>
      <c r="FX29" s="296"/>
      <c r="FY29" s="296"/>
      <c r="FZ29" s="296"/>
      <c r="GA29" s="296"/>
      <c r="GB29" s="296"/>
      <c r="GC29" s="296"/>
      <c r="GD29" s="296"/>
      <c r="GE29" s="297"/>
    </row>
    <row r="30" spans="1:187" ht="12.75">
      <c r="A30" s="286">
        <v>1</v>
      </c>
      <c r="B30" s="286"/>
      <c r="C30" s="286"/>
      <c r="D30" s="286"/>
      <c r="E30" s="286"/>
      <c r="F30" s="294" t="s">
        <v>205</v>
      </c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4">
        <v>131</v>
      </c>
      <c r="AS30" s="295"/>
      <c r="AT30" s="295"/>
      <c r="AU30" s="295"/>
      <c r="AV30" s="295"/>
      <c r="AW30" s="295"/>
      <c r="AX30" s="295"/>
      <c r="AY30" s="295"/>
      <c r="AZ30" s="295"/>
      <c r="BA30" s="295"/>
      <c r="BB30" s="295"/>
      <c r="BC30" s="295"/>
      <c r="BD30" s="294"/>
      <c r="BE30" s="295"/>
      <c r="BF30" s="295"/>
      <c r="BG30" s="295"/>
      <c r="BH30" s="295"/>
      <c r="BI30" s="295"/>
      <c r="BJ30" s="295"/>
      <c r="BK30" s="295"/>
      <c r="BL30" s="295"/>
      <c r="BM30" s="310"/>
      <c r="BN30" s="294"/>
      <c r="BO30" s="296"/>
      <c r="BP30" s="296"/>
      <c r="BQ30" s="296"/>
      <c r="BR30" s="296"/>
      <c r="BS30" s="296"/>
      <c r="BT30" s="296"/>
      <c r="BU30" s="296"/>
      <c r="BV30" s="296"/>
      <c r="BW30" s="296"/>
      <c r="BX30" s="296"/>
      <c r="BY30" s="296"/>
      <c r="BZ30" s="296"/>
      <c r="CA30" s="295"/>
      <c r="CB30" s="295"/>
      <c r="CC30" s="310"/>
      <c r="CD30" s="320">
        <f>DB30/CQ30/8</f>
        <v>5000</v>
      </c>
      <c r="CE30" s="295"/>
      <c r="CF30" s="295"/>
      <c r="CG30" s="295"/>
      <c r="CH30" s="295"/>
      <c r="CI30" s="295"/>
      <c r="CJ30" s="295"/>
      <c r="CK30" s="295"/>
      <c r="CL30" s="295"/>
      <c r="CM30" s="295"/>
      <c r="CN30" s="295"/>
      <c r="CO30" s="295"/>
      <c r="CP30" s="295"/>
      <c r="CQ30" s="286">
        <v>50</v>
      </c>
      <c r="CR30" s="286"/>
      <c r="CS30" s="286"/>
      <c r="CT30" s="286"/>
      <c r="CU30" s="286"/>
      <c r="CV30" s="286"/>
      <c r="CW30" s="286"/>
      <c r="CX30" s="286"/>
      <c r="CY30" s="286"/>
      <c r="CZ30" s="286"/>
      <c r="DA30" s="286"/>
      <c r="DB30" s="327">
        <v>2000000</v>
      </c>
      <c r="DC30" s="327"/>
      <c r="DD30" s="327"/>
      <c r="DE30" s="327"/>
      <c r="DF30" s="327"/>
      <c r="DG30" s="327"/>
      <c r="DH30" s="327"/>
      <c r="DI30" s="327"/>
      <c r="DJ30" s="327"/>
      <c r="DK30" s="327"/>
      <c r="DL30" s="327"/>
      <c r="DM30" s="328"/>
      <c r="DN30" s="294"/>
      <c r="DO30" s="295"/>
      <c r="DP30" s="295"/>
      <c r="DQ30" s="295"/>
      <c r="DR30" s="295"/>
      <c r="DS30" s="295"/>
      <c r="DT30" s="295"/>
      <c r="DU30" s="295"/>
      <c r="DV30" s="295"/>
      <c r="DW30" s="295"/>
      <c r="DX30" s="295"/>
      <c r="DY30" s="295"/>
      <c r="DZ30" s="295"/>
      <c r="EA30" s="295"/>
      <c r="EB30" s="295"/>
      <c r="EC30" s="310"/>
      <c r="ED30" s="294"/>
      <c r="EE30" s="295"/>
      <c r="EF30" s="295"/>
      <c r="EG30" s="295"/>
      <c r="EH30" s="295"/>
      <c r="EI30" s="295"/>
      <c r="EJ30" s="295"/>
      <c r="EK30" s="295"/>
      <c r="EL30" s="295"/>
      <c r="EM30" s="295"/>
      <c r="EN30" s="295"/>
      <c r="EO30" s="295"/>
      <c r="EP30" s="295"/>
      <c r="EQ30" s="295"/>
      <c r="ER30" s="295"/>
      <c r="ES30" s="295"/>
      <c r="ET30" s="295"/>
      <c r="EU30" s="295"/>
      <c r="EV30" s="311"/>
      <c r="EW30" s="295"/>
      <c r="EX30" s="295"/>
      <c r="EY30" s="295"/>
      <c r="EZ30" s="295"/>
      <c r="FA30" s="295"/>
      <c r="FB30" s="295"/>
      <c r="FC30" s="295"/>
      <c r="FD30" s="295"/>
      <c r="FE30" s="295"/>
      <c r="FF30" s="295"/>
      <c r="FG30" s="295"/>
      <c r="FH30" s="295"/>
      <c r="FI30" s="295"/>
      <c r="FJ30" s="295"/>
      <c r="FK30" s="310"/>
      <c r="FL30" s="295"/>
      <c r="FM30" s="295"/>
      <c r="FN30" s="295"/>
      <c r="FO30" s="295"/>
      <c r="FP30" s="295"/>
      <c r="FQ30" s="295"/>
      <c r="FR30" s="295"/>
      <c r="FS30" s="295"/>
      <c r="FT30" s="295"/>
      <c r="FU30" s="295"/>
      <c r="FV30" s="295"/>
      <c r="FW30" s="295"/>
      <c r="FX30" s="295"/>
      <c r="FY30" s="295"/>
      <c r="FZ30" s="295"/>
      <c r="GA30" s="295"/>
      <c r="GB30" s="295"/>
      <c r="GC30" s="295"/>
      <c r="GD30" s="295"/>
      <c r="GE30" s="310"/>
    </row>
    <row r="31" spans="1:187" ht="12.75">
      <c r="A31" s="286">
        <v>2</v>
      </c>
      <c r="B31" s="286"/>
      <c r="C31" s="286"/>
      <c r="D31" s="286"/>
      <c r="E31" s="286"/>
      <c r="F31" s="294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4"/>
      <c r="AS31" s="295"/>
      <c r="AT31" s="295"/>
      <c r="AU31" s="295"/>
      <c r="AV31" s="295"/>
      <c r="AW31" s="295"/>
      <c r="AX31" s="295"/>
      <c r="AY31" s="295"/>
      <c r="AZ31" s="295"/>
      <c r="BA31" s="295"/>
      <c r="BB31" s="295"/>
      <c r="BC31" s="295"/>
      <c r="BD31" s="294"/>
      <c r="BE31" s="295"/>
      <c r="BF31" s="295"/>
      <c r="BG31" s="295"/>
      <c r="BH31" s="295"/>
      <c r="BI31" s="295"/>
      <c r="BJ31" s="295"/>
      <c r="BK31" s="295"/>
      <c r="BL31" s="295"/>
      <c r="BM31" s="310"/>
      <c r="BN31" s="294"/>
      <c r="BO31" s="296"/>
      <c r="BP31" s="296"/>
      <c r="BQ31" s="296"/>
      <c r="BR31" s="296"/>
      <c r="BS31" s="296"/>
      <c r="BT31" s="296"/>
      <c r="BU31" s="296"/>
      <c r="BV31" s="296"/>
      <c r="BW31" s="296"/>
      <c r="BX31" s="296"/>
      <c r="BY31" s="296"/>
      <c r="BZ31" s="296"/>
      <c r="CA31" s="295"/>
      <c r="CB31" s="295"/>
      <c r="CC31" s="310"/>
      <c r="CD31" s="294"/>
      <c r="CE31" s="295"/>
      <c r="CF31" s="295"/>
      <c r="CG31" s="295"/>
      <c r="CH31" s="295"/>
      <c r="CI31" s="295"/>
      <c r="CJ31" s="295"/>
      <c r="CK31" s="295"/>
      <c r="CL31" s="295"/>
      <c r="CM31" s="295"/>
      <c r="CN31" s="295"/>
      <c r="CO31" s="295"/>
      <c r="CP31" s="295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A31" s="286"/>
      <c r="DB31" s="296"/>
      <c r="DC31" s="296"/>
      <c r="DD31" s="296"/>
      <c r="DE31" s="296"/>
      <c r="DF31" s="296"/>
      <c r="DG31" s="296"/>
      <c r="DH31" s="296"/>
      <c r="DI31" s="296"/>
      <c r="DJ31" s="296"/>
      <c r="DK31" s="296"/>
      <c r="DL31" s="296"/>
      <c r="DM31" s="297"/>
      <c r="DN31" s="294"/>
      <c r="DO31" s="295"/>
      <c r="DP31" s="295"/>
      <c r="DQ31" s="295"/>
      <c r="DR31" s="295"/>
      <c r="DS31" s="295"/>
      <c r="DT31" s="295"/>
      <c r="DU31" s="295"/>
      <c r="DV31" s="295"/>
      <c r="DW31" s="295"/>
      <c r="DX31" s="295"/>
      <c r="DY31" s="295"/>
      <c r="DZ31" s="295"/>
      <c r="EA31" s="295"/>
      <c r="EB31" s="295"/>
      <c r="EC31" s="310"/>
      <c r="ED31" s="294"/>
      <c r="EE31" s="295"/>
      <c r="EF31" s="295"/>
      <c r="EG31" s="295"/>
      <c r="EH31" s="295"/>
      <c r="EI31" s="295"/>
      <c r="EJ31" s="295"/>
      <c r="EK31" s="295"/>
      <c r="EL31" s="295"/>
      <c r="EM31" s="295"/>
      <c r="EN31" s="295"/>
      <c r="EO31" s="295"/>
      <c r="EP31" s="295"/>
      <c r="EQ31" s="295"/>
      <c r="ER31" s="295"/>
      <c r="ES31" s="295"/>
      <c r="ET31" s="295"/>
      <c r="EU31" s="295"/>
      <c r="EV31" s="311"/>
      <c r="EW31" s="295"/>
      <c r="EX31" s="295"/>
      <c r="EY31" s="295"/>
      <c r="EZ31" s="295"/>
      <c r="FA31" s="295"/>
      <c r="FB31" s="295"/>
      <c r="FC31" s="295"/>
      <c r="FD31" s="295"/>
      <c r="FE31" s="295"/>
      <c r="FF31" s="295"/>
      <c r="FG31" s="295"/>
      <c r="FH31" s="295"/>
      <c r="FI31" s="295"/>
      <c r="FJ31" s="295"/>
      <c r="FK31" s="310"/>
      <c r="FL31" s="295"/>
      <c r="FM31" s="295"/>
      <c r="FN31" s="295"/>
      <c r="FO31" s="295"/>
      <c r="FP31" s="295"/>
      <c r="FQ31" s="295"/>
      <c r="FR31" s="295"/>
      <c r="FS31" s="295"/>
      <c r="FT31" s="295"/>
      <c r="FU31" s="295"/>
      <c r="FV31" s="295"/>
      <c r="FW31" s="295"/>
      <c r="FX31" s="295"/>
      <c r="FY31" s="295"/>
      <c r="FZ31" s="295"/>
      <c r="GA31" s="295"/>
      <c r="GB31" s="295"/>
      <c r="GC31" s="295"/>
      <c r="GD31" s="295"/>
      <c r="GE31" s="310"/>
    </row>
    <row r="32" spans="1:187" ht="12.75">
      <c r="A32" s="286">
        <v>3</v>
      </c>
      <c r="B32" s="286"/>
      <c r="C32" s="286"/>
      <c r="D32" s="286"/>
      <c r="E32" s="286"/>
      <c r="F32" s="294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6"/>
      <c r="AQ32" s="296"/>
      <c r="AR32" s="294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4"/>
      <c r="BE32" s="295"/>
      <c r="BF32" s="295"/>
      <c r="BG32" s="295"/>
      <c r="BH32" s="295"/>
      <c r="BI32" s="295"/>
      <c r="BJ32" s="295"/>
      <c r="BK32" s="295"/>
      <c r="BL32" s="295"/>
      <c r="BM32" s="310"/>
      <c r="BN32" s="294"/>
      <c r="BO32" s="296"/>
      <c r="BP32" s="296"/>
      <c r="BQ32" s="296"/>
      <c r="BR32" s="296"/>
      <c r="BS32" s="296"/>
      <c r="BT32" s="296"/>
      <c r="BU32" s="296"/>
      <c r="BV32" s="296"/>
      <c r="BW32" s="296"/>
      <c r="BX32" s="296"/>
      <c r="BY32" s="296"/>
      <c r="BZ32" s="296"/>
      <c r="CA32" s="295"/>
      <c r="CB32" s="295"/>
      <c r="CC32" s="310"/>
      <c r="CD32" s="294"/>
      <c r="CE32" s="295"/>
      <c r="CF32" s="295"/>
      <c r="CG32" s="295"/>
      <c r="CH32" s="295"/>
      <c r="CI32" s="295"/>
      <c r="CJ32" s="295"/>
      <c r="CK32" s="295"/>
      <c r="CL32" s="295"/>
      <c r="CM32" s="295"/>
      <c r="CN32" s="295"/>
      <c r="CO32" s="295"/>
      <c r="CP32" s="295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6"/>
      <c r="DB32" s="296"/>
      <c r="DC32" s="296"/>
      <c r="DD32" s="296"/>
      <c r="DE32" s="296"/>
      <c r="DF32" s="296"/>
      <c r="DG32" s="296"/>
      <c r="DH32" s="296"/>
      <c r="DI32" s="296"/>
      <c r="DJ32" s="296"/>
      <c r="DK32" s="296"/>
      <c r="DL32" s="296"/>
      <c r="DM32" s="297"/>
      <c r="DN32" s="294"/>
      <c r="DO32" s="295"/>
      <c r="DP32" s="295"/>
      <c r="DQ32" s="295"/>
      <c r="DR32" s="295"/>
      <c r="DS32" s="295"/>
      <c r="DT32" s="295"/>
      <c r="DU32" s="295"/>
      <c r="DV32" s="295"/>
      <c r="DW32" s="295"/>
      <c r="DX32" s="295"/>
      <c r="DY32" s="295"/>
      <c r="DZ32" s="295"/>
      <c r="EA32" s="295"/>
      <c r="EB32" s="295"/>
      <c r="EC32" s="310"/>
      <c r="ED32" s="294"/>
      <c r="EE32" s="295"/>
      <c r="EF32" s="295"/>
      <c r="EG32" s="295"/>
      <c r="EH32" s="295"/>
      <c r="EI32" s="295"/>
      <c r="EJ32" s="295"/>
      <c r="EK32" s="295"/>
      <c r="EL32" s="295"/>
      <c r="EM32" s="295"/>
      <c r="EN32" s="295"/>
      <c r="EO32" s="295"/>
      <c r="EP32" s="295"/>
      <c r="EQ32" s="295"/>
      <c r="ER32" s="295"/>
      <c r="ES32" s="295"/>
      <c r="ET32" s="295"/>
      <c r="EU32" s="295"/>
      <c r="EV32" s="311"/>
      <c r="EW32" s="295"/>
      <c r="EX32" s="295"/>
      <c r="EY32" s="295"/>
      <c r="EZ32" s="295"/>
      <c r="FA32" s="295"/>
      <c r="FB32" s="295"/>
      <c r="FC32" s="295"/>
      <c r="FD32" s="295"/>
      <c r="FE32" s="295"/>
      <c r="FF32" s="295"/>
      <c r="FG32" s="295"/>
      <c r="FH32" s="295"/>
      <c r="FI32" s="295"/>
      <c r="FJ32" s="295"/>
      <c r="FK32" s="310"/>
      <c r="FL32" s="295"/>
      <c r="FM32" s="295"/>
      <c r="FN32" s="295"/>
      <c r="FO32" s="295"/>
      <c r="FP32" s="295"/>
      <c r="FQ32" s="295"/>
      <c r="FR32" s="295"/>
      <c r="FS32" s="295"/>
      <c r="FT32" s="295"/>
      <c r="FU32" s="295"/>
      <c r="FV32" s="295"/>
      <c r="FW32" s="295"/>
      <c r="FX32" s="295"/>
      <c r="FY32" s="295"/>
      <c r="FZ32" s="295"/>
      <c r="GA32" s="295"/>
      <c r="GB32" s="295"/>
      <c r="GC32" s="295"/>
      <c r="GD32" s="295"/>
      <c r="GE32" s="310"/>
    </row>
    <row r="33" spans="1:187" ht="12.75" customHeight="1">
      <c r="A33" s="294" t="s">
        <v>56</v>
      </c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4"/>
      <c r="AR33" s="294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4"/>
      <c r="BE33" s="295"/>
      <c r="BF33" s="295"/>
      <c r="BG33" s="295"/>
      <c r="BH33" s="295"/>
      <c r="BI33" s="295"/>
      <c r="BJ33" s="295"/>
      <c r="BK33" s="295"/>
      <c r="BL33" s="295"/>
      <c r="BM33" s="310"/>
      <c r="BN33" s="294"/>
      <c r="BO33" s="296"/>
      <c r="BP33" s="296"/>
      <c r="BQ33" s="296"/>
      <c r="BR33" s="296"/>
      <c r="BS33" s="296"/>
      <c r="BT33" s="296"/>
      <c r="BU33" s="296"/>
      <c r="BV33" s="296"/>
      <c r="BW33" s="296"/>
      <c r="BX33" s="296"/>
      <c r="BY33" s="296"/>
      <c r="BZ33" s="296"/>
      <c r="CA33" s="295"/>
      <c r="CB33" s="295"/>
      <c r="CC33" s="310"/>
      <c r="CD33" s="294"/>
      <c r="CE33" s="295"/>
      <c r="CF33" s="295"/>
      <c r="CG33" s="295"/>
      <c r="CH33" s="295"/>
      <c r="CI33" s="295"/>
      <c r="CJ33" s="295"/>
      <c r="CK33" s="295"/>
      <c r="CL33" s="295"/>
      <c r="CM33" s="295"/>
      <c r="CN33" s="295"/>
      <c r="CO33" s="295"/>
      <c r="CP33" s="295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6"/>
      <c r="DB33" s="329">
        <v>2000000</v>
      </c>
      <c r="DC33" s="329"/>
      <c r="DD33" s="329"/>
      <c r="DE33" s="329"/>
      <c r="DF33" s="329"/>
      <c r="DG33" s="329"/>
      <c r="DH33" s="329"/>
      <c r="DI33" s="329"/>
      <c r="DJ33" s="329"/>
      <c r="DK33" s="329"/>
      <c r="DL33" s="329"/>
      <c r="DM33" s="330"/>
      <c r="DN33" s="294"/>
      <c r="DO33" s="295"/>
      <c r="DP33" s="295"/>
      <c r="DQ33" s="295"/>
      <c r="DR33" s="295"/>
      <c r="DS33" s="295"/>
      <c r="DT33" s="295"/>
      <c r="DU33" s="295"/>
      <c r="DV33" s="295"/>
      <c r="DW33" s="295"/>
      <c r="DX33" s="295"/>
      <c r="DY33" s="295"/>
      <c r="DZ33" s="295"/>
      <c r="EA33" s="295"/>
      <c r="EB33" s="295"/>
      <c r="EC33" s="310"/>
      <c r="ED33" s="294"/>
      <c r="EE33" s="295"/>
      <c r="EF33" s="295"/>
      <c r="EG33" s="295"/>
      <c r="EH33" s="295"/>
      <c r="EI33" s="295"/>
      <c r="EJ33" s="295"/>
      <c r="EK33" s="295"/>
      <c r="EL33" s="295"/>
      <c r="EM33" s="295"/>
      <c r="EN33" s="295"/>
      <c r="EO33" s="295"/>
      <c r="EP33" s="295"/>
      <c r="EQ33" s="295"/>
      <c r="ER33" s="295"/>
      <c r="ES33" s="295"/>
      <c r="ET33" s="295"/>
      <c r="EU33" s="295"/>
      <c r="EV33" s="311"/>
      <c r="EW33" s="295"/>
      <c r="EX33" s="295"/>
      <c r="EY33" s="295"/>
      <c r="EZ33" s="295"/>
      <c r="FA33" s="295"/>
      <c r="FB33" s="295"/>
      <c r="FC33" s="295"/>
      <c r="FD33" s="295"/>
      <c r="FE33" s="295"/>
      <c r="FF33" s="295"/>
      <c r="FG33" s="295"/>
      <c r="FH33" s="295"/>
      <c r="FI33" s="295"/>
      <c r="FJ33" s="295"/>
      <c r="FK33" s="310"/>
      <c r="FL33" s="295"/>
      <c r="FM33" s="295"/>
      <c r="FN33" s="295"/>
      <c r="FO33" s="295"/>
      <c r="FP33" s="295"/>
      <c r="FQ33" s="295"/>
      <c r="FR33" s="295"/>
      <c r="FS33" s="295"/>
      <c r="FT33" s="295"/>
      <c r="FU33" s="295"/>
      <c r="FV33" s="295"/>
      <c r="FW33" s="295"/>
      <c r="FX33" s="295"/>
      <c r="FY33" s="295"/>
      <c r="FZ33" s="295"/>
      <c r="GA33" s="295"/>
      <c r="GB33" s="295"/>
      <c r="GC33" s="295"/>
      <c r="GD33" s="295"/>
      <c r="GE33" s="310"/>
    </row>
    <row r="34" spans="1:187" ht="15.75" customHeight="1">
      <c r="A34" s="331" t="s">
        <v>206</v>
      </c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2"/>
      <c r="CM34" s="332"/>
      <c r="CN34" s="332"/>
      <c r="CO34" s="332"/>
      <c r="CP34" s="332"/>
      <c r="CQ34" s="332"/>
      <c r="CR34" s="332"/>
      <c r="CS34" s="332"/>
      <c r="CT34" s="332"/>
      <c r="CU34" s="332"/>
      <c r="CV34" s="332"/>
      <c r="CW34" s="332"/>
      <c r="CX34" s="332"/>
      <c r="CY34" s="332"/>
      <c r="CZ34" s="332"/>
      <c r="DA34" s="332"/>
      <c r="DB34" s="332"/>
      <c r="DC34" s="332"/>
      <c r="DD34" s="332"/>
      <c r="DE34" s="332"/>
      <c r="DF34" s="332"/>
      <c r="DG34" s="332"/>
      <c r="DH34" s="332"/>
      <c r="DI34" s="332"/>
      <c r="DJ34" s="332"/>
      <c r="DK34" s="332"/>
      <c r="DL34" s="332"/>
      <c r="DM34" s="332"/>
      <c r="DN34" s="332"/>
      <c r="DO34" s="332"/>
      <c r="DP34" s="332"/>
      <c r="DQ34" s="332"/>
      <c r="DR34" s="332"/>
      <c r="DS34" s="332"/>
      <c r="DT34" s="332"/>
      <c r="DU34" s="332"/>
      <c r="DV34" s="332"/>
      <c r="DW34" s="332"/>
      <c r="DX34" s="332"/>
      <c r="DY34" s="332"/>
      <c r="DZ34" s="332"/>
      <c r="EA34" s="332"/>
      <c r="EB34" s="332"/>
      <c r="EC34" s="332"/>
      <c r="ED34" s="332"/>
      <c r="EE34" s="332"/>
      <c r="EF34" s="332"/>
      <c r="EG34" s="332"/>
      <c r="EH34" s="332"/>
      <c r="EI34" s="332"/>
      <c r="EJ34" s="332"/>
      <c r="EK34" s="332"/>
      <c r="EL34" s="332"/>
      <c r="EM34" s="332"/>
      <c r="EN34" s="332"/>
      <c r="EO34" s="332"/>
      <c r="EP34" s="332"/>
      <c r="EQ34" s="332"/>
      <c r="ER34" s="332"/>
      <c r="ES34" s="332"/>
      <c r="ET34" s="332"/>
      <c r="EU34" s="332"/>
      <c r="EV34" s="332"/>
      <c r="EW34" s="332"/>
      <c r="EX34" s="332"/>
      <c r="EY34" s="332"/>
      <c r="EZ34" s="332"/>
      <c r="FA34" s="332"/>
      <c r="FB34" s="332"/>
      <c r="FC34" s="332"/>
      <c r="FD34" s="332"/>
      <c r="FE34" s="332"/>
      <c r="FF34" s="332"/>
      <c r="FG34" s="332"/>
      <c r="FH34" s="332"/>
      <c r="FI34" s="332"/>
      <c r="FJ34" s="332"/>
      <c r="FK34" s="332"/>
      <c r="FL34" s="332"/>
      <c r="FM34" s="332"/>
      <c r="FN34" s="332"/>
      <c r="FO34" s="332"/>
      <c r="FP34" s="332"/>
      <c r="FQ34" s="332"/>
      <c r="FR34" s="332"/>
      <c r="FS34" s="332"/>
      <c r="FT34" s="332"/>
      <c r="FU34" s="332"/>
      <c r="FV34" s="332"/>
      <c r="FW34" s="332"/>
      <c r="FX34" s="332"/>
      <c r="FY34" s="332"/>
      <c r="FZ34" s="332"/>
      <c r="GA34" s="332"/>
      <c r="GB34" s="332"/>
      <c r="GC34" s="332"/>
      <c r="GD34" s="332"/>
      <c r="GE34" s="332"/>
    </row>
    <row r="35" spans="1:187" ht="12.75">
      <c r="A35" s="335"/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336"/>
      <c r="AX35" s="336"/>
      <c r="AY35" s="336"/>
      <c r="AZ35" s="336"/>
      <c r="BA35" s="336"/>
      <c r="BB35" s="336"/>
      <c r="BC35" s="336"/>
      <c r="BD35" s="336"/>
      <c r="BE35" s="336"/>
      <c r="BF35" s="336"/>
      <c r="BG35" s="336"/>
      <c r="BH35" s="336"/>
      <c r="BI35" s="336"/>
      <c r="BJ35" s="336"/>
      <c r="BK35" s="336"/>
      <c r="BL35" s="336"/>
      <c r="BM35" s="336"/>
      <c r="BN35" s="336"/>
      <c r="BO35" s="336"/>
      <c r="BP35" s="336"/>
      <c r="BQ35" s="336"/>
      <c r="BR35" s="336"/>
      <c r="BS35" s="336"/>
      <c r="BT35" s="336"/>
      <c r="BU35" s="336"/>
      <c r="BV35" s="336"/>
      <c r="BW35" s="336"/>
      <c r="BX35" s="336"/>
      <c r="BY35" s="336"/>
      <c r="BZ35" s="336"/>
      <c r="CA35" s="336"/>
      <c r="CB35" s="336"/>
      <c r="CC35" s="336"/>
      <c r="CD35" s="336"/>
      <c r="CE35" s="336"/>
      <c r="CF35" s="336"/>
      <c r="CG35" s="336"/>
      <c r="CH35" s="336"/>
      <c r="CI35" s="336"/>
      <c r="CJ35" s="336"/>
      <c r="CK35" s="336"/>
      <c r="CL35" s="336"/>
      <c r="CM35" s="336"/>
      <c r="CN35" s="336"/>
      <c r="CO35" s="336"/>
      <c r="CP35" s="336"/>
      <c r="CQ35" s="336"/>
      <c r="CR35" s="336"/>
      <c r="CS35" s="336"/>
      <c r="CT35" s="336"/>
      <c r="CU35" s="336"/>
      <c r="CV35" s="336"/>
      <c r="CW35" s="336"/>
      <c r="CX35" s="336"/>
      <c r="CY35" s="336"/>
      <c r="CZ35" s="336"/>
      <c r="DA35" s="336"/>
      <c r="DB35" s="336"/>
      <c r="DC35" s="336"/>
      <c r="DD35" s="336"/>
      <c r="DE35" s="336"/>
      <c r="DF35" s="336"/>
      <c r="DG35" s="336"/>
      <c r="DH35" s="336"/>
      <c r="DI35" s="336"/>
      <c r="DJ35" s="336"/>
      <c r="DK35" s="336"/>
      <c r="DL35" s="336"/>
      <c r="DM35" s="336"/>
      <c r="DN35" s="336"/>
      <c r="DO35" s="336"/>
      <c r="DP35" s="336"/>
      <c r="DQ35" s="336"/>
      <c r="DR35" s="336"/>
      <c r="DS35" s="336"/>
      <c r="DT35" s="336"/>
      <c r="DU35" s="336"/>
      <c r="DV35" s="336"/>
      <c r="DW35" s="336"/>
      <c r="DX35" s="336"/>
      <c r="DY35" s="336"/>
      <c r="DZ35" s="336"/>
      <c r="EA35" s="336"/>
      <c r="EB35" s="336"/>
      <c r="EC35" s="336"/>
      <c r="ED35" s="336"/>
      <c r="EE35" s="336"/>
      <c r="EF35" s="336"/>
      <c r="EG35" s="336"/>
      <c r="EH35" s="336"/>
      <c r="EI35" s="336"/>
      <c r="EJ35" s="336"/>
      <c r="EK35" s="336"/>
      <c r="EL35" s="336"/>
      <c r="EM35" s="336"/>
      <c r="EN35" s="336"/>
      <c r="EO35" s="336"/>
      <c r="EP35" s="336"/>
      <c r="EQ35" s="336"/>
      <c r="ER35" s="336"/>
      <c r="ES35" s="336"/>
      <c r="ET35" s="336"/>
      <c r="EU35" s="336"/>
      <c r="EV35" s="336"/>
      <c r="EW35" s="336"/>
      <c r="EX35" s="336"/>
      <c r="EY35" s="336"/>
      <c r="EZ35" s="336"/>
      <c r="FA35" s="336"/>
      <c r="FB35" s="336"/>
      <c r="FC35" s="336"/>
      <c r="FD35" s="336"/>
      <c r="FE35" s="336"/>
      <c r="FF35" s="336"/>
      <c r="FG35" s="336"/>
      <c r="FH35" s="336"/>
      <c r="FI35" s="336"/>
      <c r="FJ35" s="336"/>
      <c r="FK35" s="336"/>
      <c r="FL35" s="336"/>
      <c r="FM35" s="336"/>
      <c r="FN35" s="336"/>
      <c r="FO35" s="336"/>
      <c r="FP35" s="336"/>
      <c r="FQ35" s="336"/>
      <c r="FR35" s="336"/>
      <c r="FS35" s="336"/>
      <c r="FT35" s="336"/>
      <c r="FU35" s="336"/>
      <c r="FV35" s="336"/>
      <c r="FW35" s="336"/>
      <c r="FX35" s="336"/>
      <c r="FY35" s="336"/>
      <c r="FZ35" s="336"/>
      <c r="GA35" s="336"/>
      <c r="GB35" s="336"/>
      <c r="GC35" s="336"/>
      <c r="GD35" s="336"/>
      <c r="GE35" s="336"/>
    </row>
    <row r="36" spans="1:187" ht="14.25" customHeight="1" hidden="1">
      <c r="A36" s="322" t="s">
        <v>207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  <c r="CN36" s="322"/>
      <c r="CO36" s="322"/>
      <c r="CP36" s="322"/>
      <c r="CQ36" s="322"/>
      <c r="CR36" s="322"/>
      <c r="CS36" s="322"/>
      <c r="CT36" s="322"/>
      <c r="CU36" s="322"/>
      <c r="CV36" s="322"/>
      <c r="CW36" s="322"/>
      <c r="CX36" s="322"/>
      <c r="CY36" s="322"/>
      <c r="CZ36" s="322"/>
      <c r="DA36" s="322"/>
      <c r="DB36" s="322"/>
      <c r="DC36" s="322"/>
      <c r="DD36" s="322"/>
      <c r="DE36" s="322"/>
      <c r="DF36" s="322"/>
      <c r="DG36" s="322"/>
      <c r="DH36" s="322"/>
      <c r="DI36" s="322"/>
      <c r="DJ36" s="322"/>
      <c r="DK36" s="322"/>
      <c r="DL36" s="322"/>
      <c r="DM36" s="322"/>
      <c r="DN36" s="322"/>
      <c r="DO36" s="322"/>
      <c r="DP36" s="322"/>
      <c r="DQ36" s="322"/>
      <c r="DR36" s="322"/>
      <c r="DS36" s="322"/>
      <c r="DT36" s="322"/>
      <c r="DU36" s="322"/>
      <c r="DV36" s="322"/>
      <c r="DW36" s="322"/>
      <c r="DX36" s="322"/>
      <c r="DY36" s="322"/>
      <c r="DZ36" s="322"/>
      <c r="EA36" s="322"/>
      <c r="EB36" s="322"/>
      <c r="EC36" s="322"/>
      <c r="ED36" s="322"/>
      <c r="EE36" s="322"/>
      <c r="EF36" s="322"/>
      <c r="EG36" s="322"/>
      <c r="EH36" s="322"/>
      <c r="EI36" s="322"/>
      <c r="EJ36" s="322"/>
      <c r="EK36" s="322"/>
      <c r="EL36" s="322"/>
      <c r="EM36" s="322"/>
      <c r="EN36" s="322"/>
      <c r="EO36" s="322"/>
      <c r="EP36" s="322"/>
      <c r="EQ36" s="322"/>
      <c r="ER36" s="322"/>
      <c r="ES36" s="322"/>
      <c r="ET36" s="322"/>
      <c r="EU36" s="322"/>
      <c r="EV36" s="322"/>
      <c r="EW36" s="322"/>
      <c r="EX36" s="322"/>
      <c r="EY36" s="322"/>
      <c r="EZ36" s="322"/>
      <c r="FA36" s="322"/>
      <c r="FB36" s="322"/>
      <c r="FC36" s="322"/>
      <c r="FD36" s="322"/>
      <c r="FE36" s="322"/>
      <c r="FF36" s="322"/>
      <c r="FG36" s="322"/>
      <c r="FH36" s="322"/>
      <c r="FI36" s="322"/>
      <c r="FJ36" s="322"/>
      <c r="FK36" s="322"/>
      <c r="FL36" s="322"/>
      <c r="FM36" s="322"/>
      <c r="FN36" s="322"/>
      <c r="FO36" s="322"/>
      <c r="FP36" s="322"/>
      <c r="FQ36" s="322"/>
      <c r="FR36" s="322"/>
      <c r="FS36" s="322"/>
      <c r="FT36" s="322"/>
      <c r="FU36" s="322"/>
      <c r="FV36" s="322"/>
      <c r="FW36" s="322"/>
      <c r="FX36" s="322"/>
      <c r="FY36" s="322"/>
      <c r="FZ36" s="322"/>
      <c r="GA36" s="322"/>
      <c r="GB36" s="322"/>
      <c r="GC36" s="322"/>
      <c r="GD36" s="322"/>
      <c r="GE36" s="322"/>
    </row>
    <row r="37" spans="1:187" ht="6" customHeight="1" hidden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</row>
    <row r="38" spans="1:187" ht="21" customHeight="1" hidden="1">
      <c r="A38" s="286" t="s">
        <v>180</v>
      </c>
      <c r="B38" s="286"/>
      <c r="C38" s="286"/>
      <c r="D38" s="286"/>
      <c r="E38" s="286"/>
      <c r="F38" s="286" t="s">
        <v>0</v>
      </c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  <c r="BD38" s="287"/>
      <c r="BE38" s="287"/>
      <c r="BF38" s="287"/>
      <c r="BG38" s="287"/>
      <c r="BH38" s="287"/>
      <c r="BI38" s="287"/>
      <c r="BJ38" s="287"/>
      <c r="BK38" s="287"/>
      <c r="BL38" s="287"/>
      <c r="BM38" s="287"/>
      <c r="BN38" s="287"/>
      <c r="BO38" s="287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7"/>
      <c r="CA38" s="287"/>
      <c r="CB38" s="287"/>
      <c r="CC38" s="287"/>
      <c r="CD38" s="287"/>
      <c r="CE38" s="287"/>
      <c r="CF38" s="287"/>
      <c r="CG38" s="287"/>
      <c r="CH38" s="287"/>
      <c r="CI38" s="287"/>
      <c r="CJ38" s="287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7"/>
      <c r="CW38" s="287"/>
      <c r="CX38" s="287"/>
      <c r="CY38" s="287"/>
      <c r="CZ38" s="287"/>
      <c r="DA38" s="287"/>
      <c r="DB38" s="287"/>
      <c r="DC38" s="287"/>
      <c r="DD38" s="287"/>
      <c r="DE38" s="287"/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7"/>
      <c r="DQ38" s="287"/>
      <c r="DR38" s="287"/>
      <c r="DS38" s="287"/>
      <c r="DT38" s="287"/>
      <c r="DU38" s="287"/>
      <c r="DV38" s="287"/>
      <c r="DW38" s="294" t="s">
        <v>57</v>
      </c>
      <c r="DX38" s="295"/>
      <c r="DY38" s="295"/>
      <c r="DZ38" s="295"/>
      <c r="EA38" s="295"/>
      <c r="EB38" s="295"/>
      <c r="EC38" s="295"/>
      <c r="ED38" s="295"/>
      <c r="EE38" s="295"/>
      <c r="EF38" s="295"/>
      <c r="EG38" s="295"/>
      <c r="EH38" s="295"/>
      <c r="EI38" s="295"/>
      <c r="EJ38" s="295"/>
      <c r="EK38" s="295"/>
      <c r="EL38" s="295"/>
      <c r="EM38" s="295"/>
      <c r="EN38" s="295"/>
      <c r="EO38" s="295"/>
      <c r="EP38" s="295"/>
      <c r="EQ38" s="295"/>
      <c r="ER38" s="310"/>
      <c r="ES38" s="294" t="s">
        <v>198</v>
      </c>
      <c r="ET38" s="296"/>
      <c r="EU38" s="296"/>
      <c r="EV38" s="296"/>
      <c r="EW38" s="296"/>
      <c r="EX38" s="296"/>
      <c r="EY38" s="296"/>
      <c r="EZ38" s="296"/>
      <c r="FA38" s="296"/>
      <c r="FB38" s="296"/>
      <c r="FC38" s="296"/>
      <c r="FD38" s="296"/>
      <c r="FE38" s="296"/>
      <c r="FF38" s="296"/>
      <c r="FG38" s="296"/>
      <c r="FH38" s="296"/>
      <c r="FI38" s="296"/>
      <c r="FJ38" s="296"/>
      <c r="FK38" s="296"/>
      <c r="FL38" s="296"/>
      <c r="FM38" s="296"/>
      <c r="FN38" s="296"/>
      <c r="FO38" s="296"/>
      <c r="FP38" s="296"/>
      <c r="FQ38" s="296"/>
      <c r="FR38" s="296"/>
      <c r="FS38" s="296"/>
      <c r="FT38" s="296"/>
      <c r="FU38" s="296"/>
      <c r="FV38" s="296"/>
      <c r="FW38" s="296"/>
      <c r="FX38" s="296"/>
      <c r="FY38" s="296"/>
      <c r="FZ38" s="296"/>
      <c r="GA38" s="296"/>
      <c r="GB38" s="296"/>
      <c r="GC38" s="296"/>
      <c r="GD38" s="296"/>
      <c r="GE38" s="297"/>
    </row>
    <row r="39" spans="1:187" ht="12.75" hidden="1">
      <c r="A39" s="286">
        <v>1</v>
      </c>
      <c r="B39" s="286"/>
      <c r="C39" s="286"/>
      <c r="D39" s="286"/>
      <c r="E39" s="286"/>
      <c r="F39" s="286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  <c r="BM39" s="287"/>
      <c r="BN39" s="287"/>
      <c r="BO39" s="287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7"/>
      <c r="CA39" s="287"/>
      <c r="CB39" s="287"/>
      <c r="CC39" s="287"/>
      <c r="CD39" s="287"/>
      <c r="CE39" s="287"/>
      <c r="CF39" s="287"/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7"/>
      <c r="DQ39" s="287"/>
      <c r="DR39" s="287"/>
      <c r="DS39" s="287"/>
      <c r="DT39" s="287"/>
      <c r="DU39" s="287"/>
      <c r="DV39" s="287"/>
      <c r="DW39" s="294"/>
      <c r="DX39" s="295"/>
      <c r="DY39" s="295"/>
      <c r="DZ39" s="295"/>
      <c r="EA39" s="295"/>
      <c r="EB39" s="295"/>
      <c r="EC39" s="295"/>
      <c r="ED39" s="295"/>
      <c r="EE39" s="295"/>
      <c r="EF39" s="295"/>
      <c r="EG39" s="295"/>
      <c r="EH39" s="295"/>
      <c r="EI39" s="295"/>
      <c r="EJ39" s="295"/>
      <c r="EK39" s="295"/>
      <c r="EL39" s="295"/>
      <c r="EM39" s="295"/>
      <c r="EN39" s="295"/>
      <c r="EO39" s="295"/>
      <c r="EP39" s="295"/>
      <c r="EQ39" s="295"/>
      <c r="ER39" s="310"/>
      <c r="ES39" s="294"/>
      <c r="ET39" s="296"/>
      <c r="EU39" s="296"/>
      <c r="EV39" s="296"/>
      <c r="EW39" s="296"/>
      <c r="EX39" s="296"/>
      <c r="EY39" s="296"/>
      <c r="EZ39" s="296"/>
      <c r="FA39" s="296"/>
      <c r="FB39" s="296"/>
      <c r="FC39" s="296"/>
      <c r="FD39" s="296"/>
      <c r="FE39" s="296"/>
      <c r="FF39" s="296"/>
      <c r="FG39" s="296"/>
      <c r="FH39" s="296"/>
      <c r="FI39" s="296"/>
      <c r="FJ39" s="296"/>
      <c r="FK39" s="296"/>
      <c r="FL39" s="296"/>
      <c r="FM39" s="296"/>
      <c r="FN39" s="296"/>
      <c r="FO39" s="296"/>
      <c r="FP39" s="296"/>
      <c r="FQ39" s="296"/>
      <c r="FR39" s="296"/>
      <c r="FS39" s="296"/>
      <c r="FT39" s="296"/>
      <c r="FU39" s="296"/>
      <c r="FV39" s="296"/>
      <c r="FW39" s="296"/>
      <c r="FX39" s="296"/>
      <c r="FY39" s="296"/>
      <c r="FZ39" s="296"/>
      <c r="GA39" s="296"/>
      <c r="GB39" s="296"/>
      <c r="GC39" s="296"/>
      <c r="GD39" s="296"/>
      <c r="GE39" s="297"/>
    </row>
    <row r="40" spans="1:187" ht="12.75" hidden="1">
      <c r="A40" s="286">
        <v>2</v>
      </c>
      <c r="B40" s="286"/>
      <c r="C40" s="286"/>
      <c r="D40" s="286"/>
      <c r="E40" s="286"/>
      <c r="F40" s="286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287"/>
      <c r="BF40" s="287"/>
      <c r="BG40" s="287"/>
      <c r="BH40" s="287"/>
      <c r="BI40" s="287"/>
      <c r="BJ40" s="287"/>
      <c r="BK40" s="287"/>
      <c r="BL40" s="287"/>
      <c r="BM40" s="287"/>
      <c r="BN40" s="287"/>
      <c r="BO40" s="287"/>
      <c r="BP40" s="287"/>
      <c r="BQ40" s="287"/>
      <c r="BR40" s="287"/>
      <c r="BS40" s="287"/>
      <c r="BT40" s="287"/>
      <c r="BU40" s="287"/>
      <c r="BV40" s="287"/>
      <c r="BW40" s="287"/>
      <c r="BX40" s="287"/>
      <c r="BY40" s="287"/>
      <c r="BZ40" s="287"/>
      <c r="CA40" s="287"/>
      <c r="CB40" s="287"/>
      <c r="CC40" s="287"/>
      <c r="CD40" s="287"/>
      <c r="CE40" s="287"/>
      <c r="CF40" s="287"/>
      <c r="CG40" s="287"/>
      <c r="CH40" s="287"/>
      <c r="CI40" s="287"/>
      <c r="CJ40" s="287"/>
      <c r="CK40" s="287"/>
      <c r="CL40" s="287"/>
      <c r="CM40" s="287"/>
      <c r="CN40" s="287"/>
      <c r="CO40" s="287"/>
      <c r="CP40" s="287"/>
      <c r="CQ40" s="287"/>
      <c r="CR40" s="287"/>
      <c r="CS40" s="287"/>
      <c r="CT40" s="287"/>
      <c r="CU40" s="287"/>
      <c r="CV40" s="287"/>
      <c r="CW40" s="287"/>
      <c r="CX40" s="287"/>
      <c r="CY40" s="287"/>
      <c r="CZ40" s="287"/>
      <c r="DA40" s="287"/>
      <c r="DB40" s="287"/>
      <c r="DC40" s="287"/>
      <c r="DD40" s="287"/>
      <c r="DE40" s="287"/>
      <c r="DF40" s="287"/>
      <c r="DG40" s="287"/>
      <c r="DH40" s="287"/>
      <c r="DI40" s="287"/>
      <c r="DJ40" s="287"/>
      <c r="DK40" s="287"/>
      <c r="DL40" s="287"/>
      <c r="DM40" s="287"/>
      <c r="DN40" s="287"/>
      <c r="DO40" s="287"/>
      <c r="DP40" s="287"/>
      <c r="DQ40" s="287"/>
      <c r="DR40" s="287"/>
      <c r="DS40" s="287"/>
      <c r="DT40" s="287"/>
      <c r="DU40" s="287"/>
      <c r="DV40" s="287"/>
      <c r="DW40" s="294"/>
      <c r="DX40" s="295"/>
      <c r="DY40" s="295"/>
      <c r="DZ40" s="295"/>
      <c r="EA40" s="295"/>
      <c r="EB40" s="295"/>
      <c r="EC40" s="295"/>
      <c r="ED40" s="295"/>
      <c r="EE40" s="295"/>
      <c r="EF40" s="295"/>
      <c r="EG40" s="295"/>
      <c r="EH40" s="295"/>
      <c r="EI40" s="295"/>
      <c r="EJ40" s="295"/>
      <c r="EK40" s="295"/>
      <c r="EL40" s="295"/>
      <c r="EM40" s="295"/>
      <c r="EN40" s="295"/>
      <c r="EO40" s="295"/>
      <c r="EP40" s="295"/>
      <c r="EQ40" s="295"/>
      <c r="ER40" s="310"/>
      <c r="ES40" s="294"/>
      <c r="ET40" s="296"/>
      <c r="EU40" s="296"/>
      <c r="EV40" s="296"/>
      <c r="EW40" s="296"/>
      <c r="EX40" s="296"/>
      <c r="EY40" s="296"/>
      <c r="EZ40" s="296"/>
      <c r="FA40" s="296"/>
      <c r="FB40" s="296"/>
      <c r="FC40" s="296"/>
      <c r="FD40" s="296"/>
      <c r="FE40" s="296"/>
      <c r="FF40" s="296"/>
      <c r="FG40" s="296"/>
      <c r="FH40" s="296"/>
      <c r="FI40" s="296"/>
      <c r="FJ40" s="296"/>
      <c r="FK40" s="296"/>
      <c r="FL40" s="296"/>
      <c r="FM40" s="296"/>
      <c r="FN40" s="296"/>
      <c r="FO40" s="296"/>
      <c r="FP40" s="296"/>
      <c r="FQ40" s="296"/>
      <c r="FR40" s="296"/>
      <c r="FS40" s="296"/>
      <c r="FT40" s="296"/>
      <c r="FU40" s="296"/>
      <c r="FV40" s="296"/>
      <c r="FW40" s="296"/>
      <c r="FX40" s="296"/>
      <c r="FY40" s="296"/>
      <c r="FZ40" s="296"/>
      <c r="GA40" s="296"/>
      <c r="GB40" s="296"/>
      <c r="GC40" s="296"/>
      <c r="GD40" s="296"/>
      <c r="GE40" s="297"/>
    </row>
    <row r="41" spans="1:187" ht="11.25" customHeight="1" hidden="1">
      <c r="A41" s="315" t="s">
        <v>56</v>
      </c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318"/>
      <c r="CD41" s="318"/>
      <c r="CE41" s="318"/>
      <c r="CF41" s="318"/>
      <c r="CG41" s="318"/>
      <c r="CH41" s="318"/>
      <c r="CI41" s="318"/>
      <c r="CJ41" s="318"/>
      <c r="CK41" s="318"/>
      <c r="CL41" s="318"/>
      <c r="CM41" s="318"/>
      <c r="CN41" s="318"/>
      <c r="CO41" s="318"/>
      <c r="CP41" s="318"/>
      <c r="CQ41" s="318"/>
      <c r="CR41" s="318"/>
      <c r="CS41" s="318"/>
      <c r="CT41" s="318"/>
      <c r="CU41" s="318"/>
      <c r="CV41" s="318"/>
      <c r="CW41" s="318"/>
      <c r="CX41" s="318"/>
      <c r="CY41" s="318"/>
      <c r="CZ41" s="318"/>
      <c r="DA41" s="318"/>
      <c r="DB41" s="318"/>
      <c r="DC41" s="318"/>
      <c r="DD41" s="318"/>
      <c r="DE41" s="318"/>
      <c r="DF41" s="318"/>
      <c r="DG41" s="318"/>
      <c r="DH41" s="318"/>
      <c r="DI41" s="318"/>
      <c r="DJ41" s="318"/>
      <c r="DK41" s="318"/>
      <c r="DL41" s="318"/>
      <c r="DM41" s="318"/>
      <c r="DN41" s="318"/>
      <c r="DO41" s="318"/>
      <c r="DP41" s="318"/>
      <c r="DQ41" s="318"/>
      <c r="DR41" s="318"/>
      <c r="DS41" s="318"/>
      <c r="DT41" s="318"/>
      <c r="DU41" s="318"/>
      <c r="DV41" s="318"/>
      <c r="DW41" s="318"/>
      <c r="DX41" s="318"/>
      <c r="DY41" s="318"/>
      <c r="DZ41" s="318"/>
      <c r="EA41" s="318"/>
      <c r="EB41" s="318"/>
      <c r="EC41" s="318"/>
      <c r="ED41" s="318"/>
      <c r="EE41" s="318"/>
      <c r="EF41" s="318"/>
      <c r="EG41" s="318"/>
      <c r="EH41" s="318"/>
      <c r="EI41" s="318"/>
      <c r="EJ41" s="318"/>
      <c r="EK41" s="318"/>
      <c r="EL41" s="318"/>
      <c r="EM41" s="318"/>
      <c r="EN41" s="318"/>
      <c r="EO41" s="318"/>
      <c r="EP41" s="318"/>
      <c r="EQ41" s="318"/>
      <c r="ER41" s="319"/>
      <c r="ES41" s="294"/>
      <c r="ET41" s="296"/>
      <c r="EU41" s="296"/>
      <c r="EV41" s="296"/>
      <c r="EW41" s="296"/>
      <c r="EX41" s="296"/>
      <c r="EY41" s="296"/>
      <c r="EZ41" s="296"/>
      <c r="FA41" s="296"/>
      <c r="FB41" s="296"/>
      <c r="FC41" s="296"/>
      <c r="FD41" s="296"/>
      <c r="FE41" s="296"/>
      <c r="FF41" s="296"/>
      <c r="FG41" s="296"/>
      <c r="FH41" s="296"/>
      <c r="FI41" s="296"/>
      <c r="FJ41" s="296"/>
      <c r="FK41" s="296"/>
      <c r="FL41" s="296"/>
      <c r="FM41" s="296"/>
      <c r="FN41" s="296"/>
      <c r="FO41" s="296"/>
      <c r="FP41" s="296"/>
      <c r="FQ41" s="296"/>
      <c r="FR41" s="296"/>
      <c r="FS41" s="296"/>
      <c r="FT41" s="296"/>
      <c r="FU41" s="296"/>
      <c r="FV41" s="296"/>
      <c r="FW41" s="296"/>
      <c r="FX41" s="296"/>
      <c r="FY41" s="296"/>
      <c r="FZ41" s="296"/>
      <c r="GA41" s="296"/>
      <c r="GB41" s="296"/>
      <c r="GC41" s="296"/>
      <c r="GD41" s="296"/>
      <c r="GE41" s="297"/>
    </row>
    <row r="42" spans="1:187" ht="13.5" customHeight="1" hidden="1">
      <c r="A42" s="340" t="s">
        <v>208</v>
      </c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41"/>
      <c r="AQ42" s="341"/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1"/>
      <c r="BF42" s="341"/>
      <c r="BG42" s="341"/>
      <c r="BH42" s="341"/>
      <c r="BI42" s="341"/>
      <c r="BJ42" s="341"/>
      <c r="BK42" s="341"/>
      <c r="BL42" s="341"/>
      <c r="BM42" s="341"/>
      <c r="BN42" s="341"/>
      <c r="BO42" s="341"/>
      <c r="BP42" s="341"/>
      <c r="BQ42" s="341"/>
      <c r="BR42" s="341"/>
      <c r="BS42" s="341"/>
      <c r="BT42" s="341"/>
      <c r="BU42" s="341"/>
      <c r="BV42" s="341"/>
      <c r="BW42" s="341"/>
      <c r="BX42" s="341"/>
      <c r="BY42" s="341"/>
      <c r="BZ42" s="341"/>
      <c r="CA42" s="341"/>
      <c r="CB42" s="341"/>
      <c r="CC42" s="341"/>
      <c r="CD42" s="341"/>
      <c r="CE42" s="341"/>
      <c r="CF42" s="341"/>
      <c r="CG42" s="341"/>
      <c r="CH42" s="341"/>
      <c r="CI42" s="341"/>
      <c r="CJ42" s="341"/>
      <c r="CK42" s="341"/>
      <c r="CL42" s="341"/>
      <c r="CM42" s="341"/>
      <c r="CN42" s="341"/>
      <c r="CO42" s="341"/>
      <c r="CP42" s="341"/>
      <c r="CQ42" s="341"/>
      <c r="CR42" s="341"/>
      <c r="CS42" s="341"/>
      <c r="CT42" s="341"/>
      <c r="CU42" s="341"/>
      <c r="CV42" s="341"/>
      <c r="CW42" s="341"/>
      <c r="CX42" s="341"/>
      <c r="CY42" s="341"/>
      <c r="CZ42" s="341"/>
      <c r="DA42" s="341"/>
      <c r="DB42" s="341"/>
      <c r="DC42" s="341"/>
      <c r="DD42" s="341"/>
      <c r="DE42" s="341"/>
      <c r="DF42" s="341"/>
      <c r="DG42" s="341"/>
      <c r="DH42" s="341"/>
      <c r="DI42" s="341"/>
      <c r="DJ42" s="341"/>
      <c r="DK42" s="341"/>
      <c r="DL42" s="341"/>
      <c r="DM42" s="341"/>
      <c r="DN42" s="341"/>
      <c r="DO42" s="341"/>
      <c r="DP42" s="341"/>
      <c r="DQ42" s="341"/>
      <c r="DR42" s="341"/>
      <c r="DS42" s="341"/>
      <c r="DT42" s="341"/>
      <c r="DU42" s="341"/>
      <c r="DV42" s="341"/>
      <c r="DW42" s="341"/>
      <c r="DX42" s="341"/>
      <c r="DY42" s="341"/>
      <c r="DZ42" s="341"/>
      <c r="EA42" s="341"/>
      <c r="EB42" s="341"/>
      <c r="EC42" s="341"/>
      <c r="ED42" s="341"/>
      <c r="EE42" s="341"/>
      <c r="EF42" s="341"/>
      <c r="EG42" s="341"/>
      <c r="EH42" s="341"/>
      <c r="EI42" s="341"/>
      <c r="EJ42" s="341"/>
      <c r="EK42" s="341"/>
      <c r="EL42" s="341"/>
      <c r="EM42" s="341"/>
      <c r="EN42" s="341"/>
      <c r="EO42" s="341"/>
      <c r="EP42" s="341"/>
      <c r="EQ42" s="341"/>
      <c r="ER42" s="341"/>
      <c r="ES42" s="341"/>
      <c r="ET42" s="341"/>
      <c r="EU42" s="341"/>
      <c r="EV42" s="341"/>
      <c r="EW42" s="341"/>
      <c r="EX42" s="341"/>
      <c r="EY42" s="341"/>
      <c r="EZ42" s="341"/>
      <c r="FA42" s="341"/>
      <c r="FB42" s="341"/>
      <c r="FC42" s="341"/>
      <c r="FD42" s="341"/>
      <c r="FE42" s="341"/>
      <c r="FF42" s="341"/>
      <c r="FG42" s="341"/>
      <c r="FH42" s="341"/>
      <c r="FI42" s="341"/>
      <c r="FJ42" s="341"/>
      <c r="FK42" s="341"/>
      <c r="FL42" s="341"/>
      <c r="FM42" s="341"/>
      <c r="FN42" s="341"/>
      <c r="FO42" s="341"/>
      <c r="FP42" s="341"/>
      <c r="FQ42" s="341"/>
      <c r="FR42" s="341"/>
      <c r="FS42" s="341"/>
      <c r="FT42" s="341"/>
      <c r="FU42" s="341"/>
      <c r="FV42" s="341"/>
      <c r="FW42" s="341"/>
      <c r="FX42" s="341"/>
      <c r="FY42" s="341"/>
      <c r="FZ42" s="341"/>
      <c r="GA42" s="341"/>
      <c r="GB42" s="341"/>
      <c r="GC42" s="341"/>
      <c r="GD42" s="341"/>
      <c r="GE42" s="341"/>
    </row>
    <row r="43" spans="1:187" ht="15" hidden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</row>
    <row r="44" spans="1:187" ht="11.25" customHeight="1">
      <c r="A44" s="342" t="s">
        <v>209</v>
      </c>
      <c r="B44" s="342"/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2"/>
      <c r="BC44" s="342"/>
      <c r="BD44" s="342"/>
      <c r="BE44" s="342"/>
      <c r="BF44" s="342"/>
      <c r="BG44" s="342"/>
      <c r="BH44" s="342"/>
      <c r="BI44" s="342"/>
      <c r="BJ44" s="342"/>
      <c r="BK44" s="342"/>
      <c r="BL44" s="342"/>
      <c r="BM44" s="342"/>
      <c r="BN44" s="342"/>
      <c r="BO44" s="342"/>
      <c r="BP44" s="342"/>
      <c r="BQ44" s="342"/>
      <c r="BR44" s="342"/>
      <c r="BS44" s="342"/>
      <c r="BT44" s="342"/>
      <c r="BU44" s="342"/>
      <c r="BV44" s="342"/>
      <c r="BW44" s="342"/>
      <c r="BX44" s="342"/>
      <c r="BY44" s="342"/>
      <c r="BZ44" s="342"/>
      <c r="CA44" s="342"/>
      <c r="CB44" s="342"/>
      <c r="CC44" s="342"/>
      <c r="CD44" s="342"/>
      <c r="CE44" s="342"/>
      <c r="CF44" s="342"/>
      <c r="CG44" s="342"/>
      <c r="CH44" s="342"/>
      <c r="CI44" s="342"/>
      <c r="CJ44" s="342"/>
      <c r="CK44" s="342"/>
      <c r="CL44" s="342"/>
      <c r="CM44" s="342"/>
      <c r="CN44" s="342"/>
      <c r="CO44" s="342"/>
      <c r="CP44" s="342"/>
      <c r="CQ44" s="342"/>
      <c r="CR44" s="342"/>
      <c r="CS44" s="342"/>
      <c r="CT44" s="342"/>
      <c r="CU44" s="342"/>
      <c r="CV44" s="342"/>
      <c r="CW44" s="342"/>
      <c r="CX44" s="342"/>
      <c r="CY44" s="342"/>
      <c r="CZ44" s="342"/>
      <c r="DA44" s="342"/>
      <c r="DB44" s="342"/>
      <c r="DC44" s="342"/>
      <c r="DD44" s="342"/>
      <c r="DE44" s="342"/>
      <c r="DF44" s="342"/>
      <c r="DG44" s="342"/>
      <c r="DH44" s="342"/>
      <c r="DI44" s="342"/>
      <c r="DJ44" s="342"/>
      <c r="DK44" s="342"/>
      <c r="DL44" s="342"/>
      <c r="DM44" s="342"/>
      <c r="DN44" s="342"/>
      <c r="DO44" s="342"/>
      <c r="DP44" s="342"/>
      <c r="DQ44" s="342"/>
      <c r="DR44" s="342"/>
      <c r="DS44" s="342"/>
      <c r="DT44" s="342"/>
      <c r="DU44" s="342"/>
      <c r="DV44" s="342"/>
      <c r="DW44" s="342"/>
      <c r="DX44" s="342"/>
      <c r="DY44" s="342"/>
      <c r="DZ44" s="342"/>
      <c r="EA44" s="342"/>
      <c r="EB44" s="342"/>
      <c r="EC44" s="342"/>
      <c r="ED44" s="342"/>
      <c r="EE44" s="342"/>
      <c r="EF44" s="342"/>
      <c r="EG44" s="342"/>
      <c r="EH44" s="342"/>
      <c r="EI44" s="342"/>
      <c r="EJ44" s="342"/>
      <c r="EK44" s="342"/>
      <c r="EL44" s="342"/>
      <c r="EM44" s="342"/>
      <c r="EN44" s="342"/>
      <c r="EO44" s="342"/>
      <c r="EP44" s="342"/>
      <c r="EQ44" s="342"/>
      <c r="ER44" s="342"/>
      <c r="ES44" s="342"/>
      <c r="ET44" s="342"/>
      <c r="EU44" s="342"/>
      <c r="EV44" s="342"/>
      <c r="EW44" s="342"/>
      <c r="EX44" s="342"/>
      <c r="EY44" s="342"/>
      <c r="EZ44" s="342"/>
      <c r="FA44" s="342"/>
      <c r="FB44" s="342"/>
      <c r="FC44" s="342"/>
      <c r="FD44" s="342"/>
      <c r="FE44" s="342"/>
      <c r="FF44" s="342"/>
      <c r="FG44" s="342"/>
      <c r="FH44" s="342"/>
      <c r="FI44" s="342"/>
      <c r="FJ44" s="342"/>
      <c r="FK44" s="342"/>
      <c r="FL44" s="342"/>
      <c r="FM44" s="342"/>
      <c r="FN44" s="342"/>
      <c r="FO44" s="342"/>
      <c r="FP44" s="342"/>
      <c r="FQ44" s="342"/>
      <c r="FR44" s="342"/>
      <c r="FS44" s="342"/>
      <c r="FT44" s="342"/>
      <c r="FU44" s="342"/>
      <c r="FV44" s="342"/>
      <c r="FW44" s="342"/>
      <c r="FX44" s="342"/>
      <c r="FY44" s="342"/>
      <c r="FZ44" s="342"/>
      <c r="GA44" s="342"/>
      <c r="GB44" s="342"/>
      <c r="GC44" s="342"/>
      <c r="GD44" s="342"/>
      <c r="GE44" s="342"/>
    </row>
    <row r="45" spans="1:187" ht="11.25" customHeight="1">
      <c r="A45" s="323" t="s">
        <v>210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323"/>
      <c r="AU45" s="323"/>
      <c r="AV45" s="323"/>
      <c r="AW45" s="323"/>
      <c r="AX45" s="323"/>
      <c r="AY45" s="323"/>
      <c r="AZ45" s="323"/>
      <c r="BA45" s="323"/>
      <c r="BB45" s="323"/>
      <c r="BC45" s="323"/>
      <c r="BD45" s="323"/>
      <c r="BE45" s="323"/>
      <c r="BF45" s="323"/>
      <c r="BG45" s="323"/>
      <c r="BH45" s="323"/>
      <c r="BI45" s="323"/>
      <c r="BJ45" s="323"/>
      <c r="BK45" s="323"/>
      <c r="BL45" s="323"/>
      <c r="BM45" s="323"/>
      <c r="BN45" s="323"/>
      <c r="BO45" s="323"/>
      <c r="BP45" s="323"/>
      <c r="BQ45" s="323"/>
      <c r="BR45" s="323"/>
      <c r="BS45" s="323"/>
      <c r="BT45" s="323"/>
      <c r="BU45" s="323"/>
      <c r="BV45" s="323"/>
      <c r="BW45" s="323"/>
      <c r="BX45" s="323"/>
      <c r="BY45" s="323"/>
      <c r="BZ45" s="323"/>
      <c r="CA45" s="323"/>
      <c r="CB45" s="323"/>
      <c r="CC45" s="323"/>
      <c r="CD45" s="323"/>
      <c r="CE45" s="323"/>
      <c r="CF45" s="323"/>
      <c r="CG45" s="323"/>
      <c r="CH45" s="323"/>
      <c r="CI45" s="323"/>
      <c r="CJ45" s="323"/>
      <c r="CK45" s="323"/>
      <c r="CL45" s="323"/>
      <c r="CM45" s="323"/>
      <c r="CN45" s="323"/>
      <c r="CO45" s="323"/>
      <c r="CP45" s="323"/>
      <c r="CQ45" s="323"/>
      <c r="CR45" s="323"/>
      <c r="CS45" s="323"/>
      <c r="CT45" s="323"/>
      <c r="CU45" s="323"/>
      <c r="CV45" s="323"/>
      <c r="CW45" s="323"/>
      <c r="CX45" s="323"/>
      <c r="CY45" s="323"/>
      <c r="CZ45" s="323"/>
      <c r="DA45" s="323"/>
      <c r="DB45" s="323"/>
      <c r="DC45" s="323"/>
      <c r="DD45" s="323"/>
      <c r="DE45" s="323"/>
      <c r="DF45" s="323"/>
      <c r="DG45" s="323"/>
      <c r="DH45" s="323"/>
      <c r="DI45" s="323"/>
      <c r="DJ45" s="323"/>
      <c r="DK45" s="323"/>
      <c r="DL45" s="323"/>
      <c r="DM45" s="323"/>
      <c r="DN45" s="323"/>
      <c r="DO45" s="323"/>
      <c r="DP45" s="323"/>
      <c r="DQ45" s="323"/>
      <c r="DR45" s="323"/>
      <c r="DS45" s="323"/>
      <c r="DT45" s="323"/>
      <c r="DU45" s="323"/>
      <c r="DV45" s="323"/>
      <c r="DW45" s="323"/>
      <c r="DX45" s="323"/>
      <c r="DY45" s="323"/>
      <c r="DZ45" s="323"/>
      <c r="EA45" s="323"/>
      <c r="EB45" s="323"/>
      <c r="EC45" s="323"/>
      <c r="ED45" s="323"/>
      <c r="EE45" s="323"/>
      <c r="EF45" s="323"/>
      <c r="EG45" s="323"/>
      <c r="EH45" s="323"/>
      <c r="EI45" s="323"/>
      <c r="EJ45" s="323"/>
      <c r="EK45" s="323"/>
      <c r="EL45" s="323"/>
      <c r="EM45" s="323"/>
      <c r="EN45" s="323"/>
      <c r="EO45" s="323"/>
      <c r="EP45" s="323"/>
      <c r="EQ45" s="323"/>
      <c r="ER45" s="323"/>
      <c r="ES45" s="323"/>
      <c r="ET45" s="323"/>
      <c r="EU45" s="323"/>
      <c r="EV45" s="323"/>
      <c r="EW45" s="323"/>
      <c r="EX45" s="323"/>
      <c r="EY45" s="323"/>
      <c r="EZ45" s="323"/>
      <c r="FA45" s="323"/>
      <c r="FB45" s="323"/>
      <c r="FC45" s="323"/>
      <c r="FD45" s="323"/>
      <c r="FE45" s="323"/>
      <c r="FF45" s="323"/>
      <c r="FG45" s="323"/>
      <c r="FH45" s="323"/>
      <c r="FI45" s="323"/>
      <c r="FJ45" s="323"/>
      <c r="FK45" s="323"/>
      <c r="FL45" s="323"/>
      <c r="FM45" s="323"/>
      <c r="FN45" s="323"/>
      <c r="FO45" s="323"/>
      <c r="FP45" s="323"/>
      <c r="FQ45" s="323"/>
      <c r="FR45" s="323"/>
      <c r="FS45" s="323"/>
      <c r="FT45" s="323"/>
      <c r="FU45" s="323"/>
      <c r="FV45" s="323"/>
      <c r="FW45" s="323"/>
      <c r="FX45" s="323"/>
      <c r="FY45" s="323"/>
      <c r="FZ45" s="323"/>
      <c r="GA45" s="323"/>
      <c r="GB45" s="323"/>
      <c r="GC45" s="323"/>
      <c r="GD45" s="323"/>
      <c r="GE45" s="323"/>
    </row>
    <row r="46" spans="1:187" ht="5.2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</row>
    <row r="47" spans="1:187" ht="23.25" customHeight="1">
      <c r="A47" s="286" t="s">
        <v>180</v>
      </c>
      <c r="B47" s="286"/>
      <c r="C47" s="286"/>
      <c r="D47" s="286"/>
      <c r="E47" s="286"/>
      <c r="F47" s="294" t="s">
        <v>0</v>
      </c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  <c r="BA47" s="296"/>
      <c r="BB47" s="296"/>
      <c r="BC47" s="296"/>
      <c r="BD47" s="296"/>
      <c r="BE47" s="296"/>
      <c r="BF47" s="296"/>
      <c r="BG47" s="296"/>
      <c r="BH47" s="296"/>
      <c r="BI47" s="296"/>
      <c r="BJ47" s="296"/>
      <c r="BK47" s="296"/>
      <c r="BL47" s="296"/>
      <c r="BM47" s="296"/>
      <c r="BN47" s="296"/>
      <c r="BO47" s="296"/>
      <c r="BP47" s="296"/>
      <c r="BQ47" s="296"/>
      <c r="BR47" s="296"/>
      <c r="BS47" s="296"/>
      <c r="BT47" s="296"/>
      <c r="BU47" s="296"/>
      <c r="BV47" s="296"/>
      <c r="BW47" s="296"/>
      <c r="BX47" s="296"/>
      <c r="BY47" s="296"/>
      <c r="BZ47" s="296"/>
      <c r="CA47" s="296"/>
      <c r="CB47" s="296"/>
      <c r="CC47" s="296"/>
      <c r="CD47" s="296"/>
      <c r="CE47" s="296"/>
      <c r="CF47" s="296"/>
      <c r="CG47" s="296"/>
      <c r="CH47" s="296"/>
      <c r="CI47" s="296"/>
      <c r="CJ47" s="296"/>
      <c r="CK47" s="296"/>
      <c r="CL47" s="296"/>
      <c r="CM47" s="296"/>
      <c r="CN47" s="296"/>
      <c r="CO47" s="296"/>
      <c r="CP47" s="296"/>
      <c r="CQ47" s="296"/>
      <c r="CR47" s="296"/>
      <c r="CS47" s="296"/>
      <c r="CT47" s="296"/>
      <c r="CU47" s="296"/>
      <c r="CV47" s="296"/>
      <c r="CW47" s="296"/>
      <c r="CX47" s="296"/>
      <c r="CY47" s="296"/>
      <c r="CZ47" s="296"/>
      <c r="DA47" s="296"/>
      <c r="DB47" s="296"/>
      <c r="DC47" s="296"/>
      <c r="DD47" s="296"/>
      <c r="DE47" s="296"/>
      <c r="DF47" s="296"/>
      <c r="DG47" s="296"/>
      <c r="DH47" s="296"/>
      <c r="DI47" s="296"/>
      <c r="DJ47" s="296"/>
      <c r="DK47" s="296"/>
      <c r="DL47" s="296"/>
      <c r="DM47" s="296"/>
      <c r="DN47" s="296"/>
      <c r="DO47" s="296"/>
      <c r="DP47" s="296"/>
      <c r="DQ47" s="296"/>
      <c r="DR47" s="296"/>
      <c r="DS47" s="296"/>
      <c r="DT47" s="296"/>
      <c r="DU47" s="296"/>
      <c r="DV47" s="296"/>
      <c r="DW47" s="296"/>
      <c r="DX47" s="296"/>
      <c r="DY47" s="296"/>
      <c r="DZ47" s="296"/>
      <c r="EA47" s="296"/>
      <c r="EB47" s="296"/>
      <c r="EC47" s="296"/>
      <c r="ED47" s="296"/>
      <c r="EE47" s="296"/>
      <c r="EF47" s="296"/>
      <c r="EG47" s="296"/>
      <c r="EH47" s="296"/>
      <c r="EI47" s="296"/>
      <c r="EJ47" s="296"/>
      <c r="EK47" s="296"/>
      <c r="EL47" s="296"/>
      <c r="EM47" s="296"/>
      <c r="EN47" s="296"/>
      <c r="EO47" s="296"/>
      <c r="EP47" s="296"/>
      <c r="EQ47" s="296"/>
      <c r="ER47" s="297"/>
      <c r="ES47" s="294" t="s">
        <v>198</v>
      </c>
      <c r="ET47" s="296"/>
      <c r="EU47" s="296"/>
      <c r="EV47" s="296"/>
      <c r="EW47" s="296"/>
      <c r="EX47" s="296"/>
      <c r="EY47" s="296"/>
      <c r="EZ47" s="296"/>
      <c r="FA47" s="296"/>
      <c r="FB47" s="296"/>
      <c r="FC47" s="296"/>
      <c r="FD47" s="296"/>
      <c r="FE47" s="296"/>
      <c r="FF47" s="296"/>
      <c r="FG47" s="296"/>
      <c r="FH47" s="296"/>
      <c r="FI47" s="296"/>
      <c r="FJ47" s="296"/>
      <c r="FK47" s="296"/>
      <c r="FL47" s="296"/>
      <c r="FM47" s="296"/>
      <c r="FN47" s="296"/>
      <c r="FO47" s="296"/>
      <c r="FP47" s="296"/>
      <c r="FQ47" s="296"/>
      <c r="FR47" s="296"/>
      <c r="FS47" s="296"/>
      <c r="FT47" s="296"/>
      <c r="FU47" s="296"/>
      <c r="FV47" s="296"/>
      <c r="FW47" s="296"/>
      <c r="FX47" s="296"/>
      <c r="FY47" s="296"/>
      <c r="FZ47" s="296"/>
      <c r="GA47" s="296"/>
      <c r="GB47" s="296"/>
      <c r="GC47" s="296"/>
      <c r="GD47" s="296"/>
      <c r="GE47" s="297"/>
    </row>
    <row r="48" spans="1:187" ht="15">
      <c r="A48" s="286">
        <v>1</v>
      </c>
      <c r="B48" s="286"/>
      <c r="C48" s="286"/>
      <c r="D48" s="286"/>
      <c r="E48" s="286"/>
      <c r="F48" s="294" t="s">
        <v>223</v>
      </c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/>
      <c r="BB48" s="296"/>
      <c r="BC48" s="296"/>
      <c r="BD48" s="296"/>
      <c r="BE48" s="296"/>
      <c r="BF48" s="296"/>
      <c r="BG48" s="296"/>
      <c r="BH48" s="296"/>
      <c r="BI48" s="296"/>
      <c r="BJ48" s="296"/>
      <c r="BK48" s="296"/>
      <c r="BL48" s="296"/>
      <c r="BM48" s="296"/>
      <c r="BN48" s="296"/>
      <c r="BO48" s="296"/>
      <c r="BP48" s="296"/>
      <c r="BQ48" s="296"/>
      <c r="BR48" s="296"/>
      <c r="BS48" s="296"/>
      <c r="BT48" s="296"/>
      <c r="BU48" s="296"/>
      <c r="BV48" s="296"/>
      <c r="BW48" s="296"/>
      <c r="BX48" s="296"/>
      <c r="BY48" s="296"/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/>
      <c r="CL48" s="296"/>
      <c r="CM48" s="296"/>
      <c r="CN48" s="296"/>
      <c r="CO48" s="296"/>
      <c r="CP48" s="296"/>
      <c r="CQ48" s="296"/>
      <c r="CR48" s="296"/>
      <c r="CS48" s="296"/>
      <c r="CT48" s="296"/>
      <c r="CU48" s="296"/>
      <c r="CV48" s="296"/>
      <c r="CW48" s="296"/>
      <c r="CX48" s="296"/>
      <c r="CY48" s="296"/>
      <c r="CZ48" s="296"/>
      <c r="DA48" s="296"/>
      <c r="DB48" s="296"/>
      <c r="DC48" s="296"/>
      <c r="DD48" s="296"/>
      <c r="DE48" s="296"/>
      <c r="DF48" s="296"/>
      <c r="DG48" s="296"/>
      <c r="DH48" s="296"/>
      <c r="DI48" s="296"/>
      <c r="DJ48" s="296"/>
      <c r="DK48" s="296"/>
      <c r="DL48" s="296"/>
      <c r="DM48" s="296"/>
      <c r="DN48" s="296"/>
      <c r="DO48" s="296"/>
      <c r="DP48" s="296"/>
      <c r="DQ48" s="296"/>
      <c r="DR48" s="296"/>
      <c r="DS48" s="296"/>
      <c r="DT48" s="296"/>
      <c r="DU48" s="296"/>
      <c r="DV48" s="296"/>
      <c r="DW48" s="296"/>
      <c r="DX48" s="296"/>
      <c r="DY48" s="296"/>
      <c r="DZ48" s="296"/>
      <c r="EA48" s="296"/>
      <c r="EB48" s="296"/>
      <c r="EC48" s="296"/>
      <c r="ED48" s="296"/>
      <c r="EE48" s="296"/>
      <c r="EF48" s="296"/>
      <c r="EG48" s="296"/>
      <c r="EH48" s="296"/>
      <c r="EI48" s="296"/>
      <c r="EJ48" s="296"/>
      <c r="EK48" s="296"/>
      <c r="EL48" s="296"/>
      <c r="EM48" s="296"/>
      <c r="EN48" s="296"/>
      <c r="EO48" s="296"/>
      <c r="EP48" s="296"/>
      <c r="EQ48" s="296"/>
      <c r="ER48" s="297"/>
      <c r="ES48" s="337">
        <v>89000</v>
      </c>
      <c r="ET48" s="338"/>
      <c r="EU48" s="338"/>
      <c r="EV48" s="338"/>
      <c r="EW48" s="338"/>
      <c r="EX48" s="338"/>
      <c r="EY48" s="338"/>
      <c r="EZ48" s="338"/>
      <c r="FA48" s="338"/>
      <c r="FB48" s="338"/>
      <c r="FC48" s="338"/>
      <c r="FD48" s="338"/>
      <c r="FE48" s="338"/>
      <c r="FF48" s="338"/>
      <c r="FG48" s="338"/>
      <c r="FH48" s="338"/>
      <c r="FI48" s="338"/>
      <c r="FJ48" s="338"/>
      <c r="FK48" s="338"/>
      <c r="FL48" s="338"/>
      <c r="FM48" s="338"/>
      <c r="FN48" s="338"/>
      <c r="FO48" s="338"/>
      <c r="FP48" s="338"/>
      <c r="FQ48" s="338"/>
      <c r="FR48" s="338"/>
      <c r="FS48" s="338"/>
      <c r="FT48" s="338"/>
      <c r="FU48" s="338"/>
      <c r="FV48" s="338"/>
      <c r="FW48" s="338"/>
      <c r="FX48" s="338"/>
      <c r="FY48" s="338"/>
      <c r="FZ48" s="338"/>
      <c r="GA48" s="338"/>
      <c r="GB48" s="338"/>
      <c r="GC48" s="338"/>
      <c r="GD48" s="338"/>
      <c r="GE48" s="339"/>
    </row>
    <row r="49" spans="1:187" ht="15">
      <c r="A49" s="286">
        <v>2</v>
      </c>
      <c r="B49" s="286"/>
      <c r="C49" s="286"/>
      <c r="D49" s="286"/>
      <c r="E49" s="286"/>
      <c r="F49" s="294" t="s">
        <v>223</v>
      </c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/>
      <c r="BN49" s="296"/>
      <c r="BO49" s="296"/>
      <c r="BP49" s="296"/>
      <c r="BQ49" s="296"/>
      <c r="BR49" s="296"/>
      <c r="BS49" s="296"/>
      <c r="BT49" s="296"/>
      <c r="BU49" s="296"/>
      <c r="BV49" s="296"/>
      <c r="BW49" s="296"/>
      <c r="BX49" s="296"/>
      <c r="BY49" s="296"/>
      <c r="BZ49" s="296"/>
      <c r="CA49" s="296"/>
      <c r="CB49" s="296"/>
      <c r="CC49" s="296"/>
      <c r="CD49" s="296"/>
      <c r="CE49" s="296"/>
      <c r="CF49" s="296"/>
      <c r="CG49" s="296"/>
      <c r="CH49" s="296"/>
      <c r="CI49" s="296"/>
      <c r="CJ49" s="296"/>
      <c r="CK49" s="296"/>
      <c r="CL49" s="296"/>
      <c r="CM49" s="296"/>
      <c r="CN49" s="296"/>
      <c r="CO49" s="296"/>
      <c r="CP49" s="296"/>
      <c r="CQ49" s="296"/>
      <c r="CR49" s="296"/>
      <c r="CS49" s="296"/>
      <c r="CT49" s="296"/>
      <c r="CU49" s="296"/>
      <c r="CV49" s="296"/>
      <c r="CW49" s="296"/>
      <c r="CX49" s="296"/>
      <c r="CY49" s="296"/>
      <c r="CZ49" s="296"/>
      <c r="DA49" s="296"/>
      <c r="DB49" s="296"/>
      <c r="DC49" s="296"/>
      <c r="DD49" s="296"/>
      <c r="DE49" s="296"/>
      <c r="DF49" s="296"/>
      <c r="DG49" s="296"/>
      <c r="DH49" s="296"/>
      <c r="DI49" s="296"/>
      <c r="DJ49" s="296"/>
      <c r="DK49" s="296"/>
      <c r="DL49" s="296"/>
      <c r="DM49" s="296"/>
      <c r="DN49" s="296"/>
      <c r="DO49" s="296"/>
      <c r="DP49" s="296"/>
      <c r="DQ49" s="296"/>
      <c r="DR49" s="296"/>
      <c r="DS49" s="296"/>
      <c r="DT49" s="296"/>
      <c r="DU49" s="296"/>
      <c r="DV49" s="296"/>
      <c r="DW49" s="296"/>
      <c r="DX49" s="296"/>
      <c r="DY49" s="296"/>
      <c r="DZ49" s="296"/>
      <c r="EA49" s="296"/>
      <c r="EB49" s="296"/>
      <c r="EC49" s="296"/>
      <c r="ED49" s="296"/>
      <c r="EE49" s="296"/>
      <c r="EF49" s="296"/>
      <c r="EG49" s="296"/>
      <c r="EH49" s="296"/>
      <c r="EI49" s="296"/>
      <c r="EJ49" s="296"/>
      <c r="EK49" s="296"/>
      <c r="EL49" s="296"/>
      <c r="EM49" s="296"/>
      <c r="EN49" s="296"/>
      <c r="EO49" s="296"/>
      <c r="EP49" s="296"/>
      <c r="EQ49" s="296"/>
      <c r="ER49" s="297"/>
      <c r="ES49" s="337">
        <v>1080800</v>
      </c>
      <c r="ET49" s="338"/>
      <c r="EU49" s="338"/>
      <c r="EV49" s="338"/>
      <c r="EW49" s="338"/>
      <c r="EX49" s="338"/>
      <c r="EY49" s="338"/>
      <c r="EZ49" s="338"/>
      <c r="FA49" s="338"/>
      <c r="FB49" s="338"/>
      <c r="FC49" s="338"/>
      <c r="FD49" s="338"/>
      <c r="FE49" s="338"/>
      <c r="FF49" s="338"/>
      <c r="FG49" s="338"/>
      <c r="FH49" s="338"/>
      <c r="FI49" s="338"/>
      <c r="FJ49" s="338"/>
      <c r="FK49" s="338"/>
      <c r="FL49" s="338"/>
      <c r="FM49" s="338"/>
      <c r="FN49" s="338"/>
      <c r="FO49" s="338"/>
      <c r="FP49" s="338"/>
      <c r="FQ49" s="338"/>
      <c r="FR49" s="338"/>
      <c r="FS49" s="338"/>
      <c r="FT49" s="338"/>
      <c r="FU49" s="338"/>
      <c r="FV49" s="338"/>
      <c r="FW49" s="338"/>
      <c r="FX49" s="338"/>
      <c r="FY49" s="338"/>
      <c r="FZ49" s="338"/>
      <c r="GA49" s="338"/>
      <c r="GB49" s="338"/>
      <c r="GC49" s="338"/>
      <c r="GD49" s="338"/>
      <c r="GE49" s="339"/>
    </row>
    <row r="50" spans="1:187" ht="11.25" customHeight="1">
      <c r="A50" s="315" t="s">
        <v>56</v>
      </c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18"/>
      <c r="AV50" s="318"/>
      <c r="AW50" s="318"/>
      <c r="AX50" s="318"/>
      <c r="AY50" s="318"/>
      <c r="AZ50" s="318"/>
      <c r="BA50" s="318"/>
      <c r="BB50" s="318"/>
      <c r="BC50" s="318"/>
      <c r="BD50" s="318"/>
      <c r="BE50" s="318"/>
      <c r="BF50" s="318"/>
      <c r="BG50" s="318"/>
      <c r="BH50" s="318"/>
      <c r="BI50" s="318"/>
      <c r="BJ50" s="318"/>
      <c r="BK50" s="318"/>
      <c r="BL50" s="318"/>
      <c r="BM50" s="318"/>
      <c r="BN50" s="318"/>
      <c r="BO50" s="318"/>
      <c r="BP50" s="318"/>
      <c r="BQ50" s="318"/>
      <c r="BR50" s="318"/>
      <c r="BS50" s="318"/>
      <c r="BT50" s="318"/>
      <c r="BU50" s="318"/>
      <c r="BV50" s="318"/>
      <c r="BW50" s="318"/>
      <c r="BX50" s="318"/>
      <c r="BY50" s="318"/>
      <c r="BZ50" s="318"/>
      <c r="CA50" s="318"/>
      <c r="CB50" s="318"/>
      <c r="CC50" s="318"/>
      <c r="CD50" s="318"/>
      <c r="CE50" s="318"/>
      <c r="CF50" s="318"/>
      <c r="CG50" s="318"/>
      <c r="CH50" s="318"/>
      <c r="CI50" s="318"/>
      <c r="CJ50" s="318"/>
      <c r="CK50" s="318"/>
      <c r="CL50" s="318"/>
      <c r="CM50" s="318"/>
      <c r="CN50" s="318"/>
      <c r="CO50" s="318"/>
      <c r="CP50" s="318"/>
      <c r="CQ50" s="318"/>
      <c r="CR50" s="318"/>
      <c r="CS50" s="318"/>
      <c r="CT50" s="318"/>
      <c r="CU50" s="318"/>
      <c r="CV50" s="318"/>
      <c r="CW50" s="318"/>
      <c r="CX50" s="318"/>
      <c r="CY50" s="318"/>
      <c r="CZ50" s="318"/>
      <c r="DA50" s="318"/>
      <c r="DB50" s="318"/>
      <c r="DC50" s="318"/>
      <c r="DD50" s="318"/>
      <c r="DE50" s="318"/>
      <c r="DF50" s="318"/>
      <c r="DG50" s="318"/>
      <c r="DH50" s="318"/>
      <c r="DI50" s="318"/>
      <c r="DJ50" s="318"/>
      <c r="DK50" s="318"/>
      <c r="DL50" s="318"/>
      <c r="DM50" s="318"/>
      <c r="DN50" s="318"/>
      <c r="DO50" s="318"/>
      <c r="DP50" s="318"/>
      <c r="DQ50" s="318"/>
      <c r="DR50" s="318"/>
      <c r="DS50" s="318"/>
      <c r="DT50" s="318"/>
      <c r="DU50" s="318"/>
      <c r="DV50" s="318"/>
      <c r="DW50" s="318"/>
      <c r="DX50" s="318"/>
      <c r="DY50" s="318"/>
      <c r="DZ50" s="318"/>
      <c r="EA50" s="318"/>
      <c r="EB50" s="318"/>
      <c r="EC50" s="318"/>
      <c r="ED50" s="318"/>
      <c r="EE50" s="318"/>
      <c r="EF50" s="318"/>
      <c r="EG50" s="318"/>
      <c r="EH50" s="318"/>
      <c r="EI50" s="318"/>
      <c r="EJ50" s="318"/>
      <c r="EK50" s="318"/>
      <c r="EL50" s="318"/>
      <c r="EM50" s="318"/>
      <c r="EN50" s="318"/>
      <c r="EO50" s="318"/>
      <c r="EP50" s="318"/>
      <c r="EQ50" s="318"/>
      <c r="ER50" s="319"/>
      <c r="ES50" s="343">
        <f>SUM(ES48:ES49)</f>
        <v>1169800</v>
      </c>
      <c r="ET50" s="344"/>
      <c r="EU50" s="344"/>
      <c r="EV50" s="344"/>
      <c r="EW50" s="344"/>
      <c r="EX50" s="344"/>
      <c r="EY50" s="344"/>
      <c r="EZ50" s="344"/>
      <c r="FA50" s="344"/>
      <c r="FB50" s="344"/>
      <c r="FC50" s="344"/>
      <c r="FD50" s="344"/>
      <c r="FE50" s="344"/>
      <c r="FF50" s="344"/>
      <c r="FG50" s="344"/>
      <c r="FH50" s="344"/>
      <c r="FI50" s="344"/>
      <c r="FJ50" s="344"/>
      <c r="FK50" s="344"/>
      <c r="FL50" s="344"/>
      <c r="FM50" s="344"/>
      <c r="FN50" s="344"/>
      <c r="FO50" s="344"/>
      <c r="FP50" s="344"/>
      <c r="FQ50" s="344"/>
      <c r="FR50" s="344"/>
      <c r="FS50" s="344"/>
      <c r="FT50" s="344"/>
      <c r="FU50" s="344"/>
      <c r="FV50" s="344"/>
      <c r="FW50" s="344"/>
      <c r="FX50" s="344"/>
      <c r="FY50" s="344"/>
      <c r="FZ50" s="344"/>
      <c r="GA50" s="344"/>
      <c r="GB50" s="344"/>
      <c r="GC50" s="344"/>
      <c r="GD50" s="344"/>
      <c r="GE50" s="345"/>
    </row>
    <row r="51" spans="1:187" ht="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</row>
    <row r="52" spans="1:187" ht="11.25" customHeight="1">
      <c r="A52" s="323" t="s">
        <v>211</v>
      </c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23"/>
      <c r="AP52" s="323"/>
      <c r="AQ52" s="323"/>
      <c r="AR52" s="323"/>
      <c r="AS52" s="323"/>
      <c r="AT52" s="323"/>
      <c r="AU52" s="323"/>
      <c r="AV52" s="323"/>
      <c r="AW52" s="323"/>
      <c r="AX52" s="323"/>
      <c r="AY52" s="323"/>
      <c r="AZ52" s="323"/>
      <c r="BA52" s="323"/>
      <c r="BB52" s="323"/>
      <c r="BC52" s="323"/>
      <c r="BD52" s="323"/>
      <c r="BE52" s="323"/>
      <c r="BF52" s="323"/>
      <c r="BG52" s="323"/>
      <c r="BH52" s="323"/>
      <c r="BI52" s="323"/>
      <c r="BJ52" s="323"/>
      <c r="BK52" s="323"/>
      <c r="BL52" s="323"/>
      <c r="BM52" s="323"/>
      <c r="BN52" s="323"/>
      <c r="BO52" s="323"/>
      <c r="BP52" s="323"/>
      <c r="BQ52" s="323"/>
      <c r="BR52" s="323"/>
      <c r="BS52" s="323"/>
      <c r="BT52" s="323"/>
      <c r="BU52" s="323"/>
      <c r="BV52" s="323"/>
      <c r="BW52" s="323"/>
      <c r="BX52" s="323"/>
      <c r="BY52" s="323"/>
      <c r="BZ52" s="323"/>
      <c r="CA52" s="323"/>
      <c r="CB52" s="323"/>
      <c r="CC52" s="323"/>
      <c r="CD52" s="323"/>
      <c r="CE52" s="323"/>
      <c r="CF52" s="323"/>
      <c r="CG52" s="323"/>
      <c r="CH52" s="323"/>
      <c r="CI52" s="323"/>
      <c r="CJ52" s="323"/>
      <c r="CK52" s="323"/>
      <c r="CL52" s="323"/>
      <c r="CM52" s="323"/>
      <c r="CN52" s="323"/>
      <c r="CO52" s="323"/>
      <c r="CP52" s="323"/>
      <c r="CQ52" s="323"/>
      <c r="CR52" s="323"/>
      <c r="CS52" s="323"/>
      <c r="CT52" s="323"/>
      <c r="CU52" s="323"/>
      <c r="CV52" s="323"/>
      <c r="CW52" s="323"/>
      <c r="CX52" s="323"/>
      <c r="CY52" s="323"/>
      <c r="CZ52" s="323"/>
      <c r="DA52" s="323"/>
      <c r="DB52" s="323"/>
      <c r="DC52" s="323"/>
      <c r="DD52" s="323"/>
      <c r="DE52" s="323"/>
      <c r="DF52" s="323"/>
      <c r="DG52" s="323"/>
      <c r="DH52" s="323"/>
      <c r="DI52" s="323"/>
      <c r="DJ52" s="323"/>
      <c r="DK52" s="323"/>
      <c r="DL52" s="323"/>
      <c r="DM52" s="323"/>
      <c r="DN52" s="323"/>
      <c r="DO52" s="323"/>
      <c r="DP52" s="323"/>
      <c r="DQ52" s="323"/>
      <c r="DR52" s="323"/>
      <c r="DS52" s="323"/>
      <c r="DT52" s="323"/>
      <c r="DU52" s="323"/>
      <c r="DV52" s="323"/>
      <c r="DW52" s="323"/>
      <c r="DX52" s="323"/>
      <c r="DY52" s="323"/>
      <c r="DZ52" s="323"/>
      <c r="EA52" s="323"/>
      <c r="EB52" s="323"/>
      <c r="EC52" s="323"/>
      <c r="ED52" s="323"/>
      <c r="EE52" s="323"/>
      <c r="EF52" s="323"/>
      <c r="EG52" s="323"/>
      <c r="EH52" s="323"/>
      <c r="EI52" s="323"/>
      <c r="EJ52" s="323"/>
      <c r="EK52" s="323"/>
      <c r="EL52" s="323"/>
      <c r="EM52" s="323"/>
      <c r="EN52" s="323"/>
      <c r="EO52" s="323"/>
      <c r="EP52" s="323"/>
      <c r="EQ52" s="323"/>
      <c r="ER52" s="323"/>
      <c r="ES52" s="323"/>
      <c r="ET52" s="323"/>
      <c r="EU52" s="323"/>
      <c r="EV52" s="323"/>
      <c r="EW52" s="323"/>
      <c r="EX52" s="323"/>
      <c r="EY52" s="323"/>
      <c r="EZ52" s="323"/>
      <c r="FA52" s="323"/>
      <c r="FB52" s="323"/>
      <c r="FC52" s="323"/>
      <c r="FD52" s="323"/>
      <c r="FE52" s="323"/>
      <c r="FF52" s="323"/>
      <c r="FG52" s="323"/>
      <c r="FH52" s="323"/>
      <c r="FI52" s="323"/>
      <c r="FJ52" s="323"/>
      <c r="FK52" s="323"/>
      <c r="FL52" s="323"/>
      <c r="FM52" s="323"/>
      <c r="FN52" s="323"/>
      <c r="FO52" s="323"/>
      <c r="FP52" s="323"/>
      <c r="FQ52" s="323"/>
      <c r="FR52" s="323"/>
      <c r="FS52" s="323"/>
      <c r="FT52" s="323"/>
      <c r="FU52" s="323"/>
      <c r="FV52" s="323"/>
      <c r="FW52" s="323"/>
      <c r="FX52" s="323"/>
      <c r="FY52" s="323"/>
      <c r="FZ52" s="323"/>
      <c r="GA52" s="323"/>
      <c r="GB52" s="323"/>
      <c r="GC52" s="323"/>
      <c r="GD52" s="323"/>
      <c r="GE52" s="323"/>
    </row>
    <row r="53" spans="1:187" ht="7.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</row>
    <row r="54" spans="1:187" ht="26.25" customHeight="1">
      <c r="A54" s="286" t="s">
        <v>180</v>
      </c>
      <c r="B54" s="286"/>
      <c r="C54" s="286"/>
      <c r="D54" s="286"/>
      <c r="E54" s="286"/>
      <c r="F54" s="294" t="s">
        <v>0</v>
      </c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  <c r="AQ54" s="296"/>
      <c r="AR54" s="296"/>
      <c r="AS54" s="296"/>
      <c r="AT54" s="296"/>
      <c r="AU54" s="296"/>
      <c r="AV54" s="296"/>
      <c r="AW54" s="296"/>
      <c r="AX54" s="296"/>
      <c r="AY54" s="296"/>
      <c r="AZ54" s="296"/>
      <c r="BA54" s="296"/>
      <c r="BB54" s="296"/>
      <c r="BC54" s="296"/>
      <c r="BD54" s="296"/>
      <c r="BE54" s="296"/>
      <c r="BF54" s="296"/>
      <c r="BG54" s="296"/>
      <c r="BH54" s="296"/>
      <c r="BI54" s="296"/>
      <c r="BJ54" s="296"/>
      <c r="BK54" s="296"/>
      <c r="BL54" s="296"/>
      <c r="BM54" s="296"/>
      <c r="BN54" s="296"/>
      <c r="BO54" s="296"/>
      <c r="BP54" s="296"/>
      <c r="BQ54" s="296"/>
      <c r="BR54" s="296"/>
      <c r="BS54" s="296"/>
      <c r="BT54" s="296"/>
      <c r="BU54" s="296"/>
      <c r="BV54" s="296"/>
      <c r="BW54" s="296"/>
      <c r="BX54" s="296"/>
      <c r="BY54" s="296"/>
      <c r="BZ54" s="296"/>
      <c r="CA54" s="296"/>
      <c r="CB54" s="296"/>
      <c r="CC54" s="296"/>
      <c r="CD54" s="296"/>
      <c r="CE54" s="296"/>
      <c r="CF54" s="296"/>
      <c r="CG54" s="296"/>
      <c r="CH54" s="296"/>
      <c r="CI54" s="296"/>
      <c r="CJ54" s="296"/>
      <c r="CK54" s="296"/>
      <c r="CL54" s="296"/>
      <c r="CM54" s="296"/>
      <c r="CN54" s="296"/>
      <c r="CO54" s="296"/>
      <c r="CP54" s="296"/>
      <c r="CQ54" s="296"/>
      <c r="CR54" s="296"/>
      <c r="CS54" s="296"/>
      <c r="CT54" s="296"/>
      <c r="CU54" s="296"/>
      <c r="CV54" s="296"/>
      <c r="CW54" s="296"/>
      <c r="CX54" s="296"/>
      <c r="CY54" s="296"/>
      <c r="CZ54" s="296"/>
      <c r="DA54" s="296"/>
      <c r="DB54" s="296"/>
      <c r="DC54" s="296"/>
      <c r="DD54" s="296"/>
      <c r="DE54" s="296"/>
      <c r="DF54" s="296"/>
      <c r="DG54" s="296"/>
      <c r="DH54" s="296"/>
      <c r="DI54" s="296"/>
      <c r="DJ54" s="296"/>
      <c r="DK54" s="296"/>
      <c r="DL54" s="296"/>
      <c r="DM54" s="296"/>
      <c r="DN54" s="296"/>
      <c r="DO54" s="296"/>
      <c r="DP54" s="296"/>
      <c r="DQ54" s="296"/>
      <c r="DR54" s="296"/>
      <c r="DS54" s="296"/>
      <c r="DT54" s="296"/>
      <c r="DU54" s="296"/>
      <c r="DV54" s="296"/>
      <c r="DW54" s="296"/>
      <c r="DX54" s="296"/>
      <c r="DY54" s="296"/>
      <c r="DZ54" s="296"/>
      <c r="EA54" s="296"/>
      <c r="EB54" s="296"/>
      <c r="EC54" s="296"/>
      <c r="ED54" s="296"/>
      <c r="EE54" s="296"/>
      <c r="EF54" s="296"/>
      <c r="EG54" s="296"/>
      <c r="EH54" s="296"/>
      <c r="EI54" s="296"/>
      <c r="EJ54" s="296"/>
      <c r="EK54" s="296"/>
      <c r="EL54" s="296"/>
      <c r="EM54" s="296"/>
      <c r="EN54" s="296"/>
      <c r="EO54" s="296"/>
      <c r="EP54" s="296"/>
      <c r="EQ54" s="296"/>
      <c r="ER54" s="297"/>
      <c r="ES54" s="294" t="s">
        <v>198</v>
      </c>
      <c r="ET54" s="296"/>
      <c r="EU54" s="296"/>
      <c r="EV54" s="296"/>
      <c r="EW54" s="296"/>
      <c r="EX54" s="296"/>
      <c r="EY54" s="296"/>
      <c r="EZ54" s="296"/>
      <c r="FA54" s="296"/>
      <c r="FB54" s="296"/>
      <c r="FC54" s="296"/>
      <c r="FD54" s="296"/>
      <c r="FE54" s="296"/>
      <c r="FF54" s="296"/>
      <c r="FG54" s="296"/>
      <c r="FH54" s="296"/>
      <c r="FI54" s="296"/>
      <c r="FJ54" s="296"/>
      <c r="FK54" s="296"/>
      <c r="FL54" s="296"/>
      <c r="FM54" s="296"/>
      <c r="FN54" s="296"/>
      <c r="FO54" s="296"/>
      <c r="FP54" s="296"/>
      <c r="FQ54" s="296"/>
      <c r="FR54" s="296"/>
      <c r="FS54" s="296"/>
      <c r="FT54" s="296"/>
      <c r="FU54" s="296"/>
      <c r="FV54" s="296"/>
      <c r="FW54" s="296"/>
      <c r="FX54" s="296"/>
      <c r="FY54" s="296"/>
      <c r="FZ54" s="296"/>
      <c r="GA54" s="296"/>
      <c r="GB54" s="296"/>
      <c r="GC54" s="296"/>
      <c r="GD54" s="296"/>
      <c r="GE54" s="297"/>
    </row>
    <row r="55" spans="1:187" ht="15">
      <c r="A55" s="286">
        <v>1</v>
      </c>
      <c r="B55" s="286"/>
      <c r="C55" s="286"/>
      <c r="D55" s="286"/>
      <c r="E55" s="286"/>
      <c r="F55" s="294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  <c r="AH55" s="296"/>
      <c r="AI55" s="296"/>
      <c r="AJ55" s="296"/>
      <c r="AK55" s="296"/>
      <c r="AL55" s="296"/>
      <c r="AM55" s="296"/>
      <c r="AN55" s="296"/>
      <c r="AO55" s="296"/>
      <c r="AP55" s="296"/>
      <c r="AQ55" s="296"/>
      <c r="AR55" s="296"/>
      <c r="AS55" s="296"/>
      <c r="AT55" s="296"/>
      <c r="AU55" s="296"/>
      <c r="AV55" s="296"/>
      <c r="AW55" s="296"/>
      <c r="AX55" s="296"/>
      <c r="AY55" s="296"/>
      <c r="AZ55" s="296"/>
      <c r="BA55" s="296"/>
      <c r="BB55" s="296"/>
      <c r="BC55" s="296"/>
      <c r="BD55" s="296"/>
      <c r="BE55" s="296"/>
      <c r="BF55" s="296"/>
      <c r="BG55" s="296"/>
      <c r="BH55" s="296"/>
      <c r="BI55" s="296"/>
      <c r="BJ55" s="296"/>
      <c r="BK55" s="296"/>
      <c r="BL55" s="296"/>
      <c r="BM55" s="296"/>
      <c r="BN55" s="296"/>
      <c r="BO55" s="296"/>
      <c r="BP55" s="296"/>
      <c r="BQ55" s="296"/>
      <c r="BR55" s="296"/>
      <c r="BS55" s="296"/>
      <c r="BT55" s="296"/>
      <c r="BU55" s="296"/>
      <c r="BV55" s="296"/>
      <c r="BW55" s="296"/>
      <c r="BX55" s="296"/>
      <c r="BY55" s="296"/>
      <c r="BZ55" s="296"/>
      <c r="CA55" s="296"/>
      <c r="CB55" s="296"/>
      <c r="CC55" s="296"/>
      <c r="CD55" s="296"/>
      <c r="CE55" s="296"/>
      <c r="CF55" s="296"/>
      <c r="CG55" s="296"/>
      <c r="CH55" s="296"/>
      <c r="CI55" s="296"/>
      <c r="CJ55" s="296"/>
      <c r="CK55" s="296"/>
      <c r="CL55" s="296"/>
      <c r="CM55" s="296"/>
      <c r="CN55" s="296"/>
      <c r="CO55" s="296"/>
      <c r="CP55" s="296"/>
      <c r="CQ55" s="296"/>
      <c r="CR55" s="296"/>
      <c r="CS55" s="296"/>
      <c r="CT55" s="296"/>
      <c r="CU55" s="296"/>
      <c r="CV55" s="296"/>
      <c r="CW55" s="296"/>
      <c r="CX55" s="296"/>
      <c r="CY55" s="296"/>
      <c r="CZ55" s="296"/>
      <c r="DA55" s="296"/>
      <c r="DB55" s="296"/>
      <c r="DC55" s="296"/>
      <c r="DD55" s="296"/>
      <c r="DE55" s="296"/>
      <c r="DF55" s="296"/>
      <c r="DG55" s="296"/>
      <c r="DH55" s="296"/>
      <c r="DI55" s="296"/>
      <c r="DJ55" s="296"/>
      <c r="DK55" s="296"/>
      <c r="DL55" s="296"/>
      <c r="DM55" s="296"/>
      <c r="DN55" s="296"/>
      <c r="DO55" s="296"/>
      <c r="DP55" s="296"/>
      <c r="DQ55" s="296"/>
      <c r="DR55" s="296"/>
      <c r="DS55" s="296"/>
      <c r="DT55" s="296"/>
      <c r="DU55" s="296"/>
      <c r="DV55" s="296"/>
      <c r="DW55" s="296"/>
      <c r="DX55" s="296"/>
      <c r="DY55" s="296"/>
      <c r="DZ55" s="296"/>
      <c r="EA55" s="296"/>
      <c r="EB55" s="296"/>
      <c r="EC55" s="296"/>
      <c r="ED55" s="296"/>
      <c r="EE55" s="296"/>
      <c r="EF55" s="296"/>
      <c r="EG55" s="296"/>
      <c r="EH55" s="296"/>
      <c r="EI55" s="296"/>
      <c r="EJ55" s="296"/>
      <c r="EK55" s="296"/>
      <c r="EL55" s="296"/>
      <c r="EM55" s="296"/>
      <c r="EN55" s="296"/>
      <c r="EO55" s="296"/>
      <c r="EP55" s="296"/>
      <c r="EQ55" s="296"/>
      <c r="ER55" s="297"/>
      <c r="ES55" s="294"/>
      <c r="ET55" s="296"/>
      <c r="EU55" s="296"/>
      <c r="EV55" s="296"/>
      <c r="EW55" s="296"/>
      <c r="EX55" s="296"/>
      <c r="EY55" s="296"/>
      <c r="EZ55" s="296"/>
      <c r="FA55" s="296"/>
      <c r="FB55" s="296"/>
      <c r="FC55" s="296"/>
      <c r="FD55" s="296"/>
      <c r="FE55" s="296"/>
      <c r="FF55" s="296"/>
      <c r="FG55" s="296"/>
      <c r="FH55" s="296"/>
      <c r="FI55" s="296"/>
      <c r="FJ55" s="296"/>
      <c r="FK55" s="296"/>
      <c r="FL55" s="296"/>
      <c r="FM55" s="296"/>
      <c r="FN55" s="296"/>
      <c r="FO55" s="296"/>
      <c r="FP55" s="296"/>
      <c r="FQ55" s="296"/>
      <c r="FR55" s="296"/>
      <c r="FS55" s="296"/>
      <c r="FT55" s="296"/>
      <c r="FU55" s="296"/>
      <c r="FV55" s="296"/>
      <c r="FW55" s="296"/>
      <c r="FX55" s="296"/>
      <c r="FY55" s="296"/>
      <c r="FZ55" s="296"/>
      <c r="GA55" s="296"/>
      <c r="GB55" s="296"/>
      <c r="GC55" s="296"/>
      <c r="GD55" s="296"/>
      <c r="GE55" s="297"/>
    </row>
    <row r="56" spans="1:187" ht="15">
      <c r="A56" s="286">
        <v>2</v>
      </c>
      <c r="B56" s="286"/>
      <c r="C56" s="286"/>
      <c r="D56" s="286"/>
      <c r="E56" s="286"/>
      <c r="F56" s="294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6"/>
      <c r="AP56" s="296"/>
      <c r="AQ56" s="296"/>
      <c r="AR56" s="296"/>
      <c r="AS56" s="296"/>
      <c r="AT56" s="296"/>
      <c r="AU56" s="296"/>
      <c r="AV56" s="296"/>
      <c r="AW56" s="296"/>
      <c r="AX56" s="296"/>
      <c r="AY56" s="296"/>
      <c r="AZ56" s="296"/>
      <c r="BA56" s="296"/>
      <c r="BB56" s="296"/>
      <c r="BC56" s="296"/>
      <c r="BD56" s="296"/>
      <c r="BE56" s="296"/>
      <c r="BF56" s="296"/>
      <c r="BG56" s="296"/>
      <c r="BH56" s="296"/>
      <c r="BI56" s="296"/>
      <c r="BJ56" s="296"/>
      <c r="BK56" s="296"/>
      <c r="BL56" s="296"/>
      <c r="BM56" s="296"/>
      <c r="BN56" s="296"/>
      <c r="BO56" s="296"/>
      <c r="BP56" s="296"/>
      <c r="BQ56" s="296"/>
      <c r="BR56" s="296"/>
      <c r="BS56" s="296"/>
      <c r="BT56" s="296"/>
      <c r="BU56" s="296"/>
      <c r="BV56" s="296"/>
      <c r="BW56" s="296"/>
      <c r="BX56" s="296"/>
      <c r="BY56" s="296"/>
      <c r="BZ56" s="296"/>
      <c r="CA56" s="296"/>
      <c r="CB56" s="296"/>
      <c r="CC56" s="296"/>
      <c r="CD56" s="296"/>
      <c r="CE56" s="296"/>
      <c r="CF56" s="296"/>
      <c r="CG56" s="296"/>
      <c r="CH56" s="296"/>
      <c r="CI56" s="296"/>
      <c r="CJ56" s="296"/>
      <c r="CK56" s="296"/>
      <c r="CL56" s="296"/>
      <c r="CM56" s="296"/>
      <c r="CN56" s="296"/>
      <c r="CO56" s="296"/>
      <c r="CP56" s="296"/>
      <c r="CQ56" s="296"/>
      <c r="CR56" s="296"/>
      <c r="CS56" s="296"/>
      <c r="CT56" s="296"/>
      <c r="CU56" s="296"/>
      <c r="CV56" s="296"/>
      <c r="CW56" s="296"/>
      <c r="CX56" s="296"/>
      <c r="CY56" s="296"/>
      <c r="CZ56" s="296"/>
      <c r="DA56" s="296"/>
      <c r="DB56" s="296"/>
      <c r="DC56" s="296"/>
      <c r="DD56" s="296"/>
      <c r="DE56" s="296"/>
      <c r="DF56" s="296"/>
      <c r="DG56" s="296"/>
      <c r="DH56" s="296"/>
      <c r="DI56" s="296"/>
      <c r="DJ56" s="296"/>
      <c r="DK56" s="296"/>
      <c r="DL56" s="296"/>
      <c r="DM56" s="296"/>
      <c r="DN56" s="296"/>
      <c r="DO56" s="296"/>
      <c r="DP56" s="296"/>
      <c r="DQ56" s="296"/>
      <c r="DR56" s="296"/>
      <c r="DS56" s="296"/>
      <c r="DT56" s="296"/>
      <c r="DU56" s="296"/>
      <c r="DV56" s="296"/>
      <c r="DW56" s="296"/>
      <c r="DX56" s="296"/>
      <c r="DY56" s="296"/>
      <c r="DZ56" s="296"/>
      <c r="EA56" s="296"/>
      <c r="EB56" s="296"/>
      <c r="EC56" s="296"/>
      <c r="ED56" s="296"/>
      <c r="EE56" s="296"/>
      <c r="EF56" s="296"/>
      <c r="EG56" s="296"/>
      <c r="EH56" s="296"/>
      <c r="EI56" s="296"/>
      <c r="EJ56" s="296"/>
      <c r="EK56" s="296"/>
      <c r="EL56" s="296"/>
      <c r="EM56" s="296"/>
      <c r="EN56" s="296"/>
      <c r="EO56" s="296"/>
      <c r="EP56" s="296"/>
      <c r="EQ56" s="296"/>
      <c r="ER56" s="297"/>
      <c r="ES56" s="294"/>
      <c r="ET56" s="296"/>
      <c r="EU56" s="296"/>
      <c r="EV56" s="296"/>
      <c r="EW56" s="296"/>
      <c r="EX56" s="296"/>
      <c r="EY56" s="296"/>
      <c r="EZ56" s="296"/>
      <c r="FA56" s="296"/>
      <c r="FB56" s="296"/>
      <c r="FC56" s="296"/>
      <c r="FD56" s="296"/>
      <c r="FE56" s="296"/>
      <c r="FF56" s="296"/>
      <c r="FG56" s="296"/>
      <c r="FH56" s="296"/>
      <c r="FI56" s="296"/>
      <c r="FJ56" s="296"/>
      <c r="FK56" s="296"/>
      <c r="FL56" s="296"/>
      <c r="FM56" s="296"/>
      <c r="FN56" s="296"/>
      <c r="FO56" s="296"/>
      <c r="FP56" s="296"/>
      <c r="FQ56" s="296"/>
      <c r="FR56" s="296"/>
      <c r="FS56" s="296"/>
      <c r="FT56" s="296"/>
      <c r="FU56" s="296"/>
      <c r="FV56" s="296"/>
      <c r="FW56" s="296"/>
      <c r="FX56" s="296"/>
      <c r="FY56" s="296"/>
      <c r="FZ56" s="296"/>
      <c r="GA56" s="296"/>
      <c r="GB56" s="296"/>
      <c r="GC56" s="296"/>
      <c r="GD56" s="296"/>
      <c r="GE56" s="297"/>
    </row>
    <row r="57" spans="1:187" ht="11.25" customHeight="1">
      <c r="A57" s="315" t="s">
        <v>56</v>
      </c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318"/>
      <c r="BA57" s="318"/>
      <c r="BB57" s="318"/>
      <c r="BC57" s="318"/>
      <c r="BD57" s="318"/>
      <c r="BE57" s="318"/>
      <c r="BF57" s="318"/>
      <c r="BG57" s="318"/>
      <c r="BH57" s="318"/>
      <c r="BI57" s="318"/>
      <c r="BJ57" s="318"/>
      <c r="BK57" s="318"/>
      <c r="BL57" s="318"/>
      <c r="BM57" s="318"/>
      <c r="BN57" s="318"/>
      <c r="BO57" s="318"/>
      <c r="BP57" s="318"/>
      <c r="BQ57" s="318"/>
      <c r="BR57" s="318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318"/>
      <c r="CE57" s="318"/>
      <c r="CF57" s="318"/>
      <c r="CG57" s="318"/>
      <c r="CH57" s="318"/>
      <c r="CI57" s="318"/>
      <c r="CJ57" s="318"/>
      <c r="CK57" s="318"/>
      <c r="CL57" s="318"/>
      <c r="CM57" s="318"/>
      <c r="CN57" s="318"/>
      <c r="CO57" s="318"/>
      <c r="CP57" s="318"/>
      <c r="CQ57" s="318"/>
      <c r="CR57" s="318"/>
      <c r="CS57" s="318"/>
      <c r="CT57" s="318"/>
      <c r="CU57" s="318"/>
      <c r="CV57" s="318"/>
      <c r="CW57" s="318"/>
      <c r="CX57" s="318"/>
      <c r="CY57" s="318"/>
      <c r="CZ57" s="318"/>
      <c r="DA57" s="318"/>
      <c r="DB57" s="318"/>
      <c r="DC57" s="318"/>
      <c r="DD57" s="318"/>
      <c r="DE57" s="318"/>
      <c r="DF57" s="318"/>
      <c r="DG57" s="318"/>
      <c r="DH57" s="318"/>
      <c r="DI57" s="318"/>
      <c r="DJ57" s="318"/>
      <c r="DK57" s="318"/>
      <c r="DL57" s="318"/>
      <c r="DM57" s="318"/>
      <c r="DN57" s="318"/>
      <c r="DO57" s="318"/>
      <c r="DP57" s="318"/>
      <c r="DQ57" s="318"/>
      <c r="DR57" s="318"/>
      <c r="DS57" s="318"/>
      <c r="DT57" s="318"/>
      <c r="DU57" s="318"/>
      <c r="DV57" s="318"/>
      <c r="DW57" s="318"/>
      <c r="DX57" s="318"/>
      <c r="DY57" s="318"/>
      <c r="DZ57" s="318"/>
      <c r="EA57" s="318"/>
      <c r="EB57" s="318"/>
      <c r="EC57" s="318"/>
      <c r="ED57" s="318"/>
      <c r="EE57" s="318"/>
      <c r="EF57" s="318"/>
      <c r="EG57" s="318"/>
      <c r="EH57" s="318"/>
      <c r="EI57" s="318"/>
      <c r="EJ57" s="318"/>
      <c r="EK57" s="318"/>
      <c r="EL57" s="318"/>
      <c r="EM57" s="318"/>
      <c r="EN57" s="318"/>
      <c r="EO57" s="318"/>
      <c r="EP57" s="318"/>
      <c r="EQ57" s="318"/>
      <c r="ER57" s="319"/>
      <c r="ES57" s="294"/>
      <c r="ET57" s="296"/>
      <c r="EU57" s="296"/>
      <c r="EV57" s="296"/>
      <c r="EW57" s="296"/>
      <c r="EX57" s="296"/>
      <c r="EY57" s="296"/>
      <c r="EZ57" s="296"/>
      <c r="FA57" s="296"/>
      <c r="FB57" s="296"/>
      <c r="FC57" s="296"/>
      <c r="FD57" s="296"/>
      <c r="FE57" s="296"/>
      <c r="FF57" s="296"/>
      <c r="FG57" s="296"/>
      <c r="FH57" s="296"/>
      <c r="FI57" s="296"/>
      <c r="FJ57" s="296"/>
      <c r="FK57" s="296"/>
      <c r="FL57" s="296"/>
      <c r="FM57" s="296"/>
      <c r="FN57" s="296"/>
      <c r="FO57" s="296"/>
      <c r="FP57" s="296"/>
      <c r="FQ57" s="296"/>
      <c r="FR57" s="296"/>
      <c r="FS57" s="296"/>
      <c r="FT57" s="296"/>
      <c r="FU57" s="296"/>
      <c r="FV57" s="296"/>
      <c r="FW57" s="296"/>
      <c r="FX57" s="296"/>
      <c r="FY57" s="296"/>
      <c r="FZ57" s="296"/>
      <c r="GA57" s="296"/>
      <c r="GB57" s="296"/>
      <c r="GC57" s="296"/>
      <c r="GD57" s="296"/>
      <c r="GE57" s="297"/>
    </row>
    <row r="58" spans="1:187" ht="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</row>
    <row r="59" spans="1:187" ht="11.25" customHeight="1">
      <c r="A59" s="323" t="s">
        <v>212</v>
      </c>
      <c r="B59" s="323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  <c r="AK59" s="323"/>
      <c r="AL59" s="323"/>
      <c r="AM59" s="323"/>
      <c r="AN59" s="323"/>
      <c r="AO59" s="323"/>
      <c r="AP59" s="323"/>
      <c r="AQ59" s="323"/>
      <c r="AR59" s="323"/>
      <c r="AS59" s="323"/>
      <c r="AT59" s="323"/>
      <c r="AU59" s="323"/>
      <c r="AV59" s="323"/>
      <c r="AW59" s="323"/>
      <c r="AX59" s="323"/>
      <c r="AY59" s="323"/>
      <c r="AZ59" s="323"/>
      <c r="BA59" s="323"/>
      <c r="BB59" s="323"/>
      <c r="BC59" s="323"/>
      <c r="BD59" s="323"/>
      <c r="BE59" s="323"/>
      <c r="BF59" s="323"/>
      <c r="BG59" s="323"/>
      <c r="BH59" s="323"/>
      <c r="BI59" s="323"/>
      <c r="BJ59" s="323"/>
      <c r="BK59" s="323"/>
      <c r="BL59" s="323"/>
      <c r="BM59" s="323"/>
      <c r="BN59" s="323"/>
      <c r="BO59" s="323"/>
      <c r="BP59" s="323"/>
      <c r="BQ59" s="323"/>
      <c r="BR59" s="323"/>
      <c r="BS59" s="323"/>
      <c r="BT59" s="323"/>
      <c r="BU59" s="323"/>
      <c r="BV59" s="323"/>
      <c r="BW59" s="323"/>
      <c r="BX59" s="323"/>
      <c r="BY59" s="323"/>
      <c r="BZ59" s="323"/>
      <c r="CA59" s="323"/>
      <c r="CB59" s="323"/>
      <c r="CC59" s="323"/>
      <c r="CD59" s="323"/>
      <c r="CE59" s="323"/>
      <c r="CF59" s="323"/>
      <c r="CG59" s="323"/>
      <c r="CH59" s="323"/>
      <c r="CI59" s="323"/>
      <c r="CJ59" s="323"/>
      <c r="CK59" s="323"/>
      <c r="CL59" s="323"/>
      <c r="CM59" s="323"/>
      <c r="CN59" s="323"/>
      <c r="CO59" s="323"/>
      <c r="CP59" s="323"/>
      <c r="CQ59" s="323"/>
      <c r="CR59" s="323"/>
      <c r="CS59" s="323"/>
      <c r="CT59" s="323"/>
      <c r="CU59" s="323"/>
      <c r="CV59" s="323"/>
      <c r="CW59" s="323"/>
      <c r="CX59" s="323"/>
      <c r="CY59" s="323"/>
      <c r="CZ59" s="323"/>
      <c r="DA59" s="323"/>
      <c r="DB59" s="323"/>
      <c r="DC59" s="323"/>
      <c r="DD59" s="323"/>
      <c r="DE59" s="323"/>
      <c r="DF59" s="323"/>
      <c r="DG59" s="323"/>
      <c r="DH59" s="323"/>
      <c r="DI59" s="323"/>
      <c r="DJ59" s="323"/>
      <c r="DK59" s="323"/>
      <c r="DL59" s="323"/>
      <c r="DM59" s="323"/>
      <c r="DN59" s="323"/>
      <c r="DO59" s="323"/>
      <c r="DP59" s="323"/>
      <c r="DQ59" s="323"/>
      <c r="DR59" s="323"/>
      <c r="DS59" s="323"/>
      <c r="DT59" s="323"/>
      <c r="DU59" s="323"/>
      <c r="DV59" s="323"/>
      <c r="DW59" s="323"/>
      <c r="DX59" s="323"/>
      <c r="DY59" s="323"/>
      <c r="DZ59" s="323"/>
      <c r="EA59" s="323"/>
      <c r="EB59" s="323"/>
      <c r="EC59" s="323"/>
      <c r="ED59" s="323"/>
      <c r="EE59" s="323"/>
      <c r="EF59" s="323"/>
      <c r="EG59" s="323"/>
      <c r="EH59" s="323"/>
      <c r="EI59" s="323"/>
      <c r="EJ59" s="323"/>
      <c r="EK59" s="323"/>
      <c r="EL59" s="323"/>
      <c r="EM59" s="323"/>
      <c r="EN59" s="323"/>
      <c r="EO59" s="323"/>
      <c r="EP59" s="323"/>
      <c r="EQ59" s="323"/>
      <c r="ER59" s="323"/>
      <c r="ES59" s="323"/>
      <c r="ET59" s="323"/>
      <c r="EU59" s="323"/>
      <c r="EV59" s="323"/>
      <c r="EW59" s="323"/>
      <c r="EX59" s="323"/>
      <c r="EY59" s="323"/>
      <c r="EZ59" s="323"/>
      <c r="FA59" s="323"/>
      <c r="FB59" s="323"/>
      <c r="FC59" s="323"/>
      <c r="FD59" s="323"/>
      <c r="FE59" s="323"/>
      <c r="FF59" s="323"/>
      <c r="FG59" s="323"/>
      <c r="FH59" s="323"/>
      <c r="FI59" s="323"/>
      <c r="FJ59" s="323"/>
      <c r="FK59" s="323"/>
      <c r="FL59" s="323"/>
      <c r="FM59" s="323"/>
      <c r="FN59" s="323"/>
      <c r="FO59" s="323"/>
      <c r="FP59" s="323"/>
      <c r="FQ59" s="323"/>
      <c r="FR59" s="323"/>
      <c r="FS59" s="323"/>
      <c r="FT59" s="323"/>
      <c r="FU59" s="323"/>
      <c r="FV59" s="323"/>
      <c r="FW59" s="323"/>
      <c r="FX59" s="323"/>
      <c r="FY59" s="323"/>
      <c r="FZ59" s="323"/>
      <c r="GA59" s="323"/>
      <c r="GB59" s="323"/>
      <c r="GC59" s="323"/>
      <c r="GD59" s="323"/>
      <c r="GE59" s="323"/>
    </row>
    <row r="60" spans="1:187" ht="4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</row>
    <row r="61" spans="1:187" ht="21" customHeight="1">
      <c r="A61" s="286" t="s">
        <v>180</v>
      </c>
      <c r="B61" s="286"/>
      <c r="C61" s="286"/>
      <c r="D61" s="286"/>
      <c r="E61" s="286"/>
      <c r="F61" s="294" t="s">
        <v>0</v>
      </c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96"/>
      <c r="AM61" s="296"/>
      <c r="AN61" s="296"/>
      <c r="AO61" s="296"/>
      <c r="AP61" s="296"/>
      <c r="AQ61" s="296"/>
      <c r="AR61" s="296"/>
      <c r="AS61" s="296"/>
      <c r="AT61" s="296"/>
      <c r="AU61" s="296"/>
      <c r="AV61" s="296"/>
      <c r="AW61" s="296"/>
      <c r="AX61" s="296"/>
      <c r="AY61" s="296"/>
      <c r="AZ61" s="296"/>
      <c r="BA61" s="296"/>
      <c r="BB61" s="296"/>
      <c r="BC61" s="296"/>
      <c r="BD61" s="296"/>
      <c r="BE61" s="296"/>
      <c r="BF61" s="296"/>
      <c r="BG61" s="296"/>
      <c r="BH61" s="296"/>
      <c r="BI61" s="296"/>
      <c r="BJ61" s="296"/>
      <c r="BK61" s="296"/>
      <c r="BL61" s="296"/>
      <c r="BM61" s="296"/>
      <c r="BN61" s="296"/>
      <c r="BO61" s="296"/>
      <c r="BP61" s="296"/>
      <c r="BQ61" s="296"/>
      <c r="BR61" s="296"/>
      <c r="BS61" s="296"/>
      <c r="BT61" s="296"/>
      <c r="BU61" s="296"/>
      <c r="BV61" s="296"/>
      <c r="BW61" s="296"/>
      <c r="BX61" s="296"/>
      <c r="BY61" s="296"/>
      <c r="BZ61" s="296"/>
      <c r="CA61" s="296"/>
      <c r="CB61" s="296"/>
      <c r="CC61" s="296"/>
      <c r="CD61" s="296"/>
      <c r="CE61" s="296"/>
      <c r="CF61" s="296"/>
      <c r="CG61" s="296"/>
      <c r="CH61" s="296"/>
      <c r="CI61" s="296"/>
      <c r="CJ61" s="296"/>
      <c r="CK61" s="296"/>
      <c r="CL61" s="296"/>
      <c r="CM61" s="296"/>
      <c r="CN61" s="296"/>
      <c r="CO61" s="296"/>
      <c r="CP61" s="296"/>
      <c r="CQ61" s="296"/>
      <c r="CR61" s="296"/>
      <c r="CS61" s="296"/>
      <c r="CT61" s="296"/>
      <c r="CU61" s="296"/>
      <c r="CV61" s="296"/>
      <c r="CW61" s="296"/>
      <c r="CX61" s="296"/>
      <c r="CY61" s="296"/>
      <c r="CZ61" s="296"/>
      <c r="DA61" s="296"/>
      <c r="DB61" s="296"/>
      <c r="DC61" s="296"/>
      <c r="DD61" s="296"/>
      <c r="DE61" s="296"/>
      <c r="DF61" s="296"/>
      <c r="DG61" s="296"/>
      <c r="DH61" s="296"/>
      <c r="DI61" s="296"/>
      <c r="DJ61" s="296"/>
      <c r="DK61" s="296"/>
      <c r="DL61" s="296"/>
      <c r="DM61" s="296"/>
      <c r="DN61" s="296"/>
      <c r="DO61" s="296"/>
      <c r="DP61" s="296"/>
      <c r="DQ61" s="296"/>
      <c r="DR61" s="296"/>
      <c r="DS61" s="296"/>
      <c r="DT61" s="296"/>
      <c r="DU61" s="296"/>
      <c r="DV61" s="296"/>
      <c r="DW61" s="296"/>
      <c r="DX61" s="296"/>
      <c r="DY61" s="296"/>
      <c r="DZ61" s="296"/>
      <c r="EA61" s="296"/>
      <c r="EB61" s="296"/>
      <c r="EC61" s="296"/>
      <c r="ED61" s="296"/>
      <c r="EE61" s="296"/>
      <c r="EF61" s="296"/>
      <c r="EG61" s="296"/>
      <c r="EH61" s="296"/>
      <c r="EI61" s="296"/>
      <c r="EJ61" s="296"/>
      <c r="EK61" s="296"/>
      <c r="EL61" s="296"/>
      <c r="EM61" s="296"/>
      <c r="EN61" s="296"/>
      <c r="EO61" s="296"/>
      <c r="EP61" s="296"/>
      <c r="EQ61" s="296"/>
      <c r="ER61" s="297"/>
      <c r="ES61" s="294" t="s">
        <v>198</v>
      </c>
      <c r="ET61" s="296"/>
      <c r="EU61" s="296"/>
      <c r="EV61" s="296"/>
      <c r="EW61" s="296"/>
      <c r="EX61" s="296"/>
      <c r="EY61" s="296"/>
      <c r="EZ61" s="296"/>
      <c r="FA61" s="296"/>
      <c r="FB61" s="296"/>
      <c r="FC61" s="296"/>
      <c r="FD61" s="296"/>
      <c r="FE61" s="296"/>
      <c r="FF61" s="296"/>
      <c r="FG61" s="296"/>
      <c r="FH61" s="296"/>
      <c r="FI61" s="296"/>
      <c r="FJ61" s="296"/>
      <c r="FK61" s="296"/>
      <c r="FL61" s="296"/>
      <c r="FM61" s="296"/>
      <c r="FN61" s="296"/>
      <c r="FO61" s="296"/>
      <c r="FP61" s="296"/>
      <c r="FQ61" s="296"/>
      <c r="FR61" s="296"/>
      <c r="FS61" s="296"/>
      <c r="FT61" s="296"/>
      <c r="FU61" s="296"/>
      <c r="FV61" s="296"/>
      <c r="FW61" s="296"/>
      <c r="FX61" s="296"/>
      <c r="FY61" s="296"/>
      <c r="FZ61" s="296"/>
      <c r="GA61" s="296"/>
      <c r="GB61" s="296"/>
      <c r="GC61" s="296"/>
      <c r="GD61" s="296"/>
      <c r="GE61" s="297"/>
    </row>
    <row r="62" spans="1:187" ht="15">
      <c r="A62" s="286">
        <v>1</v>
      </c>
      <c r="B62" s="286"/>
      <c r="C62" s="286"/>
      <c r="D62" s="286"/>
      <c r="E62" s="286"/>
      <c r="F62" s="294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296"/>
      <c r="AL62" s="296"/>
      <c r="AM62" s="296"/>
      <c r="AN62" s="296"/>
      <c r="AO62" s="296"/>
      <c r="AP62" s="296"/>
      <c r="AQ62" s="296"/>
      <c r="AR62" s="296"/>
      <c r="AS62" s="296"/>
      <c r="AT62" s="296"/>
      <c r="AU62" s="296"/>
      <c r="AV62" s="296"/>
      <c r="AW62" s="296"/>
      <c r="AX62" s="296"/>
      <c r="AY62" s="296"/>
      <c r="AZ62" s="296"/>
      <c r="BA62" s="296"/>
      <c r="BB62" s="296"/>
      <c r="BC62" s="296"/>
      <c r="BD62" s="296"/>
      <c r="BE62" s="296"/>
      <c r="BF62" s="296"/>
      <c r="BG62" s="296"/>
      <c r="BH62" s="296"/>
      <c r="BI62" s="296"/>
      <c r="BJ62" s="296"/>
      <c r="BK62" s="296"/>
      <c r="BL62" s="296"/>
      <c r="BM62" s="296"/>
      <c r="BN62" s="296"/>
      <c r="BO62" s="296"/>
      <c r="BP62" s="296"/>
      <c r="BQ62" s="296"/>
      <c r="BR62" s="296"/>
      <c r="BS62" s="296"/>
      <c r="BT62" s="296"/>
      <c r="BU62" s="296"/>
      <c r="BV62" s="296"/>
      <c r="BW62" s="296"/>
      <c r="BX62" s="296"/>
      <c r="BY62" s="296"/>
      <c r="BZ62" s="296"/>
      <c r="CA62" s="296"/>
      <c r="CB62" s="296"/>
      <c r="CC62" s="296"/>
      <c r="CD62" s="296"/>
      <c r="CE62" s="296"/>
      <c r="CF62" s="296"/>
      <c r="CG62" s="296"/>
      <c r="CH62" s="296"/>
      <c r="CI62" s="296"/>
      <c r="CJ62" s="296"/>
      <c r="CK62" s="296"/>
      <c r="CL62" s="296"/>
      <c r="CM62" s="296"/>
      <c r="CN62" s="296"/>
      <c r="CO62" s="296"/>
      <c r="CP62" s="296"/>
      <c r="CQ62" s="296"/>
      <c r="CR62" s="296"/>
      <c r="CS62" s="296"/>
      <c r="CT62" s="296"/>
      <c r="CU62" s="296"/>
      <c r="CV62" s="296"/>
      <c r="CW62" s="296"/>
      <c r="CX62" s="296"/>
      <c r="CY62" s="296"/>
      <c r="CZ62" s="296"/>
      <c r="DA62" s="296"/>
      <c r="DB62" s="296"/>
      <c r="DC62" s="296"/>
      <c r="DD62" s="296"/>
      <c r="DE62" s="296"/>
      <c r="DF62" s="296"/>
      <c r="DG62" s="296"/>
      <c r="DH62" s="296"/>
      <c r="DI62" s="296"/>
      <c r="DJ62" s="296"/>
      <c r="DK62" s="296"/>
      <c r="DL62" s="296"/>
      <c r="DM62" s="296"/>
      <c r="DN62" s="296"/>
      <c r="DO62" s="296"/>
      <c r="DP62" s="296"/>
      <c r="DQ62" s="296"/>
      <c r="DR62" s="296"/>
      <c r="DS62" s="296"/>
      <c r="DT62" s="296"/>
      <c r="DU62" s="296"/>
      <c r="DV62" s="296"/>
      <c r="DW62" s="296"/>
      <c r="DX62" s="296"/>
      <c r="DY62" s="296"/>
      <c r="DZ62" s="296"/>
      <c r="EA62" s="296"/>
      <c r="EB62" s="296"/>
      <c r="EC62" s="296"/>
      <c r="ED62" s="296"/>
      <c r="EE62" s="296"/>
      <c r="EF62" s="296"/>
      <c r="EG62" s="296"/>
      <c r="EH62" s="296"/>
      <c r="EI62" s="296"/>
      <c r="EJ62" s="296"/>
      <c r="EK62" s="296"/>
      <c r="EL62" s="296"/>
      <c r="EM62" s="296"/>
      <c r="EN62" s="296"/>
      <c r="EO62" s="296"/>
      <c r="EP62" s="296"/>
      <c r="EQ62" s="296"/>
      <c r="ER62" s="297"/>
      <c r="ES62" s="294"/>
      <c r="ET62" s="296"/>
      <c r="EU62" s="296"/>
      <c r="EV62" s="296"/>
      <c r="EW62" s="296"/>
      <c r="EX62" s="296"/>
      <c r="EY62" s="296"/>
      <c r="EZ62" s="296"/>
      <c r="FA62" s="296"/>
      <c r="FB62" s="296"/>
      <c r="FC62" s="296"/>
      <c r="FD62" s="296"/>
      <c r="FE62" s="296"/>
      <c r="FF62" s="296"/>
      <c r="FG62" s="296"/>
      <c r="FH62" s="296"/>
      <c r="FI62" s="296"/>
      <c r="FJ62" s="296"/>
      <c r="FK62" s="296"/>
      <c r="FL62" s="296"/>
      <c r="FM62" s="296"/>
      <c r="FN62" s="296"/>
      <c r="FO62" s="296"/>
      <c r="FP62" s="296"/>
      <c r="FQ62" s="296"/>
      <c r="FR62" s="296"/>
      <c r="FS62" s="296"/>
      <c r="FT62" s="296"/>
      <c r="FU62" s="296"/>
      <c r="FV62" s="296"/>
      <c r="FW62" s="296"/>
      <c r="FX62" s="296"/>
      <c r="FY62" s="296"/>
      <c r="FZ62" s="296"/>
      <c r="GA62" s="296"/>
      <c r="GB62" s="296"/>
      <c r="GC62" s="296"/>
      <c r="GD62" s="296"/>
      <c r="GE62" s="297"/>
    </row>
    <row r="63" spans="1:187" ht="15">
      <c r="A63" s="286">
        <v>2</v>
      </c>
      <c r="B63" s="286"/>
      <c r="C63" s="286"/>
      <c r="D63" s="286"/>
      <c r="E63" s="286"/>
      <c r="F63" s="294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296"/>
      <c r="AP63" s="296"/>
      <c r="AQ63" s="296"/>
      <c r="AR63" s="296"/>
      <c r="AS63" s="296"/>
      <c r="AT63" s="296"/>
      <c r="AU63" s="296"/>
      <c r="AV63" s="296"/>
      <c r="AW63" s="296"/>
      <c r="AX63" s="296"/>
      <c r="AY63" s="296"/>
      <c r="AZ63" s="296"/>
      <c r="BA63" s="296"/>
      <c r="BB63" s="296"/>
      <c r="BC63" s="296"/>
      <c r="BD63" s="296"/>
      <c r="BE63" s="296"/>
      <c r="BF63" s="296"/>
      <c r="BG63" s="296"/>
      <c r="BH63" s="296"/>
      <c r="BI63" s="296"/>
      <c r="BJ63" s="296"/>
      <c r="BK63" s="296"/>
      <c r="BL63" s="296"/>
      <c r="BM63" s="296"/>
      <c r="BN63" s="296"/>
      <c r="BO63" s="296"/>
      <c r="BP63" s="296"/>
      <c r="BQ63" s="296"/>
      <c r="BR63" s="296"/>
      <c r="BS63" s="296"/>
      <c r="BT63" s="296"/>
      <c r="BU63" s="296"/>
      <c r="BV63" s="296"/>
      <c r="BW63" s="296"/>
      <c r="BX63" s="296"/>
      <c r="BY63" s="296"/>
      <c r="BZ63" s="296"/>
      <c r="CA63" s="296"/>
      <c r="CB63" s="296"/>
      <c r="CC63" s="296"/>
      <c r="CD63" s="296"/>
      <c r="CE63" s="296"/>
      <c r="CF63" s="296"/>
      <c r="CG63" s="296"/>
      <c r="CH63" s="296"/>
      <c r="CI63" s="296"/>
      <c r="CJ63" s="296"/>
      <c r="CK63" s="296"/>
      <c r="CL63" s="296"/>
      <c r="CM63" s="296"/>
      <c r="CN63" s="296"/>
      <c r="CO63" s="296"/>
      <c r="CP63" s="296"/>
      <c r="CQ63" s="296"/>
      <c r="CR63" s="296"/>
      <c r="CS63" s="296"/>
      <c r="CT63" s="296"/>
      <c r="CU63" s="296"/>
      <c r="CV63" s="296"/>
      <c r="CW63" s="296"/>
      <c r="CX63" s="296"/>
      <c r="CY63" s="296"/>
      <c r="CZ63" s="296"/>
      <c r="DA63" s="296"/>
      <c r="DB63" s="296"/>
      <c r="DC63" s="296"/>
      <c r="DD63" s="296"/>
      <c r="DE63" s="296"/>
      <c r="DF63" s="296"/>
      <c r="DG63" s="296"/>
      <c r="DH63" s="296"/>
      <c r="DI63" s="296"/>
      <c r="DJ63" s="296"/>
      <c r="DK63" s="296"/>
      <c r="DL63" s="296"/>
      <c r="DM63" s="296"/>
      <c r="DN63" s="296"/>
      <c r="DO63" s="296"/>
      <c r="DP63" s="296"/>
      <c r="DQ63" s="296"/>
      <c r="DR63" s="296"/>
      <c r="DS63" s="296"/>
      <c r="DT63" s="296"/>
      <c r="DU63" s="296"/>
      <c r="DV63" s="296"/>
      <c r="DW63" s="296"/>
      <c r="DX63" s="296"/>
      <c r="DY63" s="296"/>
      <c r="DZ63" s="296"/>
      <c r="EA63" s="296"/>
      <c r="EB63" s="296"/>
      <c r="EC63" s="296"/>
      <c r="ED63" s="296"/>
      <c r="EE63" s="296"/>
      <c r="EF63" s="296"/>
      <c r="EG63" s="296"/>
      <c r="EH63" s="296"/>
      <c r="EI63" s="296"/>
      <c r="EJ63" s="296"/>
      <c r="EK63" s="296"/>
      <c r="EL63" s="296"/>
      <c r="EM63" s="296"/>
      <c r="EN63" s="296"/>
      <c r="EO63" s="296"/>
      <c r="EP63" s="296"/>
      <c r="EQ63" s="296"/>
      <c r="ER63" s="297"/>
      <c r="ES63" s="294"/>
      <c r="ET63" s="296"/>
      <c r="EU63" s="296"/>
      <c r="EV63" s="296"/>
      <c r="EW63" s="296"/>
      <c r="EX63" s="296"/>
      <c r="EY63" s="296"/>
      <c r="EZ63" s="296"/>
      <c r="FA63" s="296"/>
      <c r="FB63" s="296"/>
      <c r="FC63" s="296"/>
      <c r="FD63" s="296"/>
      <c r="FE63" s="296"/>
      <c r="FF63" s="296"/>
      <c r="FG63" s="296"/>
      <c r="FH63" s="296"/>
      <c r="FI63" s="296"/>
      <c r="FJ63" s="296"/>
      <c r="FK63" s="296"/>
      <c r="FL63" s="296"/>
      <c r="FM63" s="296"/>
      <c r="FN63" s="296"/>
      <c r="FO63" s="296"/>
      <c r="FP63" s="296"/>
      <c r="FQ63" s="296"/>
      <c r="FR63" s="296"/>
      <c r="FS63" s="296"/>
      <c r="FT63" s="296"/>
      <c r="FU63" s="296"/>
      <c r="FV63" s="296"/>
      <c r="FW63" s="296"/>
      <c r="FX63" s="296"/>
      <c r="FY63" s="296"/>
      <c r="FZ63" s="296"/>
      <c r="GA63" s="296"/>
      <c r="GB63" s="296"/>
      <c r="GC63" s="296"/>
      <c r="GD63" s="296"/>
      <c r="GE63" s="297"/>
    </row>
    <row r="64" spans="1:187" ht="11.25" customHeight="1">
      <c r="A64" s="315" t="s">
        <v>56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AZ64" s="318"/>
      <c r="BA64" s="318"/>
      <c r="BB64" s="318"/>
      <c r="BC64" s="318"/>
      <c r="BD64" s="318"/>
      <c r="BE64" s="318"/>
      <c r="BF64" s="318"/>
      <c r="BG64" s="318"/>
      <c r="BH64" s="318"/>
      <c r="BI64" s="318"/>
      <c r="BJ64" s="318"/>
      <c r="BK64" s="318"/>
      <c r="BL64" s="318"/>
      <c r="BM64" s="318"/>
      <c r="BN64" s="318"/>
      <c r="BO64" s="318"/>
      <c r="BP64" s="318"/>
      <c r="BQ64" s="318"/>
      <c r="BR64" s="318"/>
      <c r="BS64" s="318"/>
      <c r="BT64" s="318"/>
      <c r="BU64" s="318"/>
      <c r="BV64" s="318"/>
      <c r="BW64" s="318"/>
      <c r="BX64" s="318"/>
      <c r="BY64" s="318"/>
      <c r="BZ64" s="318"/>
      <c r="CA64" s="318"/>
      <c r="CB64" s="318"/>
      <c r="CC64" s="318"/>
      <c r="CD64" s="318"/>
      <c r="CE64" s="318"/>
      <c r="CF64" s="318"/>
      <c r="CG64" s="318"/>
      <c r="CH64" s="318"/>
      <c r="CI64" s="318"/>
      <c r="CJ64" s="318"/>
      <c r="CK64" s="318"/>
      <c r="CL64" s="318"/>
      <c r="CM64" s="318"/>
      <c r="CN64" s="318"/>
      <c r="CO64" s="318"/>
      <c r="CP64" s="318"/>
      <c r="CQ64" s="318"/>
      <c r="CR64" s="318"/>
      <c r="CS64" s="318"/>
      <c r="CT64" s="318"/>
      <c r="CU64" s="318"/>
      <c r="CV64" s="318"/>
      <c r="CW64" s="318"/>
      <c r="CX64" s="318"/>
      <c r="CY64" s="318"/>
      <c r="CZ64" s="318"/>
      <c r="DA64" s="318"/>
      <c r="DB64" s="318"/>
      <c r="DC64" s="318"/>
      <c r="DD64" s="318"/>
      <c r="DE64" s="318"/>
      <c r="DF64" s="318"/>
      <c r="DG64" s="318"/>
      <c r="DH64" s="318"/>
      <c r="DI64" s="318"/>
      <c r="DJ64" s="318"/>
      <c r="DK64" s="318"/>
      <c r="DL64" s="318"/>
      <c r="DM64" s="318"/>
      <c r="DN64" s="318"/>
      <c r="DO64" s="318"/>
      <c r="DP64" s="318"/>
      <c r="DQ64" s="318"/>
      <c r="DR64" s="318"/>
      <c r="DS64" s="318"/>
      <c r="DT64" s="318"/>
      <c r="DU64" s="318"/>
      <c r="DV64" s="318"/>
      <c r="DW64" s="318"/>
      <c r="DX64" s="318"/>
      <c r="DY64" s="318"/>
      <c r="DZ64" s="318"/>
      <c r="EA64" s="318"/>
      <c r="EB64" s="318"/>
      <c r="EC64" s="318"/>
      <c r="ED64" s="318"/>
      <c r="EE64" s="318"/>
      <c r="EF64" s="318"/>
      <c r="EG64" s="318"/>
      <c r="EH64" s="318"/>
      <c r="EI64" s="318"/>
      <c r="EJ64" s="318"/>
      <c r="EK64" s="318"/>
      <c r="EL64" s="318"/>
      <c r="EM64" s="318"/>
      <c r="EN64" s="318"/>
      <c r="EO64" s="318"/>
      <c r="EP64" s="318"/>
      <c r="EQ64" s="318"/>
      <c r="ER64" s="319"/>
      <c r="ES64" s="294"/>
      <c r="ET64" s="296"/>
      <c r="EU64" s="296"/>
      <c r="EV64" s="296"/>
      <c r="EW64" s="296"/>
      <c r="EX64" s="296"/>
      <c r="EY64" s="296"/>
      <c r="EZ64" s="296"/>
      <c r="FA64" s="296"/>
      <c r="FB64" s="296"/>
      <c r="FC64" s="296"/>
      <c r="FD64" s="296"/>
      <c r="FE64" s="296"/>
      <c r="FF64" s="296"/>
      <c r="FG64" s="296"/>
      <c r="FH64" s="296"/>
      <c r="FI64" s="296"/>
      <c r="FJ64" s="296"/>
      <c r="FK64" s="296"/>
      <c r="FL64" s="296"/>
      <c r="FM64" s="296"/>
      <c r="FN64" s="296"/>
      <c r="FO64" s="296"/>
      <c r="FP64" s="296"/>
      <c r="FQ64" s="296"/>
      <c r="FR64" s="296"/>
      <c r="FS64" s="296"/>
      <c r="FT64" s="296"/>
      <c r="FU64" s="296"/>
      <c r="FV64" s="296"/>
      <c r="FW64" s="296"/>
      <c r="FX64" s="296"/>
      <c r="FY64" s="296"/>
      <c r="FZ64" s="296"/>
      <c r="GA64" s="296"/>
      <c r="GB64" s="296"/>
      <c r="GC64" s="296"/>
      <c r="GD64" s="296"/>
      <c r="GE64" s="297"/>
    </row>
    <row r="65" spans="1:187" ht="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</row>
    <row r="66" spans="1:187" ht="11.25" customHeight="1">
      <c r="A66" s="323" t="s">
        <v>213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3"/>
      <c r="AO66" s="323"/>
      <c r="AP66" s="323"/>
      <c r="AQ66" s="323"/>
      <c r="AR66" s="323"/>
      <c r="AS66" s="323"/>
      <c r="AT66" s="323"/>
      <c r="AU66" s="323"/>
      <c r="AV66" s="323"/>
      <c r="AW66" s="323"/>
      <c r="AX66" s="323"/>
      <c r="AY66" s="323"/>
      <c r="AZ66" s="323"/>
      <c r="BA66" s="323"/>
      <c r="BB66" s="323"/>
      <c r="BC66" s="323"/>
      <c r="BD66" s="323"/>
      <c r="BE66" s="323"/>
      <c r="BF66" s="323"/>
      <c r="BG66" s="323"/>
      <c r="BH66" s="323"/>
      <c r="BI66" s="323"/>
      <c r="BJ66" s="323"/>
      <c r="BK66" s="323"/>
      <c r="BL66" s="323"/>
      <c r="BM66" s="323"/>
      <c r="BN66" s="323"/>
      <c r="BO66" s="323"/>
      <c r="BP66" s="323"/>
      <c r="BQ66" s="323"/>
      <c r="BR66" s="323"/>
      <c r="BS66" s="323"/>
      <c r="BT66" s="323"/>
      <c r="BU66" s="323"/>
      <c r="BV66" s="323"/>
      <c r="BW66" s="323"/>
      <c r="BX66" s="323"/>
      <c r="BY66" s="323"/>
      <c r="BZ66" s="323"/>
      <c r="CA66" s="323"/>
      <c r="CB66" s="323"/>
      <c r="CC66" s="323"/>
      <c r="CD66" s="323"/>
      <c r="CE66" s="323"/>
      <c r="CF66" s="323"/>
      <c r="CG66" s="323"/>
      <c r="CH66" s="323"/>
      <c r="CI66" s="323"/>
      <c r="CJ66" s="323"/>
      <c r="CK66" s="323"/>
      <c r="CL66" s="323"/>
      <c r="CM66" s="323"/>
      <c r="CN66" s="323"/>
      <c r="CO66" s="323"/>
      <c r="CP66" s="323"/>
      <c r="CQ66" s="323"/>
      <c r="CR66" s="323"/>
      <c r="CS66" s="323"/>
      <c r="CT66" s="323"/>
      <c r="CU66" s="323"/>
      <c r="CV66" s="323"/>
      <c r="CW66" s="323"/>
      <c r="CX66" s="323"/>
      <c r="CY66" s="323"/>
      <c r="CZ66" s="323"/>
      <c r="DA66" s="323"/>
      <c r="DB66" s="323"/>
      <c r="DC66" s="323"/>
      <c r="DD66" s="323"/>
      <c r="DE66" s="323"/>
      <c r="DF66" s="323"/>
      <c r="DG66" s="323"/>
      <c r="DH66" s="323"/>
      <c r="DI66" s="323"/>
      <c r="DJ66" s="323"/>
      <c r="DK66" s="323"/>
      <c r="DL66" s="323"/>
      <c r="DM66" s="323"/>
      <c r="DN66" s="323"/>
      <c r="DO66" s="323"/>
      <c r="DP66" s="323"/>
      <c r="DQ66" s="323"/>
      <c r="DR66" s="323"/>
      <c r="DS66" s="323"/>
      <c r="DT66" s="323"/>
      <c r="DU66" s="323"/>
      <c r="DV66" s="323"/>
      <c r="DW66" s="323"/>
      <c r="DX66" s="323"/>
      <c r="DY66" s="323"/>
      <c r="DZ66" s="323"/>
      <c r="EA66" s="323"/>
      <c r="EB66" s="323"/>
      <c r="EC66" s="323"/>
      <c r="ED66" s="323"/>
      <c r="EE66" s="323"/>
      <c r="EF66" s="323"/>
      <c r="EG66" s="323"/>
      <c r="EH66" s="323"/>
      <c r="EI66" s="323"/>
      <c r="EJ66" s="323"/>
      <c r="EK66" s="323"/>
      <c r="EL66" s="323"/>
      <c r="EM66" s="323"/>
      <c r="EN66" s="323"/>
      <c r="EO66" s="323"/>
      <c r="EP66" s="323"/>
      <c r="EQ66" s="323"/>
      <c r="ER66" s="323"/>
      <c r="ES66" s="323"/>
      <c r="ET66" s="323"/>
      <c r="EU66" s="323"/>
      <c r="EV66" s="323"/>
      <c r="EW66" s="323"/>
      <c r="EX66" s="323"/>
      <c r="EY66" s="323"/>
      <c r="EZ66" s="323"/>
      <c r="FA66" s="323"/>
      <c r="FB66" s="323"/>
      <c r="FC66" s="323"/>
      <c r="FD66" s="323"/>
      <c r="FE66" s="323"/>
      <c r="FF66" s="323"/>
      <c r="FG66" s="323"/>
      <c r="FH66" s="323"/>
      <c r="FI66" s="323"/>
      <c r="FJ66" s="323"/>
      <c r="FK66" s="323"/>
      <c r="FL66" s="323"/>
      <c r="FM66" s="323"/>
      <c r="FN66" s="323"/>
      <c r="FO66" s="323"/>
      <c r="FP66" s="323"/>
      <c r="FQ66" s="323"/>
      <c r="FR66" s="323"/>
      <c r="FS66" s="323"/>
      <c r="FT66" s="323"/>
      <c r="FU66" s="323"/>
      <c r="FV66" s="323"/>
      <c r="FW66" s="323"/>
      <c r="FX66" s="323"/>
      <c r="FY66" s="323"/>
      <c r="FZ66" s="323"/>
      <c r="GA66" s="323"/>
      <c r="GB66" s="323"/>
      <c r="GC66" s="323"/>
      <c r="GD66" s="323"/>
      <c r="GE66" s="323"/>
    </row>
    <row r="67" spans="1:187" ht="6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</row>
    <row r="68" spans="1:187" ht="22.5" customHeight="1">
      <c r="A68" s="286" t="s">
        <v>180</v>
      </c>
      <c r="B68" s="286"/>
      <c r="C68" s="286"/>
      <c r="D68" s="286"/>
      <c r="E68" s="286"/>
      <c r="F68" s="294" t="s">
        <v>0</v>
      </c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6"/>
      <c r="Y68" s="296"/>
      <c r="Z68" s="296"/>
      <c r="AA68" s="296"/>
      <c r="AB68" s="296"/>
      <c r="AC68" s="296"/>
      <c r="AD68" s="296"/>
      <c r="AE68" s="296"/>
      <c r="AF68" s="296"/>
      <c r="AG68" s="296"/>
      <c r="AH68" s="296"/>
      <c r="AI68" s="296"/>
      <c r="AJ68" s="296"/>
      <c r="AK68" s="296"/>
      <c r="AL68" s="296"/>
      <c r="AM68" s="296"/>
      <c r="AN68" s="296"/>
      <c r="AO68" s="296"/>
      <c r="AP68" s="296"/>
      <c r="AQ68" s="296"/>
      <c r="AR68" s="296"/>
      <c r="AS68" s="296"/>
      <c r="AT68" s="296"/>
      <c r="AU68" s="296"/>
      <c r="AV68" s="296"/>
      <c r="AW68" s="296"/>
      <c r="AX68" s="296"/>
      <c r="AY68" s="296"/>
      <c r="AZ68" s="296"/>
      <c r="BA68" s="296"/>
      <c r="BB68" s="296"/>
      <c r="BC68" s="296"/>
      <c r="BD68" s="296"/>
      <c r="BE68" s="296"/>
      <c r="BF68" s="296"/>
      <c r="BG68" s="296"/>
      <c r="BH68" s="296"/>
      <c r="BI68" s="296"/>
      <c r="BJ68" s="296"/>
      <c r="BK68" s="296"/>
      <c r="BL68" s="296"/>
      <c r="BM68" s="296"/>
      <c r="BN68" s="296"/>
      <c r="BO68" s="296"/>
      <c r="BP68" s="296"/>
      <c r="BQ68" s="296"/>
      <c r="BR68" s="296"/>
      <c r="BS68" s="296"/>
      <c r="BT68" s="296"/>
      <c r="BU68" s="296"/>
      <c r="BV68" s="296"/>
      <c r="BW68" s="296"/>
      <c r="BX68" s="296"/>
      <c r="BY68" s="296"/>
      <c r="BZ68" s="296"/>
      <c r="CA68" s="296"/>
      <c r="CB68" s="296"/>
      <c r="CC68" s="296"/>
      <c r="CD68" s="296"/>
      <c r="CE68" s="296"/>
      <c r="CF68" s="296"/>
      <c r="CG68" s="296"/>
      <c r="CH68" s="296"/>
      <c r="CI68" s="296"/>
      <c r="CJ68" s="296"/>
      <c r="CK68" s="296"/>
      <c r="CL68" s="296"/>
      <c r="CM68" s="296"/>
      <c r="CN68" s="296"/>
      <c r="CO68" s="296"/>
      <c r="CP68" s="296"/>
      <c r="CQ68" s="296"/>
      <c r="CR68" s="296"/>
      <c r="CS68" s="296"/>
      <c r="CT68" s="296"/>
      <c r="CU68" s="296"/>
      <c r="CV68" s="296"/>
      <c r="CW68" s="296"/>
      <c r="CX68" s="296"/>
      <c r="CY68" s="296"/>
      <c r="CZ68" s="296"/>
      <c r="DA68" s="296"/>
      <c r="DB68" s="296"/>
      <c r="DC68" s="296"/>
      <c r="DD68" s="296"/>
      <c r="DE68" s="296"/>
      <c r="DF68" s="296"/>
      <c r="DG68" s="296"/>
      <c r="DH68" s="296"/>
      <c r="DI68" s="296"/>
      <c r="DJ68" s="296"/>
      <c r="DK68" s="296"/>
      <c r="DL68" s="296"/>
      <c r="DM68" s="296"/>
      <c r="DN68" s="296"/>
      <c r="DO68" s="296"/>
      <c r="DP68" s="296"/>
      <c r="DQ68" s="296"/>
      <c r="DR68" s="296"/>
      <c r="DS68" s="296"/>
      <c r="DT68" s="296"/>
      <c r="DU68" s="296"/>
      <c r="DV68" s="296"/>
      <c r="DW68" s="296"/>
      <c r="DX68" s="296"/>
      <c r="DY68" s="296"/>
      <c r="DZ68" s="296"/>
      <c r="EA68" s="296"/>
      <c r="EB68" s="296"/>
      <c r="EC68" s="296"/>
      <c r="ED68" s="296"/>
      <c r="EE68" s="296"/>
      <c r="EF68" s="296"/>
      <c r="EG68" s="296"/>
      <c r="EH68" s="296"/>
      <c r="EI68" s="296"/>
      <c r="EJ68" s="296"/>
      <c r="EK68" s="296"/>
      <c r="EL68" s="296"/>
      <c r="EM68" s="296"/>
      <c r="EN68" s="296"/>
      <c r="EO68" s="296"/>
      <c r="EP68" s="296"/>
      <c r="EQ68" s="296"/>
      <c r="ER68" s="297"/>
      <c r="ES68" s="294" t="s">
        <v>198</v>
      </c>
      <c r="ET68" s="296"/>
      <c r="EU68" s="296"/>
      <c r="EV68" s="296"/>
      <c r="EW68" s="296"/>
      <c r="EX68" s="296"/>
      <c r="EY68" s="296"/>
      <c r="EZ68" s="296"/>
      <c r="FA68" s="296"/>
      <c r="FB68" s="296"/>
      <c r="FC68" s="296"/>
      <c r="FD68" s="296"/>
      <c r="FE68" s="296"/>
      <c r="FF68" s="296"/>
      <c r="FG68" s="296"/>
      <c r="FH68" s="296"/>
      <c r="FI68" s="296"/>
      <c r="FJ68" s="296"/>
      <c r="FK68" s="296"/>
      <c r="FL68" s="296"/>
      <c r="FM68" s="296"/>
      <c r="FN68" s="296"/>
      <c r="FO68" s="296"/>
      <c r="FP68" s="296"/>
      <c r="FQ68" s="296"/>
      <c r="FR68" s="296"/>
      <c r="FS68" s="296"/>
      <c r="FT68" s="296"/>
      <c r="FU68" s="296"/>
      <c r="FV68" s="296"/>
      <c r="FW68" s="296"/>
      <c r="FX68" s="296"/>
      <c r="FY68" s="296"/>
      <c r="FZ68" s="296"/>
      <c r="GA68" s="296"/>
      <c r="GB68" s="296"/>
      <c r="GC68" s="296"/>
      <c r="GD68" s="296"/>
      <c r="GE68" s="297"/>
    </row>
    <row r="69" spans="1:187" ht="11.25" customHeight="1">
      <c r="A69" s="286">
        <v>1</v>
      </c>
      <c r="B69" s="286"/>
      <c r="C69" s="286"/>
      <c r="D69" s="286"/>
      <c r="E69" s="286"/>
      <c r="F69" s="294" t="s">
        <v>223</v>
      </c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296"/>
      <c r="AD69" s="296"/>
      <c r="AE69" s="296"/>
      <c r="AF69" s="296"/>
      <c r="AG69" s="296"/>
      <c r="AH69" s="296"/>
      <c r="AI69" s="296"/>
      <c r="AJ69" s="296"/>
      <c r="AK69" s="296"/>
      <c r="AL69" s="296"/>
      <c r="AM69" s="296"/>
      <c r="AN69" s="296"/>
      <c r="AO69" s="296"/>
      <c r="AP69" s="296"/>
      <c r="AQ69" s="296"/>
      <c r="AR69" s="296"/>
      <c r="AS69" s="296"/>
      <c r="AT69" s="296"/>
      <c r="AU69" s="296"/>
      <c r="AV69" s="296"/>
      <c r="AW69" s="296"/>
      <c r="AX69" s="296"/>
      <c r="AY69" s="296"/>
      <c r="AZ69" s="296"/>
      <c r="BA69" s="296"/>
      <c r="BB69" s="296"/>
      <c r="BC69" s="296"/>
      <c r="BD69" s="296"/>
      <c r="BE69" s="296"/>
      <c r="BF69" s="296"/>
      <c r="BG69" s="296"/>
      <c r="BH69" s="296"/>
      <c r="BI69" s="296"/>
      <c r="BJ69" s="296"/>
      <c r="BK69" s="296"/>
      <c r="BL69" s="296"/>
      <c r="BM69" s="296"/>
      <c r="BN69" s="296"/>
      <c r="BO69" s="296"/>
      <c r="BP69" s="296"/>
      <c r="BQ69" s="296"/>
      <c r="BR69" s="296"/>
      <c r="BS69" s="296"/>
      <c r="BT69" s="296"/>
      <c r="BU69" s="296"/>
      <c r="BV69" s="296"/>
      <c r="BW69" s="296"/>
      <c r="BX69" s="296"/>
      <c r="BY69" s="296"/>
      <c r="BZ69" s="296"/>
      <c r="CA69" s="296"/>
      <c r="CB69" s="296"/>
      <c r="CC69" s="296"/>
      <c r="CD69" s="296"/>
      <c r="CE69" s="296"/>
      <c r="CF69" s="296"/>
      <c r="CG69" s="296"/>
      <c r="CH69" s="296"/>
      <c r="CI69" s="296"/>
      <c r="CJ69" s="296"/>
      <c r="CK69" s="296"/>
      <c r="CL69" s="296"/>
      <c r="CM69" s="296"/>
      <c r="CN69" s="296"/>
      <c r="CO69" s="296"/>
      <c r="CP69" s="296"/>
      <c r="CQ69" s="296"/>
      <c r="CR69" s="296"/>
      <c r="CS69" s="296"/>
      <c r="CT69" s="296"/>
      <c r="CU69" s="296"/>
      <c r="CV69" s="296"/>
      <c r="CW69" s="296"/>
      <c r="CX69" s="296"/>
      <c r="CY69" s="296"/>
      <c r="CZ69" s="296"/>
      <c r="DA69" s="296"/>
      <c r="DB69" s="296"/>
      <c r="DC69" s="296"/>
      <c r="DD69" s="296"/>
      <c r="DE69" s="296"/>
      <c r="DF69" s="296"/>
      <c r="DG69" s="296"/>
      <c r="DH69" s="296"/>
      <c r="DI69" s="296"/>
      <c r="DJ69" s="296"/>
      <c r="DK69" s="296"/>
      <c r="DL69" s="296"/>
      <c r="DM69" s="296"/>
      <c r="DN69" s="296"/>
      <c r="DO69" s="296"/>
      <c r="DP69" s="296"/>
      <c r="DQ69" s="296"/>
      <c r="DR69" s="296"/>
      <c r="DS69" s="296"/>
      <c r="DT69" s="296"/>
      <c r="DU69" s="296"/>
      <c r="DV69" s="296"/>
      <c r="DW69" s="296"/>
      <c r="DX69" s="296"/>
      <c r="DY69" s="296"/>
      <c r="DZ69" s="296"/>
      <c r="EA69" s="296"/>
      <c r="EB69" s="296"/>
      <c r="EC69" s="296"/>
      <c r="ED69" s="296"/>
      <c r="EE69" s="296"/>
      <c r="EF69" s="296"/>
      <c r="EG69" s="296"/>
      <c r="EH69" s="296"/>
      <c r="EI69" s="296"/>
      <c r="EJ69" s="296"/>
      <c r="EK69" s="296"/>
      <c r="EL69" s="296"/>
      <c r="EM69" s="296"/>
      <c r="EN69" s="296"/>
      <c r="EO69" s="296"/>
      <c r="EP69" s="296"/>
      <c r="EQ69" s="296"/>
      <c r="ER69" s="297"/>
      <c r="ES69" s="294"/>
      <c r="ET69" s="296"/>
      <c r="EU69" s="296"/>
      <c r="EV69" s="296"/>
      <c r="EW69" s="296"/>
      <c r="EX69" s="296"/>
      <c r="EY69" s="296"/>
      <c r="EZ69" s="296"/>
      <c r="FA69" s="296"/>
      <c r="FB69" s="296"/>
      <c r="FC69" s="296"/>
      <c r="FD69" s="296"/>
      <c r="FE69" s="296"/>
      <c r="FF69" s="296"/>
      <c r="FG69" s="296"/>
      <c r="FH69" s="296"/>
      <c r="FI69" s="296"/>
      <c r="FJ69" s="296"/>
      <c r="FK69" s="296"/>
      <c r="FL69" s="296"/>
      <c r="FM69" s="296"/>
      <c r="FN69" s="296"/>
      <c r="FO69" s="296"/>
      <c r="FP69" s="296"/>
      <c r="FQ69" s="296"/>
      <c r="FR69" s="296"/>
      <c r="FS69" s="296"/>
      <c r="FT69" s="296"/>
      <c r="FU69" s="296"/>
      <c r="FV69" s="296"/>
      <c r="FW69" s="296"/>
      <c r="FX69" s="296"/>
      <c r="FY69" s="296"/>
      <c r="FZ69" s="296"/>
      <c r="GA69" s="296"/>
      <c r="GB69" s="296"/>
      <c r="GC69" s="296"/>
      <c r="GD69" s="296"/>
      <c r="GE69" s="297"/>
    </row>
    <row r="70" spans="1:187" ht="11.25" customHeight="1">
      <c r="A70" s="286">
        <v>2</v>
      </c>
      <c r="B70" s="286"/>
      <c r="C70" s="286"/>
      <c r="D70" s="286"/>
      <c r="E70" s="286"/>
      <c r="F70" s="294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  <c r="Y70" s="296"/>
      <c r="Z70" s="296"/>
      <c r="AA70" s="296"/>
      <c r="AB70" s="296"/>
      <c r="AC70" s="296"/>
      <c r="AD70" s="296"/>
      <c r="AE70" s="296"/>
      <c r="AF70" s="296"/>
      <c r="AG70" s="296"/>
      <c r="AH70" s="296"/>
      <c r="AI70" s="296"/>
      <c r="AJ70" s="296"/>
      <c r="AK70" s="296"/>
      <c r="AL70" s="296"/>
      <c r="AM70" s="296"/>
      <c r="AN70" s="296"/>
      <c r="AO70" s="296"/>
      <c r="AP70" s="296"/>
      <c r="AQ70" s="296"/>
      <c r="AR70" s="296"/>
      <c r="AS70" s="296"/>
      <c r="AT70" s="296"/>
      <c r="AU70" s="296"/>
      <c r="AV70" s="296"/>
      <c r="AW70" s="296"/>
      <c r="AX70" s="296"/>
      <c r="AY70" s="296"/>
      <c r="AZ70" s="296"/>
      <c r="BA70" s="296"/>
      <c r="BB70" s="296"/>
      <c r="BC70" s="296"/>
      <c r="BD70" s="296"/>
      <c r="BE70" s="296"/>
      <c r="BF70" s="296"/>
      <c r="BG70" s="296"/>
      <c r="BH70" s="296"/>
      <c r="BI70" s="296"/>
      <c r="BJ70" s="296"/>
      <c r="BK70" s="296"/>
      <c r="BL70" s="296"/>
      <c r="BM70" s="296"/>
      <c r="BN70" s="296"/>
      <c r="BO70" s="296"/>
      <c r="BP70" s="296"/>
      <c r="BQ70" s="296"/>
      <c r="BR70" s="296"/>
      <c r="BS70" s="296"/>
      <c r="BT70" s="296"/>
      <c r="BU70" s="296"/>
      <c r="BV70" s="296"/>
      <c r="BW70" s="296"/>
      <c r="BX70" s="296"/>
      <c r="BY70" s="296"/>
      <c r="BZ70" s="296"/>
      <c r="CA70" s="296"/>
      <c r="CB70" s="296"/>
      <c r="CC70" s="296"/>
      <c r="CD70" s="296"/>
      <c r="CE70" s="296"/>
      <c r="CF70" s="296"/>
      <c r="CG70" s="296"/>
      <c r="CH70" s="296"/>
      <c r="CI70" s="296"/>
      <c r="CJ70" s="296"/>
      <c r="CK70" s="296"/>
      <c r="CL70" s="296"/>
      <c r="CM70" s="296"/>
      <c r="CN70" s="296"/>
      <c r="CO70" s="296"/>
      <c r="CP70" s="296"/>
      <c r="CQ70" s="296"/>
      <c r="CR70" s="296"/>
      <c r="CS70" s="296"/>
      <c r="CT70" s="296"/>
      <c r="CU70" s="296"/>
      <c r="CV70" s="296"/>
      <c r="CW70" s="296"/>
      <c r="CX70" s="296"/>
      <c r="CY70" s="296"/>
      <c r="CZ70" s="296"/>
      <c r="DA70" s="296"/>
      <c r="DB70" s="296"/>
      <c r="DC70" s="296"/>
      <c r="DD70" s="296"/>
      <c r="DE70" s="296"/>
      <c r="DF70" s="296"/>
      <c r="DG70" s="296"/>
      <c r="DH70" s="296"/>
      <c r="DI70" s="296"/>
      <c r="DJ70" s="296"/>
      <c r="DK70" s="296"/>
      <c r="DL70" s="296"/>
      <c r="DM70" s="296"/>
      <c r="DN70" s="296"/>
      <c r="DO70" s="296"/>
      <c r="DP70" s="296"/>
      <c r="DQ70" s="296"/>
      <c r="DR70" s="296"/>
      <c r="DS70" s="296"/>
      <c r="DT70" s="296"/>
      <c r="DU70" s="296"/>
      <c r="DV70" s="296"/>
      <c r="DW70" s="296"/>
      <c r="DX70" s="296"/>
      <c r="DY70" s="296"/>
      <c r="DZ70" s="296"/>
      <c r="EA70" s="296"/>
      <c r="EB70" s="296"/>
      <c r="EC70" s="296"/>
      <c r="ED70" s="296"/>
      <c r="EE70" s="296"/>
      <c r="EF70" s="296"/>
      <c r="EG70" s="296"/>
      <c r="EH70" s="296"/>
      <c r="EI70" s="296"/>
      <c r="EJ70" s="296"/>
      <c r="EK70" s="296"/>
      <c r="EL70" s="296"/>
      <c r="EM70" s="296"/>
      <c r="EN70" s="296"/>
      <c r="EO70" s="296"/>
      <c r="EP70" s="296"/>
      <c r="EQ70" s="296"/>
      <c r="ER70" s="297"/>
      <c r="ES70" s="294"/>
      <c r="ET70" s="296"/>
      <c r="EU70" s="296"/>
      <c r="EV70" s="296"/>
      <c r="EW70" s="296"/>
      <c r="EX70" s="296"/>
      <c r="EY70" s="296"/>
      <c r="EZ70" s="296"/>
      <c r="FA70" s="296"/>
      <c r="FB70" s="296"/>
      <c r="FC70" s="296"/>
      <c r="FD70" s="296"/>
      <c r="FE70" s="296"/>
      <c r="FF70" s="296"/>
      <c r="FG70" s="296"/>
      <c r="FH70" s="296"/>
      <c r="FI70" s="296"/>
      <c r="FJ70" s="296"/>
      <c r="FK70" s="296"/>
      <c r="FL70" s="296"/>
      <c r="FM70" s="296"/>
      <c r="FN70" s="296"/>
      <c r="FO70" s="296"/>
      <c r="FP70" s="296"/>
      <c r="FQ70" s="296"/>
      <c r="FR70" s="296"/>
      <c r="FS70" s="296"/>
      <c r="FT70" s="296"/>
      <c r="FU70" s="296"/>
      <c r="FV70" s="296"/>
      <c r="FW70" s="296"/>
      <c r="FX70" s="296"/>
      <c r="FY70" s="296"/>
      <c r="FZ70" s="296"/>
      <c r="GA70" s="296"/>
      <c r="GB70" s="296"/>
      <c r="GC70" s="296"/>
      <c r="GD70" s="296"/>
      <c r="GE70" s="297"/>
    </row>
    <row r="71" spans="1:187" ht="15">
      <c r="A71" s="286">
        <v>3</v>
      </c>
      <c r="B71" s="286"/>
      <c r="C71" s="286"/>
      <c r="D71" s="286"/>
      <c r="E71" s="286"/>
      <c r="F71" s="294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96"/>
      <c r="AC71" s="296"/>
      <c r="AD71" s="296"/>
      <c r="AE71" s="296"/>
      <c r="AF71" s="296"/>
      <c r="AG71" s="296"/>
      <c r="AH71" s="296"/>
      <c r="AI71" s="296"/>
      <c r="AJ71" s="296"/>
      <c r="AK71" s="296"/>
      <c r="AL71" s="296"/>
      <c r="AM71" s="296"/>
      <c r="AN71" s="296"/>
      <c r="AO71" s="296"/>
      <c r="AP71" s="296"/>
      <c r="AQ71" s="296"/>
      <c r="AR71" s="296"/>
      <c r="AS71" s="296"/>
      <c r="AT71" s="296"/>
      <c r="AU71" s="296"/>
      <c r="AV71" s="296"/>
      <c r="AW71" s="296"/>
      <c r="AX71" s="296"/>
      <c r="AY71" s="296"/>
      <c r="AZ71" s="296"/>
      <c r="BA71" s="296"/>
      <c r="BB71" s="296"/>
      <c r="BC71" s="296"/>
      <c r="BD71" s="296"/>
      <c r="BE71" s="296"/>
      <c r="BF71" s="296"/>
      <c r="BG71" s="296"/>
      <c r="BH71" s="296"/>
      <c r="BI71" s="296"/>
      <c r="BJ71" s="296"/>
      <c r="BK71" s="296"/>
      <c r="BL71" s="296"/>
      <c r="BM71" s="296"/>
      <c r="BN71" s="296"/>
      <c r="BO71" s="296"/>
      <c r="BP71" s="296"/>
      <c r="BQ71" s="296"/>
      <c r="BR71" s="296"/>
      <c r="BS71" s="296"/>
      <c r="BT71" s="296"/>
      <c r="BU71" s="296"/>
      <c r="BV71" s="296"/>
      <c r="BW71" s="296"/>
      <c r="BX71" s="296"/>
      <c r="BY71" s="296"/>
      <c r="BZ71" s="296"/>
      <c r="CA71" s="296"/>
      <c r="CB71" s="296"/>
      <c r="CC71" s="296"/>
      <c r="CD71" s="296"/>
      <c r="CE71" s="296"/>
      <c r="CF71" s="296"/>
      <c r="CG71" s="296"/>
      <c r="CH71" s="296"/>
      <c r="CI71" s="296"/>
      <c r="CJ71" s="296"/>
      <c r="CK71" s="296"/>
      <c r="CL71" s="296"/>
      <c r="CM71" s="296"/>
      <c r="CN71" s="296"/>
      <c r="CO71" s="296"/>
      <c r="CP71" s="296"/>
      <c r="CQ71" s="296"/>
      <c r="CR71" s="296"/>
      <c r="CS71" s="296"/>
      <c r="CT71" s="296"/>
      <c r="CU71" s="296"/>
      <c r="CV71" s="296"/>
      <c r="CW71" s="296"/>
      <c r="CX71" s="296"/>
      <c r="CY71" s="296"/>
      <c r="CZ71" s="296"/>
      <c r="DA71" s="296"/>
      <c r="DB71" s="296"/>
      <c r="DC71" s="296"/>
      <c r="DD71" s="296"/>
      <c r="DE71" s="296"/>
      <c r="DF71" s="296"/>
      <c r="DG71" s="296"/>
      <c r="DH71" s="296"/>
      <c r="DI71" s="296"/>
      <c r="DJ71" s="296"/>
      <c r="DK71" s="296"/>
      <c r="DL71" s="296"/>
      <c r="DM71" s="296"/>
      <c r="DN71" s="296"/>
      <c r="DO71" s="296"/>
      <c r="DP71" s="296"/>
      <c r="DQ71" s="296"/>
      <c r="DR71" s="296"/>
      <c r="DS71" s="296"/>
      <c r="DT71" s="296"/>
      <c r="DU71" s="296"/>
      <c r="DV71" s="296"/>
      <c r="DW71" s="296"/>
      <c r="DX71" s="296"/>
      <c r="DY71" s="296"/>
      <c r="DZ71" s="296"/>
      <c r="EA71" s="296"/>
      <c r="EB71" s="296"/>
      <c r="EC71" s="296"/>
      <c r="ED71" s="296"/>
      <c r="EE71" s="296"/>
      <c r="EF71" s="296"/>
      <c r="EG71" s="296"/>
      <c r="EH71" s="296"/>
      <c r="EI71" s="296"/>
      <c r="EJ71" s="296"/>
      <c r="EK71" s="296"/>
      <c r="EL71" s="296"/>
      <c r="EM71" s="296"/>
      <c r="EN71" s="296"/>
      <c r="EO71" s="296"/>
      <c r="EP71" s="296"/>
      <c r="EQ71" s="296"/>
      <c r="ER71" s="297"/>
      <c r="ES71" s="294"/>
      <c r="ET71" s="296"/>
      <c r="EU71" s="296"/>
      <c r="EV71" s="296"/>
      <c r="EW71" s="296"/>
      <c r="EX71" s="296"/>
      <c r="EY71" s="296"/>
      <c r="EZ71" s="296"/>
      <c r="FA71" s="296"/>
      <c r="FB71" s="296"/>
      <c r="FC71" s="296"/>
      <c r="FD71" s="296"/>
      <c r="FE71" s="296"/>
      <c r="FF71" s="296"/>
      <c r="FG71" s="296"/>
      <c r="FH71" s="296"/>
      <c r="FI71" s="296"/>
      <c r="FJ71" s="296"/>
      <c r="FK71" s="296"/>
      <c r="FL71" s="296"/>
      <c r="FM71" s="296"/>
      <c r="FN71" s="296"/>
      <c r="FO71" s="296"/>
      <c r="FP71" s="296"/>
      <c r="FQ71" s="296"/>
      <c r="FR71" s="296"/>
      <c r="FS71" s="296"/>
      <c r="FT71" s="296"/>
      <c r="FU71" s="296"/>
      <c r="FV71" s="296"/>
      <c r="FW71" s="296"/>
      <c r="FX71" s="296"/>
      <c r="FY71" s="296"/>
      <c r="FZ71" s="296"/>
      <c r="GA71" s="296"/>
      <c r="GB71" s="296"/>
      <c r="GC71" s="296"/>
      <c r="GD71" s="296"/>
      <c r="GE71" s="297"/>
    </row>
    <row r="72" spans="1:187" ht="11.25" customHeight="1">
      <c r="A72" s="315" t="s">
        <v>56</v>
      </c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  <c r="AF72" s="318"/>
      <c r="AG72" s="318"/>
      <c r="AH72" s="318"/>
      <c r="AI72" s="318"/>
      <c r="AJ72" s="318"/>
      <c r="AK72" s="318"/>
      <c r="AL72" s="318"/>
      <c r="AM72" s="318"/>
      <c r="AN72" s="318"/>
      <c r="AO72" s="318"/>
      <c r="AP72" s="318"/>
      <c r="AQ72" s="318"/>
      <c r="AR72" s="318"/>
      <c r="AS72" s="318"/>
      <c r="AT72" s="318"/>
      <c r="AU72" s="318"/>
      <c r="AV72" s="318"/>
      <c r="AW72" s="318"/>
      <c r="AX72" s="318"/>
      <c r="AY72" s="318"/>
      <c r="AZ72" s="318"/>
      <c r="BA72" s="318"/>
      <c r="BB72" s="318"/>
      <c r="BC72" s="318"/>
      <c r="BD72" s="318"/>
      <c r="BE72" s="318"/>
      <c r="BF72" s="318"/>
      <c r="BG72" s="318"/>
      <c r="BH72" s="318"/>
      <c r="BI72" s="318"/>
      <c r="BJ72" s="318"/>
      <c r="BK72" s="318"/>
      <c r="BL72" s="318"/>
      <c r="BM72" s="318"/>
      <c r="BN72" s="318"/>
      <c r="BO72" s="318"/>
      <c r="BP72" s="318"/>
      <c r="BQ72" s="318"/>
      <c r="BR72" s="318"/>
      <c r="BS72" s="318"/>
      <c r="BT72" s="318"/>
      <c r="BU72" s="318"/>
      <c r="BV72" s="318"/>
      <c r="BW72" s="318"/>
      <c r="BX72" s="318"/>
      <c r="BY72" s="318"/>
      <c r="BZ72" s="318"/>
      <c r="CA72" s="318"/>
      <c r="CB72" s="318"/>
      <c r="CC72" s="318"/>
      <c r="CD72" s="318"/>
      <c r="CE72" s="318"/>
      <c r="CF72" s="318"/>
      <c r="CG72" s="318"/>
      <c r="CH72" s="318"/>
      <c r="CI72" s="318"/>
      <c r="CJ72" s="318"/>
      <c r="CK72" s="318"/>
      <c r="CL72" s="318"/>
      <c r="CM72" s="318"/>
      <c r="CN72" s="318"/>
      <c r="CO72" s="318"/>
      <c r="CP72" s="318"/>
      <c r="CQ72" s="318"/>
      <c r="CR72" s="318"/>
      <c r="CS72" s="318"/>
      <c r="CT72" s="318"/>
      <c r="CU72" s="318"/>
      <c r="CV72" s="318"/>
      <c r="CW72" s="318"/>
      <c r="CX72" s="318"/>
      <c r="CY72" s="318"/>
      <c r="CZ72" s="318"/>
      <c r="DA72" s="318"/>
      <c r="DB72" s="318"/>
      <c r="DC72" s="318"/>
      <c r="DD72" s="318"/>
      <c r="DE72" s="318"/>
      <c r="DF72" s="318"/>
      <c r="DG72" s="318"/>
      <c r="DH72" s="318"/>
      <c r="DI72" s="318"/>
      <c r="DJ72" s="318"/>
      <c r="DK72" s="318"/>
      <c r="DL72" s="318"/>
      <c r="DM72" s="318"/>
      <c r="DN72" s="318"/>
      <c r="DO72" s="318"/>
      <c r="DP72" s="318"/>
      <c r="DQ72" s="318"/>
      <c r="DR72" s="318"/>
      <c r="DS72" s="318"/>
      <c r="DT72" s="318"/>
      <c r="DU72" s="318"/>
      <c r="DV72" s="318"/>
      <c r="DW72" s="318"/>
      <c r="DX72" s="318"/>
      <c r="DY72" s="318"/>
      <c r="DZ72" s="318"/>
      <c r="EA72" s="318"/>
      <c r="EB72" s="318"/>
      <c r="EC72" s="318"/>
      <c r="ED72" s="318"/>
      <c r="EE72" s="318"/>
      <c r="EF72" s="318"/>
      <c r="EG72" s="318"/>
      <c r="EH72" s="318"/>
      <c r="EI72" s="318"/>
      <c r="EJ72" s="318"/>
      <c r="EK72" s="318"/>
      <c r="EL72" s="318"/>
      <c r="EM72" s="318"/>
      <c r="EN72" s="318"/>
      <c r="EO72" s="318"/>
      <c r="EP72" s="318"/>
      <c r="EQ72" s="318"/>
      <c r="ER72" s="319"/>
      <c r="ES72" s="346">
        <f>SUM(ES69:ES71)</f>
        <v>0</v>
      </c>
      <c r="ET72" s="325"/>
      <c r="EU72" s="325"/>
      <c r="EV72" s="325"/>
      <c r="EW72" s="325"/>
      <c r="EX72" s="325"/>
      <c r="EY72" s="325"/>
      <c r="EZ72" s="325"/>
      <c r="FA72" s="325"/>
      <c r="FB72" s="325"/>
      <c r="FC72" s="325"/>
      <c r="FD72" s="325"/>
      <c r="FE72" s="325"/>
      <c r="FF72" s="325"/>
      <c r="FG72" s="325"/>
      <c r="FH72" s="325"/>
      <c r="FI72" s="325"/>
      <c r="FJ72" s="325"/>
      <c r="FK72" s="325"/>
      <c r="FL72" s="325"/>
      <c r="FM72" s="325"/>
      <c r="FN72" s="325"/>
      <c r="FO72" s="325"/>
      <c r="FP72" s="325"/>
      <c r="FQ72" s="325"/>
      <c r="FR72" s="325"/>
      <c r="FS72" s="325"/>
      <c r="FT72" s="325"/>
      <c r="FU72" s="325"/>
      <c r="FV72" s="325"/>
      <c r="FW72" s="325"/>
      <c r="FX72" s="325"/>
      <c r="FY72" s="325"/>
      <c r="FZ72" s="325"/>
      <c r="GA72" s="325"/>
      <c r="GB72" s="325"/>
      <c r="GC72" s="325"/>
      <c r="GD72" s="325"/>
      <c r="GE72" s="326"/>
    </row>
    <row r="74" spans="1:187" ht="15">
      <c r="A74" s="303" t="s">
        <v>214</v>
      </c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  <c r="AJ74" s="303"/>
      <c r="AK74" s="303"/>
      <c r="AL74" s="303"/>
      <c r="AM74" s="303"/>
      <c r="AN74" s="303"/>
      <c r="AO74" s="303"/>
      <c r="AP74" s="303"/>
      <c r="AQ74" s="303"/>
      <c r="AR74" s="303"/>
      <c r="AS74" s="303"/>
      <c r="AT74" s="303"/>
      <c r="AU74" s="303"/>
      <c r="AV74" s="303"/>
      <c r="AW74" s="303"/>
      <c r="AX74" s="303"/>
      <c r="AY74" s="303"/>
      <c r="AZ74" s="303"/>
      <c r="BA74" s="303"/>
      <c r="BB74" s="303"/>
      <c r="BC74" s="303"/>
      <c r="BD74" s="303"/>
      <c r="BE74" s="303"/>
      <c r="BF74" s="303"/>
      <c r="BG74" s="303"/>
      <c r="BH74" s="303"/>
      <c r="BI74" s="303"/>
      <c r="BJ74" s="303"/>
      <c r="BK74" s="303"/>
      <c r="BL74" s="303"/>
      <c r="BM74" s="303"/>
      <c r="BN74" s="303"/>
      <c r="BO74" s="303"/>
      <c r="BP74" s="303"/>
      <c r="BQ74" s="303"/>
      <c r="BR74" s="303"/>
      <c r="BS74" s="303"/>
      <c r="BT74" s="303"/>
      <c r="BU74" s="303"/>
      <c r="BV74" s="303"/>
      <c r="BW74" s="303"/>
      <c r="BX74" s="303"/>
      <c r="BY74" s="303"/>
      <c r="BZ74" s="303"/>
      <c r="CA74" s="303"/>
      <c r="CB74" s="303"/>
      <c r="CC74" s="303"/>
      <c r="CD74" s="303"/>
      <c r="CE74" s="303"/>
      <c r="CF74" s="303"/>
      <c r="CG74" s="303"/>
      <c r="CH74" s="303"/>
      <c r="CI74" s="303"/>
      <c r="CJ74" s="303"/>
      <c r="CK74" s="303"/>
      <c r="CL74" s="303"/>
      <c r="CM74" s="303"/>
      <c r="CN74" s="303"/>
      <c r="CO74" s="303"/>
      <c r="CP74" s="303"/>
      <c r="CQ74" s="303"/>
      <c r="CR74" s="303"/>
      <c r="CS74" s="303"/>
      <c r="CT74" s="303"/>
      <c r="CU74" s="303"/>
      <c r="CV74" s="303"/>
      <c r="CW74" s="303"/>
      <c r="CX74" s="303"/>
      <c r="CY74" s="303"/>
      <c r="CZ74" s="303"/>
      <c r="DA74" s="303"/>
      <c r="DB74" s="303"/>
      <c r="DC74" s="303"/>
      <c r="DD74" s="303"/>
      <c r="DE74" s="303"/>
      <c r="DF74" s="303"/>
      <c r="DG74" s="303"/>
      <c r="DH74" s="303"/>
      <c r="DI74" s="303"/>
      <c r="DJ74" s="303"/>
      <c r="DK74" s="303"/>
      <c r="DL74" s="303"/>
      <c r="DM74" s="303"/>
      <c r="DN74" s="303"/>
      <c r="DO74" s="303"/>
      <c r="DP74" s="303"/>
      <c r="DQ74" s="303"/>
      <c r="DR74" s="303"/>
      <c r="DS74" s="303"/>
      <c r="DT74" s="303"/>
      <c r="DU74" s="303"/>
      <c r="DV74" s="303"/>
      <c r="DW74" s="303"/>
      <c r="DX74" s="303"/>
      <c r="DY74" s="303"/>
      <c r="DZ74" s="303"/>
      <c r="EA74" s="303"/>
      <c r="EB74" s="303"/>
      <c r="EC74" s="303"/>
      <c r="ED74" s="303"/>
      <c r="EE74" s="303"/>
      <c r="EF74" s="303"/>
      <c r="EG74" s="303"/>
      <c r="EH74" s="303"/>
      <c r="EI74" s="303"/>
      <c r="EJ74" s="303"/>
      <c r="EK74" s="303"/>
      <c r="EL74" s="303"/>
      <c r="EM74" s="303"/>
      <c r="EN74" s="303"/>
      <c r="EO74" s="303"/>
      <c r="EP74" s="303"/>
      <c r="EQ74" s="303"/>
      <c r="ER74" s="303"/>
      <c r="ES74" s="303"/>
      <c r="ET74" s="303"/>
      <c r="EU74" s="303"/>
      <c r="EV74" s="303"/>
      <c r="EW74" s="303"/>
      <c r="EX74" s="303"/>
      <c r="EY74" s="303"/>
      <c r="EZ74" s="303"/>
      <c r="FA74" s="303"/>
      <c r="FB74" s="303"/>
      <c r="FC74" s="303"/>
      <c r="FD74" s="303"/>
      <c r="FE74" s="303"/>
      <c r="FF74" s="303"/>
      <c r="FG74" s="303"/>
      <c r="FH74" s="303"/>
      <c r="FI74" s="303"/>
      <c r="FJ74" s="303"/>
      <c r="FK74" s="303"/>
      <c r="FL74" s="303"/>
      <c r="FM74" s="303"/>
      <c r="FN74" s="303"/>
      <c r="FO74" s="303"/>
      <c r="FP74" s="303"/>
      <c r="FQ74" s="303"/>
      <c r="FR74" s="303"/>
      <c r="FS74" s="303"/>
      <c r="FT74" s="303"/>
      <c r="FU74" s="303"/>
      <c r="FV74" s="303"/>
      <c r="FW74" s="303"/>
      <c r="FX74" s="303"/>
      <c r="FY74" s="303"/>
      <c r="FZ74" s="303"/>
      <c r="GA74" s="303"/>
      <c r="GB74" s="303"/>
      <c r="GC74" s="303"/>
      <c r="GD74" s="303"/>
      <c r="GE74" s="303"/>
    </row>
    <row r="75" ht="6" customHeight="1"/>
    <row r="76" spans="1:187" ht="21" customHeight="1">
      <c r="A76" s="286" t="s">
        <v>180</v>
      </c>
      <c r="B76" s="286"/>
      <c r="C76" s="286"/>
      <c r="D76" s="286"/>
      <c r="E76" s="286"/>
      <c r="F76" s="286" t="s">
        <v>0</v>
      </c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  <c r="AT76" s="287"/>
      <c r="AU76" s="287"/>
      <c r="AV76" s="287"/>
      <c r="AW76" s="287"/>
      <c r="AX76" s="287"/>
      <c r="AY76" s="287"/>
      <c r="AZ76" s="287"/>
      <c r="BA76" s="287"/>
      <c r="BB76" s="287"/>
      <c r="BC76" s="287"/>
      <c r="BD76" s="287"/>
      <c r="BE76" s="287"/>
      <c r="BF76" s="287"/>
      <c r="BG76" s="287"/>
      <c r="BH76" s="287"/>
      <c r="BI76" s="287"/>
      <c r="BJ76" s="287"/>
      <c r="BK76" s="287"/>
      <c r="BL76" s="287"/>
      <c r="BM76" s="287"/>
      <c r="BN76" s="287"/>
      <c r="BO76" s="287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7"/>
      <c r="CA76" s="287"/>
      <c r="CB76" s="287"/>
      <c r="CC76" s="287"/>
      <c r="CD76" s="287"/>
      <c r="CE76" s="287"/>
      <c r="CF76" s="287"/>
      <c r="CG76" s="287"/>
      <c r="CH76" s="287"/>
      <c r="CI76" s="287"/>
      <c r="CJ76" s="287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7"/>
      <c r="CW76" s="287"/>
      <c r="CX76" s="287"/>
      <c r="CY76" s="287"/>
      <c r="CZ76" s="287"/>
      <c r="DA76" s="287"/>
      <c r="DB76" s="287"/>
      <c r="DC76" s="287"/>
      <c r="DD76" s="287"/>
      <c r="DE76" s="287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7"/>
      <c r="DQ76" s="287"/>
      <c r="DR76" s="287"/>
      <c r="DS76" s="287"/>
      <c r="DT76" s="287"/>
      <c r="DU76" s="287"/>
      <c r="DV76" s="287"/>
      <c r="DW76" s="294" t="s">
        <v>57</v>
      </c>
      <c r="DX76" s="295"/>
      <c r="DY76" s="295"/>
      <c r="DZ76" s="295"/>
      <c r="EA76" s="295"/>
      <c r="EB76" s="295"/>
      <c r="EC76" s="295"/>
      <c r="ED76" s="295"/>
      <c r="EE76" s="295"/>
      <c r="EF76" s="295"/>
      <c r="EG76" s="295"/>
      <c r="EH76" s="295"/>
      <c r="EI76" s="295"/>
      <c r="EJ76" s="295"/>
      <c r="EK76" s="295"/>
      <c r="EL76" s="295"/>
      <c r="EM76" s="295"/>
      <c r="EN76" s="295"/>
      <c r="EO76" s="295"/>
      <c r="EP76" s="295"/>
      <c r="EQ76" s="295"/>
      <c r="ER76" s="310"/>
      <c r="ES76" s="294" t="s">
        <v>198</v>
      </c>
      <c r="ET76" s="296"/>
      <c r="EU76" s="296"/>
      <c r="EV76" s="296"/>
      <c r="EW76" s="296"/>
      <c r="EX76" s="296"/>
      <c r="EY76" s="296"/>
      <c r="EZ76" s="296"/>
      <c r="FA76" s="296"/>
      <c r="FB76" s="296"/>
      <c r="FC76" s="296"/>
      <c r="FD76" s="296"/>
      <c r="FE76" s="296"/>
      <c r="FF76" s="296"/>
      <c r="FG76" s="296"/>
      <c r="FH76" s="296"/>
      <c r="FI76" s="296"/>
      <c r="FJ76" s="296"/>
      <c r="FK76" s="296"/>
      <c r="FL76" s="296"/>
      <c r="FM76" s="296"/>
      <c r="FN76" s="296"/>
      <c r="FO76" s="296"/>
      <c r="FP76" s="296"/>
      <c r="FQ76" s="296"/>
      <c r="FR76" s="296"/>
      <c r="FS76" s="296"/>
      <c r="FT76" s="296"/>
      <c r="FU76" s="296"/>
      <c r="FV76" s="296"/>
      <c r="FW76" s="296"/>
      <c r="FX76" s="296"/>
      <c r="FY76" s="296"/>
      <c r="FZ76" s="296"/>
      <c r="GA76" s="296"/>
      <c r="GB76" s="296"/>
      <c r="GC76" s="296"/>
      <c r="GD76" s="296"/>
      <c r="GE76" s="297"/>
    </row>
    <row r="77" spans="1:187" ht="12.75">
      <c r="A77" s="286">
        <v>1</v>
      </c>
      <c r="B77" s="286"/>
      <c r="C77" s="286"/>
      <c r="D77" s="286"/>
      <c r="E77" s="286"/>
      <c r="F77" s="286"/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287"/>
      <c r="AI77" s="287"/>
      <c r="AJ77" s="287"/>
      <c r="AK77" s="287"/>
      <c r="AL77" s="287"/>
      <c r="AM77" s="287"/>
      <c r="AN77" s="287"/>
      <c r="AO77" s="287"/>
      <c r="AP77" s="287"/>
      <c r="AQ77" s="287"/>
      <c r="AR77" s="287"/>
      <c r="AS77" s="287"/>
      <c r="AT77" s="287"/>
      <c r="AU77" s="287"/>
      <c r="AV77" s="287"/>
      <c r="AW77" s="287"/>
      <c r="AX77" s="287"/>
      <c r="AY77" s="287"/>
      <c r="AZ77" s="287"/>
      <c r="BA77" s="287"/>
      <c r="BB77" s="287"/>
      <c r="BC77" s="287"/>
      <c r="BD77" s="287"/>
      <c r="BE77" s="287"/>
      <c r="BF77" s="287"/>
      <c r="BG77" s="287"/>
      <c r="BH77" s="287"/>
      <c r="BI77" s="287"/>
      <c r="BJ77" s="287"/>
      <c r="BK77" s="287"/>
      <c r="BL77" s="287"/>
      <c r="BM77" s="287"/>
      <c r="BN77" s="287"/>
      <c r="BO77" s="287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7"/>
      <c r="CA77" s="287"/>
      <c r="CB77" s="287"/>
      <c r="CC77" s="287"/>
      <c r="CD77" s="287"/>
      <c r="CE77" s="287"/>
      <c r="CF77" s="287"/>
      <c r="CG77" s="287"/>
      <c r="CH77" s="287"/>
      <c r="CI77" s="287"/>
      <c r="CJ77" s="287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7"/>
      <c r="CW77" s="287"/>
      <c r="CX77" s="287"/>
      <c r="CY77" s="287"/>
      <c r="CZ77" s="287"/>
      <c r="DA77" s="287"/>
      <c r="DB77" s="287"/>
      <c r="DC77" s="287"/>
      <c r="DD77" s="287"/>
      <c r="DE77" s="287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7"/>
      <c r="DQ77" s="287"/>
      <c r="DR77" s="287"/>
      <c r="DS77" s="287"/>
      <c r="DT77" s="287"/>
      <c r="DU77" s="287"/>
      <c r="DV77" s="287"/>
      <c r="DW77" s="294"/>
      <c r="DX77" s="295"/>
      <c r="DY77" s="295"/>
      <c r="DZ77" s="295"/>
      <c r="EA77" s="295"/>
      <c r="EB77" s="295"/>
      <c r="EC77" s="295"/>
      <c r="ED77" s="295"/>
      <c r="EE77" s="295"/>
      <c r="EF77" s="295"/>
      <c r="EG77" s="295"/>
      <c r="EH77" s="295"/>
      <c r="EI77" s="295"/>
      <c r="EJ77" s="295"/>
      <c r="EK77" s="295"/>
      <c r="EL77" s="295"/>
      <c r="EM77" s="295"/>
      <c r="EN77" s="295"/>
      <c r="EO77" s="295"/>
      <c r="EP77" s="295"/>
      <c r="EQ77" s="295"/>
      <c r="ER77" s="310"/>
      <c r="ES77" s="294"/>
      <c r="ET77" s="296"/>
      <c r="EU77" s="296"/>
      <c r="EV77" s="296"/>
      <c r="EW77" s="296"/>
      <c r="EX77" s="296"/>
      <c r="EY77" s="296"/>
      <c r="EZ77" s="296"/>
      <c r="FA77" s="296"/>
      <c r="FB77" s="296"/>
      <c r="FC77" s="296"/>
      <c r="FD77" s="296"/>
      <c r="FE77" s="296"/>
      <c r="FF77" s="296"/>
      <c r="FG77" s="296"/>
      <c r="FH77" s="296"/>
      <c r="FI77" s="296"/>
      <c r="FJ77" s="296"/>
      <c r="FK77" s="296"/>
      <c r="FL77" s="296"/>
      <c r="FM77" s="296"/>
      <c r="FN77" s="296"/>
      <c r="FO77" s="296"/>
      <c r="FP77" s="296"/>
      <c r="FQ77" s="296"/>
      <c r="FR77" s="296"/>
      <c r="FS77" s="296"/>
      <c r="FT77" s="296"/>
      <c r="FU77" s="296"/>
      <c r="FV77" s="296"/>
      <c r="FW77" s="296"/>
      <c r="FX77" s="296"/>
      <c r="FY77" s="296"/>
      <c r="FZ77" s="296"/>
      <c r="GA77" s="296"/>
      <c r="GB77" s="296"/>
      <c r="GC77" s="296"/>
      <c r="GD77" s="296"/>
      <c r="GE77" s="297"/>
    </row>
    <row r="78" spans="1:187" ht="12.75">
      <c r="A78" s="286">
        <v>2</v>
      </c>
      <c r="B78" s="286"/>
      <c r="C78" s="286"/>
      <c r="D78" s="286"/>
      <c r="E78" s="286"/>
      <c r="F78" s="286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287"/>
      <c r="AL78" s="287"/>
      <c r="AM78" s="287"/>
      <c r="AN78" s="287"/>
      <c r="AO78" s="287"/>
      <c r="AP78" s="287"/>
      <c r="AQ78" s="287"/>
      <c r="AR78" s="287"/>
      <c r="AS78" s="287"/>
      <c r="AT78" s="287"/>
      <c r="AU78" s="287"/>
      <c r="AV78" s="287"/>
      <c r="AW78" s="287"/>
      <c r="AX78" s="287"/>
      <c r="AY78" s="287"/>
      <c r="AZ78" s="287"/>
      <c r="BA78" s="287"/>
      <c r="BB78" s="287"/>
      <c r="BC78" s="287"/>
      <c r="BD78" s="287"/>
      <c r="BE78" s="287"/>
      <c r="BF78" s="287"/>
      <c r="BG78" s="287"/>
      <c r="BH78" s="287"/>
      <c r="BI78" s="287"/>
      <c r="BJ78" s="287"/>
      <c r="BK78" s="287"/>
      <c r="BL78" s="287"/>
      <c r="BM78" s="287"/>
      <c r="BN78" s="287"/>
      <c r="BO78" s="287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7"/>
      <c r="CA78" s="287"/>
      <c r="CB78" s="287"/>
      <c r="CC78" s="287"/>
      <c r="CD78" s="287"/>
      <c r="CE78" s="287"/>
      <c r="CF78" s="287"/>
      <c r="CG78" s="287"/>
      <c r="CH78" s="287"/>
      <c r="CI78" s="287"/>
      <c r="CJ78" s="287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7"/>
      <c r="CW78" s="287"/>
      <c r="CX78" s="287"/>
      <c r="CY78" s="287"/>
      <c r="CZ78" s="287"/>
      <c r="DA78" s="287"/>
      <c r="DB78" s="287"/>
      <c r="DC78" s="287"/>
      <c r="DD78" s="287"/>
      <c r="DE78" s="287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7"/>
      <c r="DQ78" s="287"/>
      <c r="DR78" s="287"/>
      <c r="DS78" s="287"/>
      <c r="DT78" s="287"/>
      <c r="DU78" s="287"/>
      <c r="DV78" s="287"/>
      <c r="DW78" s="294"/>
      <c r="DX78" s="295"/>
      <c r="DY78" s="295"/>
      <c r="DZ78" s="295"/>
      <c r="EA78" s="295"/>
      <c r="EB78" s="295"/>
      <c r="EC78" s="295"/>
      <c r="ED78" s="295"/>
      <c r="EE78" s="295"/>
      <c r="EF78" s="295"/>
      <c r="EG78" s="295"/>
      <c r="EH78" s="295"/>
      <c r="EI78" s="295"/>
      <c r="EJ78" s="295"/>
      <c r="EK78" s="295"/>
      <c r="EL78" s="295"/>
      <c r="EM78" s="295"/>
      <c r="EN78" s="295"/>
      <c r="EO78" s="295"/>
      <c r="EP78" s="295"/>
      <c r="EQ78" s="295"/>
      <c r="ER78" s="310"/>
      <c r="ES78" s="294"/>
      <c r="ET78" s="296"/>
      <c r="EU78" s="296"/>
      <c r="EV78" s="296"/>
      <c r="EW78" s="296"/>
      <c r="EX78" s="296"/>
      <c r="EY78" s="296"/>
      <c r="EZ78" s="296"/>
      <c r="FA78" s="296"/>
      <c r="FB78" s="296"/>
      <c r="FC78" s="296"/>
      <c r="FD78" s="296"/>
      <c r="FE78" s="296"/>
      <c r="FF78" s="296"/>
      <c r="FG78" s="296"/>
      <c r="FH78" s="296"/>
      <c r="FI78" s="296"/>
      <c r="FJ78" s="296"/>
      <c r="FK78" s="296"/>
      <c r="FL78" s="296"/>
      <c r="FM78" s="296"/>
      <c r="FN78" s="296"/>
      <c r="FO78" s="296"/>
      <c r="FP78" s="296"/>
      <c r="FQ78" s="296"/>
      <c r="FR78" s="296"/>
      <c r="FS78" s="296"/>
      <c r="FT78" s="296"/>
      <c r="FU78" s="296"/>
      <c r="FV78" s="296"/>
      <c r="FW78" s="296"/>
      <c r="FX78" s="296"/>
      <c r="FY78" s="296"/>
      <c r="FZ78" s="296"/>
      <c r="GA78" s="296"/>
      <c r="GB78" s="296"/>
      <c r="GC78" s="296"/>
      <c r="GD78" s="296"/>
      <c r="GE78" s="297"/>
    </row>
    <row r="79" spans="1:187" ht="11.25" customHeight="1">
      <c r="A79" s="294" t="s">
        <v>56</v>
      </c>
      <c r="B79" s="296"/>
      <c r="C79" s="296"/>
      <c r="D79" s="296"/>
      <c r="E79" s="296"/>
      <c r="F79" s="296"/>
      <c r="G79" s="296"/>
      <c r="H79" s="296"/>
      <c r="I79" s="296"/>
      <c r="J79" s="296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  <c r="W79" s="296"/>
      <c r="X79" s="296"/>
      <c r="Y79" s="296"/>
      <c r="Z79" s="296"/>
      <c r="AA79" s="296"/>
      <c r="AB79" s="296"/>
      <c r="AC79" s="296"/>
      <c r="AD79" s="296"/>
      <c r="AE79" s="296"/>
      <c r="AF79" s="296"/>
      <c r="AG79" s="296"/>
      <c r="AH79" s="296"/>
      <c r="AI79" s="296"/>
      <c r="AJ79" s="296"/>
      <c r="AK79" s="296"/>
      <c r="AL79" s="296"/>
      <c r="AM79" s="296"/>
      <c r="AN79" s="296"/>
      <c r="AO79" s="296"/>
      <c r="AP79" s="296"/>
      <c r="AQ79" s="296"/>
      <c r="AR79" s="296"/>
      <c r="AS79" s="296"/>
      <c r="AT79" s="296"/>
      <c r="AU79" s="296"/>
      <c r="AV79" s="296"/>
      <c r="AW79" s="296"/>
      <c r="AX79" s="296"/>
      <c r="AY79" s="296"/>
      <c r="AZ79" s="296"/>
      <c r="BA79" s="296"/>
      <c r="BB79" s="296"/>
      <c r="BC79" s="296"/>
      <c r="BD79" s="296"/>
      <c r="BE79" s="296"/>
      <c r="BF79" s="296"/>
      <c r="BG79" s="296"/>
      <c r="BH79" s="296"/>
      <c r="BI79" s="296"/>
      <c r="BJ79" s="296"/>
      <c r="BK79" s="296"/>
      <c r="BL79" s="296"/>
      <c r="BM79" s="296"/>
      <c r="BN79" s="296"/>
      <c r="BO79" s="296"/>
      <c r="BP79" s="296"/>
      <c r="BQ79" s="296"/>
      <c r="BR79" s="296"/>
      <c r="BS79" s="296"/>
      <c r="BT79" s="296"/>
      <c r="BU79" s="296"/>
      <c r="BV79" s="296"/>
      <c r="BW79" s="296"/>
      <c r="BX79" s="296"/>
      <c r="BY79" s="296"/>
      <c r="BZ79" s="296"/>
      <c r="CA79" s="296"/>
      <c r="CB79" s="296"/>
      <c r="CC79" s="296"/>
      <c r="CD79" s="296"/>
      <c r="CE79" s="296"/>
      <c r="CF79" s="296"/>
      <c r="CG79" s="296"/>
      <c r="CH79" s="296"/>
      <c r="CI79" s="296"/>
      <c r="CJ79" s="296"/>
      <c r="CK79" s="296"/>
      <c r="CL79" s="296"/>
      <c r="CM79" s="296"/>
      <c r="CN79" s="296"/>
      <c r="CO79" s="296"/>
      <c r="CP79" s="296"/>
      <c r="CQ79" s="296"/>
      <c r="CR79" s="296"/>
      <c r="CS79" s="296"/>
      <c r="CT79" s="296"/>
      <c r="CU79" s="296"/>
      <c r="CV79" s="296"/>
      <c r="CW79" s="296"/>
      <c r="CX79" s="296"/>
      <c r="CY79" s="296"/>
      <c r="CZ79" s="296"/>
      <c r="DA79" s="296"/>
      <c r="DB79" s="296"/>
      <c r="DC79" s="296"/>
      <c r="DD79" s="296"/>
      <c r="DE79" s="296"/>
      <c r="DF79" s="296"/>
      <c r="DG79" s="296"/>
      <c r="DH79" s="296"/>
      <c r="DI79" s="296"/>
      <c r="DJ79" s="296"/>
      <c r="DK79" s="296"/>
      <c r="DL79" s="296"/>
      <c r="DM79" s="296"/>
      <c r="DN79" s="296"/>
      <c r="DO79" s="296"/>
      <c r="DP79" s="296"/>
      <c r="DQ79" s="296"/>
      <c r="DR79" s="296"/>
      <c r="DS79" s="296"/>
      <c r="DT79" s="296"/>
      <c r="DU79" s="296"/>
      <c r="DV79" s="296"/>
      <c r="DW79" s="296"/>
      <c r="DX79" s="296"/>
      <c r="DY79" s="296"/>
      <c r="DZ79" s="296"/>
      <c r="EA79" s="296"/>
      <c r="EB79" s="296"/>
      <c r="EC79" s="296"/>
      <c r="ED79" s="296"/>
      <c r="EE79" s="296"/>
      <c r="EF79" s="296"/>
      <c r="EG79" s="296"/>
      <c r="EH79" s="296"/>
      <c r="EI79" s="296"/>
      <c r="EJ79" s="296"/>
      <c r="EK79" s="296"/>
      <c r="EL79" s="296"/>
      <c r="EM79" s="296"/>
      <c r="EN79" s="296"/>
      <c r="EO79" s="296"/>
      <c r="EP79" s="296"/>
      <c r="EQ79" s="296"/>
      <c r="ER79" s="297"/>
      <c r="ES79" s="294"/>
      <c r="ET79" s="296"/>
      <c r="EU79" s="296"/>
      <c r="EV79" s="296"/>
      <c r="EW79" s="296"/>
      <c r="EX79" s="296"/>
      <c r="EY79" s="296"/>
      <c r="EZ79" s="296"/>
      <c r="FA79" s="296"/>
      <c r="FB79" s="296"/>
      <c r="FC79" s="296"/>
      <c r="FD79" s="296"/>
      <c r="FE79" s="296"/>
      <c r="FF79" s="296"/>
      <c r="FG79" s="296"/>
      <c r="FH79" s="296"/>
      <c r="FI79" s="296"/>
      <c r="FJ79" s="296"/>
      <c r="FK79" s="296"/>
      <c r="FL79" s="296"/>
      <c r="FM79" s="296"/>
      <c r="FN79" s="296"/>
      <c r="FO79" s="296"/>
      <c r="FP79" s="296"/>
      <c r="FQ79" s="296"/>
      <c r="FR79" s="296"/>
      <c r="FS79" s="296"/>
      <c r="FT79" s="296"/>
      <c r="FU79" s="296"/>
      <c r="FV79" s="296"/>
      <c r="FW79" s="296"/>
      <c r="FX79" s="296"/>
      <c r="FY79" s="296"/>
      <c r="FZ79" s="296"/>
      <c r="GA79" s="296"/>
      <c r="GB79" s="296"/>
      <c r="GC79" s="296"/>
      <c r="GD79" s="296"/>
      <c r="GE79" s="297"/>
    </row>
    <row r="80" spans="1:187" ht="16.5" customHeight="1">
      <c r="A80" s="340" t="s">
        <v>215</v>
      </c>
      <c r="B80" s="341"/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  <c r="AA80" s="341"/>
      <c r="AB80" s="341"/>
      <c r="AC80" s="341"/>
      <c r="AD80" s="341"/>
      <c r="AE80" s="341"/>
      <c r="AF80" s="341"/>
      <c r="AG80" s="341"/>
      <c r="AH80" s="341"/>
      <c r="AI80" s="341"/>
      <c r="AJ80" s="341"/>
      <c r="AK80" s="341"/>
      <c r="AL80" s="341"/>
      <c r="AM80" s="341"/>
      <c r="AN80" s="341"/>
      <c r="AO80" s="341"/>
      <c r="AP80" s="341"/>
      <c r="AQ80" s="341"/>
      <c r="AR80" s="341"/>
      <c r="AS80" s="341"/>
      <c r="AT80" s="341"/>
      <c r="AU80" s="341"/>
      <c r="AV80" s="341"/>
      <c r="AW80" s="341"/>
      <c r="AX80" s="341"/>
      <c r="AY80" s="341"/>
      <c r="AZ80" s="341"/>
      <c r="BA80" s="341"/>
      <c r="BB80" s="341"/>
      <c r="BC80" s="341"/>
      <c r="BD80" s="341"/>
      <c r="BE80" s="341"/>
      <c r="BF80" s="341"/>
      <c r="BG80" s="341"/>
      <c r="BH80" s="341"/>
      <c r="BI80" s="341"/>
      <c r="BJ80" s="341"/>
      <c r="BK80" s="341"/>
      <c r="BL80" s="341"/>
      <c r="BM80" s="341"/>
      <c r="BN80" s="341"/>
      <c r="BO80" s="341"/>
      <c r="BP80" s="341"/>
      <c r="BQ80" s="341"/>
      <c r="BR80" s="341"/>
      <c r="BS80" s="341"/>
      <c r="BT80" s="341"/>
      <c r="BU80" s="341"/>
      <c r="BV80" s="341"/>
      <c r="BW80" s="341"/>
      <c r="BX80" s="341"/>
      <c r="BY80" s="341"/>
      <c r="BZ80" s="341"/>
      <c r="CA80" s="341"/>
      <c r="CB80" s="341"/>
      <c r="CC80" s="341"/>
      <c r="CD80" s="341"/>
      <c r="CE80" s="341"/>
      <c r="CF80" s="341"/>
      <c r="CG80" s="341"/>
      <c r="CH80" s="341"/>
      <c r="CI80" s="341"/>
      <c r="CJ80" s="341"/>
      <c r="CK80" s="341"/>
      <c r="CL80" s="341"/>
      <c r="CM80" s="341"/>
      <c r="CN80" s="341"/>
      <c r="CO80" s="341"/>
      <c r="CP80" s="341"/>
      <c r="CQ80" s="341"/>
      <c r="CR80" s="341"/>
      <c r="CS80" s="341"/>
      <c r="CT80" s="341"/>
      <c r="CU80" s="341"/>
      <c r="CV80" s="341"/>
      <c r="CW80" s="341"/>
      <c r="CX80" s="341"/>
      <c r="CY80" s="341"/>
      <c r="CZ80" s="341"/>
      <c r="DA80" s="341"/>
      <c r="DB80" s="341"/>
      <c r="DC80" s="341"/>
      <c r="DD80" s="341"/>
      <c r="DE80" s="341"/>
      <c r="DF80" s="341"/>
      <c r="DG80" s="341"/>
      <c r="DH80" s="341"/>
      <c r="DI80" s="341"/>
      <c r="DJ80" s="341"/>
      <c r="DK80" s="341"/>
      <c r="DL80" s="341"/>
      <c r="DM80" s="341"/>
      <c r="DN80" s="341"/>
      <c r="DO80" s="341"/>
      <c r="DP80" s="341"/>
      <c r="DQ80" s="341"/>
      <c r="DR80" s="341"/>
      <c r="DS80" s="341"/>
      <c r="DT80" s="341"/>
      <c r="DU80" s="341"/>
      <c r="DV80" s="341"/>
      <c r="DW80" s="341"/>
      <c r="DX80" s="341"/>
      <c r="DY80" s="341"/>
      <c r="DZ80" s="341"/>
      <c r="EA80" s="341"/>
      <c r="EB80" s="341"/>
      <c r="EC80" s="341"/>
      <c r="ED80" s="341"/>
      <c r="EE80" s="341"/>
      <c r="EF80" s="341"/>
      <c r="EG80" s="341"/>
      <c r="EH80" s="341"/>
      <c r="EI80" s="341"/>
      <c r="EJ80" s="341"/>
      <c r="EK80" s="341"/>
      <c r="EL80" s="341"/>
      <c r="EM80" s="341"/>
      <c r="EN80" s="341"/>
      <c r="EO80" s="341"/>
      <c r="EP80" s="341"/>
      <c r="EQ80" s="341"/>
      <c r="ER80" s="341"/>
      <c r="ES80" s="341"/>
      <c r="ET80" s="341"/>
      <c r="EU80" s="341"/>
      <c r="EV80" s="341"/>
      <c r="EW80" s="341"/>
      <c r="EX80" s="341"/>
      <c r="EY80" s="341"/>
      <c r="EZ80" s="341"/>
      <c r="FA80" s="341"/>
      <c r="FB80" s="341"/>
      <c r="FC80" s="341"/>
      <c r="FD80" s="341"/>
      <c r="FE80" s="341"/>
      <c r="FF80" s="341"/>
      <c r="FG80" s="341"/>
      <c r="FH80" s="341"/>
      <c r="FI80" s="341"/>
      <c r="FJ80" s="341"/>
      <c r="FK80" s="341"/>
      <c r="FL80" s="341"/>
      <c r="FM80" s="341"/>
      <c r="FN80" s="341"/>
      <c r="FO80" s="341"/>
      <c r="FP80" s="341"/>
      <c r="FQ80" s="341"/>
      <c r="FR80" s="341"/>
      <c r="FS80" s="341"/>
      <c r="FT80" s="341"/>
      <c r="FU80" s="341"/>
      <c r="FV80" s="341"/>
      <c r="FW80" s="341"/>
      <c r="FX80" s="341"/>
      <c r="FY80" s="341"/>
      <c r="FZ80" s="341"/>
      <c r="GA80" s="341"/>
      <c r="GB80" s="341"/>
      <c r="GC80" s="341"/>
      <c r="GD80" s="341"/>
      <c r="GE80" s="341"/>
    </row>
    <row r="82" spans="1:187" ht="12">
      <c r="A82" s="322" t="s">
        <v>216</v>
      </c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2"/>
      <c r="R82" s="322"/>
      <c r="S82" s="322"/>
      <c r="T82" s="322"/>
      <c r="U82" s="322"/>
      <c r="V82" s="322"/>
      <c r="W82" s="322"/>
      <c r="X82" s="322"/>
      <c r="Y82" s="322"/>
      <c r="Z82" s="322"/>
      <c r="AA82" s="322"/>
      <c r="AB82" s="322"/>
      <c r="AC82" s="322"/>
      <c r="AD82" s="322"/>
      <c r="AE82" s="322"/>
      <c r="AF82" s="322"/>
      <c r="AG82" s="322"/>
      <c r="AH82" s="322"/>
      <c r="AI82" s="322"/>
      <c r="AJ82" s="322"/>
      <c r="AK82" s="322"/>
      <c r="AL82" s="322"/>
      <c r="AM82" s="322"/>
      <c r="AN82" s="322"/>
      <c r="AO82" s="322"/>
      <c r="AP82" s="322"/>
      <c r="AQ82" s="322"/>
      <c r="AR82" s="322"/>
      <c r="AS82" s="322"/>
      <c r="AT82" s="322"/>
      <c r="AU82" s="322"/>
      <c r="AV82" s="322"/>
      <c r="AW82" s="322"/>
      <c r="AX82" s="322"/>
      <c r="AY82" s="322"/>
      <c r="AZ82" s="322"/>
      <c r="BA82" s="322"/>
      <c r="BB82" s="322"/>
      <c r="BC82" s="322"/>
      <c r="BD82" s="322"/>
      <c r="BE82" s="322"/>
      <c r="BF82" s="322"/>
      <c r="BG82" s="322"/>
      <c r="BH82" s="322"/>
      <c r="BI82" s="322"/>
      <c r="BJ82" s="322"/>
      <c r="BK82" s="322"/>
      <c r="BL82" s="322"/>
      <c r="BM82" s="322"/>
      <c r="BN82" s="322"/>
      <c r="BO82" s="322"/>
      <c r="BP82" s="322"/>
      <c r="BQ82" s="322"/>
      <c r="BR82" s="322"/>
      <c r="BS82" s="322"/>
      <c r="BT82" s="322"/>
      <c r="BU82" s="322"/>
      <c r="BV82" s="322"/>
      <c r="BW82" s="322"/>
      <c r="BX82" s="322"/>
      <c r="BY82" s="322"/>
      <c r="BZ82" s="322"/>
      <c r="CA82" s="322"/>
      <c r="CB82" s="322"/>
      <c r="CC82" s="322"/>
      <c r="CD82" s="322"/>
      <c r="CE82" s="322"/>
      <c r="CF82" s="322"/>
      <c r="CG82" s="322"/>
      <c r="CH82" s="322"/>
      <c r="CI82" s="322"/>
      <c r="CJ82" s="322"/>
      <c r="CK82" s="322"/>
      <c r="CL82" s="322"/>
      <c r="CM82" s="322"/>
      <c r="CN82" s="322"/>
      <c r="CO82" s="322"/>
      <c r="CP82" s="322"/>
      <c r="CQ82" s="322"/>
      <c r="CR82" s="322"/>
      <c r="CS82" s="322"/>
      <c r="CT82" s="322"/>
      <c r="CU82" s="322"/>
      <c r="CV82" s="322"/>
      <c r="CW82" s="322"/>
      <c r="CX82" s="322"/>
      <c r="CY82" s="322"/>
      <c r="CZ82" s="322"/>
      <c r="DA82" s="322"/>
      <c r="DB82" s="322"/>
      <c r="DC82" s="322"/>
      <c r="DD82" s="322"/>
      <c r="DE82" s="322"/>
      <c r="DF82" s="322"/>
      <c r="DG82" s="322"/>
      <c r="DH82" s="322"/>
      <c r="DI82" s="322"/>
      <c r="DJ82" s="322"/>
      <c r="DK82" s="322"/>
      <c r="DL82" s="322"/>
      <c r="DM82" s="322"/>
      <c r="DN82" s="322"/>
      <c r="DO82" s="322"/>
      <c r="DP82" s="322"/>
      <c r="DQ82" s="322"/>
      <c r="DR82" s="322"/>
      <c r="DS82" s="322"/>
      <c r="DT82" s="322"/>
      <c r="DU82" s="322"/>
      <c r="DV82" s="322"/>
      <c r="DW82" s="322"/>
      <c r="DX82" s="322"/>
      <c r="DY82" s="322"/>
      <c r="DZ82" s="322"/>
      <c r="EA82" s="322"/>
      <c r="EB82" s="322"/>
      <c r="EC82" s="322"/>
      <c r="ED82" s="322"/>
      <c r="EE82" s="322"/>
      <c r="EF82" s="322"/>
      <c r="EG82" s="322"/>
      <c r="EH82" s="322"/>
      <c r="EI82" s="322"/>
      <c r="EJ82" s="322"/>
      <c r="EK82" s="322"/>
      <c r="EL82" s="322"/>
      <c r="EM82" s="322"/>
      <c r="EN82" s="322"/>
      <c r="EO82" s="322"/>
      <c r="EP82" s="322"/>
      <c r="EQ82" s="322"/>
      <c r="ER82" s="322"/>
      <c r="ES82" s="322"/>
      <c r="ET82" s="322"/>
      <c r="EU82" s="322"/>
      <c r="EV82" s="322"/>
      <c r="EW82" s="322"/>
      <c r="EX82" s="322"/>
      <c r="EY82" s="322"/>
      <c r="EZ82" s="322"/>
      <c r="FA82" s="322"/>
      <c r="FB82" s="322"/>
      <c r="FC82" s="322"/>
      <c r="FD82" s="322"/>
      <c r="FE82" s="322"/>
      <c r="FF82" s="322"/>
      <c r="FG82" s="322"/>
      <c r="FH82" s="322"/>
      <c r="FI82" s="322"/>
      <c r="FJ82" s="322"/>
      <c r="FK82" s="322"/>
      <c r="FL82" s="322"/>
      <c r="FM82" s="322"/>
      <c r="FN82" s="322"/>
      <c r="FO82" s="322"/>
      <c r="FP82" s="322"/>
      <c r="FQ82" s="322"/>
      <c r="FR82" s="322"/>
      <c r="FS82" s="322"/>
      <c r="FT82" s="322"/>
      <c r="FU82" s="322"/>
      <c r="FV82" s="322"/>
      <c r="FW82" s="322"/>
      <c r="FX82" s="322"/>
      <c r="FY82" s="322"/>
      <c r="FZ82" s="322"/>
      <c r="GA82" s="322"/>
      <c r="GB82" s="322"/>
      <c r="GC82" s="322"/>
      <c r="GD82" s="322"/>
      <c r="GE82" s="322"/>
    </row>
    <row r="83" spans="1:187" ht="6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</row>
    <row r="84" spans="1:187" ht="32.25" customHeight="1">
      <c r="A84" s="286" t="s">
        <v>180</v>
      </c>
      <c r="B84" s="286"/>
      <c r="C84" s="286"/>
      <c r="D84" s="286"/>
      <c r="E84" s="286"/>
      <c r="F84" s="286" t="s">
        <v>0</v>
      </c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  <c r="AL84" s="287"/>
      <c r="AM84" s="287"/>
      <c r="AN84" s="287"/>
      <c r="AO84" s="287"/>
      <c r="AP84" s="287"/>
      <c r="AQ84" s="287"/>
      <c r="AR84" s="287"/>
      <c r="AS84" s="287"/>
      <c r="AT84" s="287"/>
      <c r="AU84" s="287"/>
      <c r="AV84" s="287"/>
      <c r="AW84" s="287"/>
      <c r="AX84" s="287"/>
      <c r="AY84" s="287"/>
      <c r="AZ84" s="287"/>
      <c r="BA84" s="287"/>
      <c r="BB84" s="287"/>
      <c r="BC84" s="287"/>
      <c r="BD84" s="287"/>
      <c r="BE84" s="287"/>
      <c r="BF84" s="287"/>
      <c r="BG84" s="287"/>
      <c r="BH84" s="287"/>
      <c r="BI84" s="287"/>
      <c r="BJ84" s="287"/>
      <c r="BK84" s="287"/>
      <c r="BL84" s="287"/>
      <c r="BM84" s="287"/>
      <c r="BN84" s="287"/>
      <c r="BO84" s="287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7"/>
      <c r="CA84" s="287"/>
      <c r="CB84" s="287"/>
      <c r="CC84" s="287"/>
      <c r="CD84" s="287"/>
      <c r="CE84" s="287"/>
      <c r="CF84" s="287"/>
      <c r="CG84" s="287"/>
      <c r="CH84" s="287"/>
      <c r="CI84" s="287"/>
      <c r="CJ84" s="287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7"/>
      <c r="CW84" s="287"/>
      <c r="CX84" s="287"/>
      <c r="CY84" s="287"/>
      <c r="CZ84" s="287"/>
      <c r="DA84" s="287"/>
      <c r="DB84" s="287"/>
      <c r="DC84" s="287"/>
      <c r="DD84" s="287"/>
      <c r="DE84" s="287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7"/>
      <c r="DQ84" s="287"/>
      <c r="DR84" s="287"/>
      <c r="DS84" s="287"/>
      <c r="DT84" s="287"/>
      <c r="DU84" s="287"/>
      <c r="DV84" s="287"/>
      <c r="DW84" s="294" t="s">
        <v>57</v>
      </c>
      <c r="DX84" s="295"/>
      <c r="DY84" s="295"/>
      <c r="DZ84" s="295"/>
      <c r="EA84" s="295"/>
      <c r="EB84" s="295"/>
      <c r="EC84" s="295"/>
      <c r="ED84" s="295"/>
      <c r="EE84" s="295"/>
      <c r="EF84" s="295"/>
      <c r="EG84" s="295"/>
      <c r="EH84" s="295"/>
      <c r="EI84" s="295"/>
      <c r="EJ84" s="295"/>
      <c r="EK84" s="295"/>
      <c r="EL84" s="295"/>
      <c r="EM84" s="295"/>
      <c r="EN84" s="295"/>
      <c r="EO84" s="295"/>
      <c r="EP84" s="295"/>
      <c r="EQ84" s="295"/>
      <c r="ER84" s="310"/>
      <c r="ES84" s="294" t="s">
        <v>198</v>
      </c>
      <c r="ET84" s="296"/>
      <c r="EU84" s="296"/>
      <c r="EV84" s="296"/>
      <c r="EW84" s="296"/>
      <c r="EX84" s="296"/>
      <c r="EY84" s="296"/>
      <c r="EZ84" s="296"/>
      <c r="FA84" s="296"/>
      <c r="FB84" s="296"/>
      <c r="FC84" s="296"/>
      <c r="FD84" s="296"/>
      <c r="FE84" s="296"/>
      <c r="FF84" s="296"/>
      <c r="FG84" s="296"/>
      <c r="FH84" s="296"/>
      <c r="FI84" s="296"/>
      <c r="FJ84" s="296"/>
      <c r="FK84" s="296"/>
      <c r="FL84" s="296"/>
      <c r="FM84" s="296"/>
      <c r="FN84" s="296"/>
      <c r="FO84" s="296"/>
      <c r="FP84" s="296"/>
      <c r="FQ84" s="296"/>
      <c r="FR84" s="296"/>
      <c r="FS84" s="296"/>
      <c r="FT84" s="296"/>
      <c r="FU84" s="296"/>
      <c r="FV84" s="296"/>
      <c r="FW84" s="296"/>
      <c r="FX84" s="296"/>
      <c r="FY84" s="296"/>
      <c r="FZ84" s="296"/>
      <c r="GA84" s="296"/>
      <c r="GB84" s="296"/>
      <c r="GC84" s="296"/>
      <c r="GD84" s="296"/>
      <c r="GE84" s="297"/>
    </row>
    <row r="85" spans="1:187" ht="14.25" customHeight="1">
      <c r="A85" s="286">
        <v>1</v>
      </c>
      <c r="B85" s="286"/>
      <c r="C85" s="286"/>
      <c r="D85" s="286"/>
      <c r="E85" s="286"/>
      <c r="F85" s="286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287"/>
      <c r="AQ85" s="287"/>
      <c r="AR85" s="287"/>
      <c r="AS85" s="287"/>
      <c r="AT85" s="287"/>
      <c r="AU85" s="287"/>
      <c r="AV85" s="287"/>
      <c r="AW85" s="287"/>
      <c r="AX85" s="287"/>
      <c r="AY85" s="287"/>
      <c r="AZ85" s="287"/>
      <c r="BA85" s="287"/>
      <c r="BB85" s="287"/>
      <c r="BC85" s="287"/>
      <c r="BD85" s="287"/>
      <c r="BE85" s="287"/>
      <c r="BF85" s="287"/>
      <c r="BG85" s="287"/>
      <c r="BH85" s="287"/>
      <c r="BI85" s="287"/>
      <c r="BJ85" s="287"/>
      <c r="BK85" s="287"/>
      <c r="BL85" s="287"/>
      <c r="BM85" s="287"/>
      <c r="BN85" s="287"/>
      <c r="BO85" s="287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7"/>
      <c r="CA85" s="287"/>
      <c r="CB85" s="287"/>
      <c r="CC85" s="287"/>
      <c r="CD85" s="287"/>
      <c r="CE85" s="287"/>
      <c r="CF85" s="287"/>
      <c r="CG85" s="287"/>
      <c r="CH85" s="287"/>
      <c r="CI85" s="287"/>
      <c r="CJ85" s="287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7"/>
      <c r="CW85" s="287"/>
      <c r="CX85" s="287"/>
      <c r="CY85" s="287"/>
      <c r="CZ85" s="287"/>
      <c r="DA85" s="287"/>
      <c r="DB85" s="287"/>
      <c r="DC85" s="287"/>
      <c r="DD85" s="287"/>
      <c r="DE85" s="287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7"/>
      <c r="DQ85" s="287"/>
      <c r="DR85" s="287"/>
      <c r="DS85" s="287"/>
      <c r="DT85" s="287"/>
      <c r="DU85" s="287"/>
      <c r="DV85" s="287"/>
      <c r="DW85" s="294"/>
      <c r="DX85" s="295"/>
      <c r="DY85" s="295"/>
      <c r="DZ85" s="295"/>
      <c r="EA85" s="295"/>
      <c r="EB85" s="295"/>
      <c r="EC85" s="295"/>
      <c r="ED85" s="295"/>
      <c r="EE85" s="295"/>
      <c r="EF85" s="295"/>
      <c r="EG85" s="295"/>
      <c r="EH85" s="295"/>
      <c r="EI85" s="295"/>
      <c r="EJ85" s="295"/>
      <c r="EK85" s="295"/>
      <c r="EL85" s="295"/>
      <c r="EM85" s="295"/>
      <c r="EN85" s="295"/>
      <c r="EO85" s="295"/>
      <c r="EP85" s="295"/>
      <c r="EQ85" s="295"/>
      <c r="ER85" s="310"/>
      <c r="ES85" s="294"/>
      <c r="ET85" s="296"/>
      <c r="EU85" s="296"/>
      <c r="EV85" s="296"/>
      <c r="EW85" s="296"/>
      <c r="EX85" s="296"/>
      <c r="EY85" s="296"/>
      <c r="EZ85" s="296"/>
      <c r="FA85" s="296"/>
      <c r="FB85" s="296"/>
      <c r="FC85" s="296"/>
      <c r="FD85" s="296"/>
      <c r="FE85" s="296"/>
      <c r="FF85" s="296"/>
      <c r="FG85" s="296"/>
      <c r="FH85" s="296"/>
      <c r="FI85" s="296"/>
      <c r="FJ85" s="296"/>
      <c r="FK85" s="296"/>
      <c r="FL85" s="296"/>
      <c r="FM85" s="296"/>
      <c r="FN85" s="296"/>
      <c r="FO85" s="296"/>
      <c r="FP85" s="296"/>
      <c r="FQ85" s="296"/>
      <c r="FR85" s="296"/>
      <c r="FS85" s="296"/>
      <c r="FT85" s="296"/>
      <c r="FU85" s="296"/>
      <c r="FV85" s="296"/>
      <c r="FW85" s="296"/>
      <c r="FX85" s="296"/>
      <c r="FY85" s="296"/>
      <c r="FZ85" s="296"/>
      <c r="GA85" s="296"/>
      <c r="GB85" s="296"/>
      <c r="GC85" s="296"/>
      <c r="GD85" s="296"/>
      <c r="GE85" s="297"/>
    </row>
    <row r="86" spans="1:187" ht="12.75">
      <c r="A86" s="286">
        <v>2</v>
      </c>
      <c r="B86" s="286"/>
      <c r="C86" s="286"/>
      <c r="D86" s="286"/>
      <c r="E86" s="286"/>
      <c r="F86" s="286"/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287"/>
      <c r="AL86" s="287"/>
      <c r="AM86" s="287"/>
      <c r="AN86" s="287"/>
      <c r="AO86" s="287"/>
      <c r="AP86" s="287"/>
      <c r="AQ86" s="287"/>
      <c r="AR86" s="287"/>
      <c r="AS86" s="287"/>
      <c r="AT86" s="287"/>
      <c r="AU86" s="287"/>
      <c r="AV86" s="287"/>
      <c r="AW86" s="287"/>
      <c r="AX86" s="287"/>
      <c r="AY86" s="287"/>
      <c r="AZ86" s="287"/>
      <c r="BA86" s="287"/>
      <c r="BB86" s="287"/>
      <c r="BC86" s="287"/>
      <c r="BD86" s="287"/>
      <c r="BE86" s="287"/>
      <c r="BF86" s="287"/>
      <c r="BG86" s="287"/>
      <c r="BH86" s="287"/>
      <c r="BI86" s="287"/>
      <c r="BJ86" s="287"/>
      <c r="BK86" s="287"/>
      <c r="BL86" s="287"/>
      <c r="BM86" s="287"/>
      <c r="BN86" s="287"/>
      <c r="BO86" s="287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7"/>
      <c r="CA86" s="287"/>
      <c r="CB86" s="287"/>
      <c r="CC86" s="287"/>
      <c r="CD86" s="287"/>
      <c r="CE86" s="287"/>
      <c r="CF86" s="287"/>
      <c r="CG86" s="287"/>
      <c r="CH86" s="287"/>
      <c r="CI86" s="287"/>
      <c r="CJ86" s="287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7"/>
      <c r="CW86" s="287"/>
      <c r="CX86" s="287"/>
      <c r="CY86" s="287"/>
      <c r="CZ86" s="287"/>
      <c r="DA86" s="287"/>
      <c r="DB86" s="287"/>
      <c r="DC86" s="287"/>
      <c r="DD86" s="287"/>
      <c r="DE86" s="287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7"/>
      <c r="DQ86" s="287"/>
      <c r="DR86" s="287"/>
      <c r="DS86" s="287"/>
      <c r="DT86" s="287"/>
      <c r="DU86" s="287"/>
      <c r="DV86" s="287"/>
      <c r="DW86" s="294"/>
      <c r="DX86" s="295"/>
      <c r="DY86" s="295"/>
      <c r="DZ86" s="295"/>
      <c r="EA86" s="295"/>
      <c r="EB86" s="295"/>
      <c r="EC86" s="295"/>
      <c r="ED86" s="295"/>
      <c r="EE86" s="295"/>
      <c r="EF86" s="295"/>
      <c r="EG86" s="295"/>
      <c r="EH86" s="295"/>
      <c r="EI86" s="295"/>
      <c r="EJ86" s="295"/>
      <c r="EK86" s="295"/>
      <c r="EL86" s="295"/>
      <c r="EM86" s="295"/>
      <c r="EN86" s="295"/>
      <c r="EO86" s="295"/>
      <c r="EP86" s="295"/>
      <c r="EQ86" s="295"/>
      <c r="ER86" s="310"/>
      <c r="ES86" s="294"/>
      <c r="ET86" s="296"/>
      <c r="EU86" s="296"/>
      <c r="EV86" s="296"/>
      <c r="EW86" s="296"/>
      <c r="EX86" s="296"/>
      <c r="EY86" s="296"/>
      <c r="EZ86" s="296"/>
      <c r="FA86" s="296"/>
      <c r="FB86" s="296"/>
      <c r="FC86" s="296"/>
      <c r="FD86" s="296"/>
      <c r="FE86" s="296"/>
      <c r="FF86" s="296"/>
      <c r="FG86" s="296"/>
      <c r="FH86" s="296"/>
      <c r="FI86" s="296"/>
      <c r="FJ86" s="296"/>
      <c r="FK86" s="296"/>
      <c r="FL86" s="296"/>
      <c r="FM86" s="296"/>
      <c r="FN86" s="296"/>
      <c r="FO86" s="296"/>
      <c r="FP86" s="296"/>
      <c r="FQ86" s="296"/>
      <c r="FR86" s="296"/>
      <c r="FS86" s="296"/>
      <c r="FT86" s="296"/>
      <c r="FU86" s="296"/>
      <c r="FV86" s="296"/>
      <c r="FW86" s="296"/>
      <c r="FX86" s="296"/>
      <c r="FY86" s="296"/>
      <c r="FZ86" s="296"/>
      <c r="GA86" s="296"/>
      <c r="GB86" s="296"/>
      <c r="GC86" s="296"/>
      <c r="GD86" s="296"/>
      <c r="GE86" s="297"/>
    </row>
    <row r="87" spans="1:187" ht="11.25" customHeight="1">
      <c r="A87" s="315" t="s">
        <v>56</v>
      </c>
      <c r="B87" s="318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  <c r="AA87" s="318"/>
      <c r="AB87" s="318"/>
      <c r="AC87" s="318"/>
      <c r="AD87" s="318"/>
      <c r="AE87" s="318"/>
      <c r="AF87" s="318"/>
      <c r="AG87" s="318"/>
      <c r="AH87" s="318"/>
      <c r="AI87" s="318"/>
      <c r="AJ87" s="318"/>
      <c r="AK87" s="318"/>
      <c r="AL87" s="318"/>
      <c r="AM87" s="318"/>
      <c r="AN87" s="318"/>
      <c r="AO87" s="318"/>
      <c r="AP87" s="318"/>
      <c r="AQ87" s="318"/>
      <c r="AR87" s="318"/>
      <c r="AS87" s="318"/>
      <c r="AT87" s="318"/>
      <c r="AU87" s="318"/>
      <c r="AV87" s="318"/>
      <c r="AW87" s="318"/>
      <c r="AX87" s="318"/>
      <c r="AY87" s="318"/>
      <c r="AZ87" s="318"/>
      <c r="BA87" s="318"/>
      <c r="BB87" s="318"/>
      <c r="BC87" s="318"/>
      <c r="BD87" s="318"/>
      <c r="BE87" s="318"/>
      <c r="BF87" s="318"/>
      <c r="BG87" s="318"/>
      <c r="BH87" s="318"/>
      <c r="BI87" s="318"/>
      <c r="BJ87" s="318"/>
      <c r="BK87" s="318"/>
      <c r="BL87" s="318"/>
      <c r="BM87" s="318"/>
      <c r="BN87" s="318"/>
      <c r="BO87" s="318"/>
      <c r="BP87" s="318"/>
      <c r="BQ87" s="318"/>
      <c r="BR87" s="318"/>
      <c r="BS87" s="318"/>
      <c r="BT87" s="318"/>
      <c r="BU87" s="318"/>
      <c r="BV87" s="318"/>
      <c r="BW87" s="318"/>
      <c r="BX87" s="318"/>
      <c r="BY87" s="318"/>
      <c r="BZ87" s="318"/>
      <c r="CA87" s="318"/>
      <c r="CB87" s="318"/>
      <c r="CC87" s="318"/>
      <c r="CD87" s="318"/>
      <c r="CE87" s="318"/>
      <c r="CF87" s="318"/>
      <c r="CG87" s="318"/>
      <c r="CH87" s="318"/>
      <c r="CI87" s="318"/>
      <c r="CJ87" s="318"/>
      <c r="CK87" s="318"/>
      <c r="CL87" s="318"/>
      <c r="CM87" s="318"/>
      <c r="CN87" s="318"/>
      <c r="CO87" s="318"/>
      <c r="CP87" s="318"/>
      <c r="CQ87" s="318"/>
      <c r="CR87" s="318"/>
      <c r="CS87" s="318"/>
      <c r="CT87" s="318"/>
      <c r="CU87" s="318"/>
      <c r="CV87" s="318"/>
      <c r="CW87" s="318"/>
      <c r="CX87" s="318"/>
      <c r="CY87" s="318"/>
      <c r="CZ87" s="318"/>
      <c r="DA87" s="318"/>
      <c r="DB87" s="318"/>
      <c r="DC87" s="318"/>
      <c r="DD87" s="318"/>
      <c r="DE87" s="318"/>
      <c r="DF87" s="318"/>
      <c r="DG87" s="318"/>
      <c r="DH87" s="318"/>
      <c r="DI87" s="318"/>
      <c r="DJ87" s="318"/>
      <c r="DK87" s="318"/>
      <c r="DL87" s="318"/>
      <c r="DM87" s="318"/>
      <c r="DN87" s="318"/>
      <c r="DO87" s="318"/>
      <c r="DP87" s="318"/>
      <c r="DQ87" s="318"/>
      <c r="DR87" s="318"/>
      <c r="DS87" s="318"/>
      <c r="DT87" s="318"/>
      <c r="DU87" s="318"/>
      <c r="DV87" s="318"/>
      <c r="DW87" s="318"/>
      <c r="DX87" s="318"/>
      <c r="DY87" s="318"/>
      <c r="DZ87" s="318"/>
      <c r="EA87" s="318"/>
      <c r="EB87" s="318"/>
      <c r="EC87" s="318"/>
      <c r="ED87" s="318"/>
      <c r="EE87" s="318"/>
      <c r="EF87" s="318"/>
      <c r="EG87" s="318"/>
      <c r="EH87" s="318"/>
      <c r="EI87" s="318"/>
      <c r="EJ87" s="318"/>
      <c r="EK87" s="318"/>
      <c r="EL87" s="318"/>
      <c r="EM87" s="318"/>
      <c r="EN87" s="318"/>
      <c r="EO87" s="318"/>
      <c r="EP87" s="318"/>
      <c r="EQ87" s="318"/>
      <c r="ER87" s="319"/>
      <c r="ES87" s="294"/>
      <c r="ET87" s="296"/>
      <c r="EU87" s="296"/>
      <c r="EV87" s="296"/>
      <c r="EW87" s="296"/>
      <c r="EX87" s="296"/>
      <c r="EY87" s="296"/>
      <c r="EZ87" s="296"/>
      <c r="FA87" s="296"/>
      <c r="FB87" s="296"/>
      <c r="FC87" s="296"/>
      <c r="FD87" s="296"/>
      <c r="FE87" s="296"/>
      <c r="FF87" s="296"/>
      <c r="FG87" s="296"/>
      <c r="FH87" s="296"/>
      <c r="FI87" s="296"/>
      <c r="FJ87" s="296"/>
      <c r="FK87" s="296"/>
      <c r="FL87" s="296"/>
      <c r="FM87" s="296"/>
      <c r="FN87" s="296"/>
      <c r="FO87" s="296"/>
      <c r="FP87" s="296"/>
      <c r="FQ87" s="296"/>
      <c r="FR87" s="296"/>
      <c r="FS87" s="296"/>
      <c r="FT87" s="296"/>
      <c r="FU87" s="296"/>
      <c r="FV87" s="296"/>
      <c r="FW87" s="296"/>
      <c r="FX87" s="296"/>
      <c r="FY87" s="296"/>
      <c r="FZ87" s="296"/>
      <c r="GA87" s="296"/>
      <c r="GB87" s="296"/>
      <c r="GC87" s="296"/>
      <c r="GD87" s="296"/>
      <c r="GE87" s="297"/>
    </row>
    <row r="88" spans="1:187" ht="17.25" customHeight="1">
      <c r="A88" s="340" t="s">
        <v>217</v>
      </c>
      <c r="B88" s="341"/>
      <c r="C88" s="341"/>
      <c r="D88" s="341"/>
      <c r="E88" s="341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1"/>
      <c r="W88" s="341"/>
      <c r="X88" s="341"/>
      <c r="Y88" s="341"/>
      <c r="Z88" s="341"/>
      <c r="AA88" s="341"/>
      <c r="AB88" s="341"/>
      <c r="AC88" s="341"/>
      <c r="AD88" s="341"/>
      <c r="AE88" s="341"/>
      <c r="AF88" s="341"/>
      <c r="AG88" s="341"/>
      <c r="AH88" s="341"/>
      <c r="AI88" s="341"/>
      <c r="AJ88" s="341"/>
      <c r="AK88" s="341"/>
      <c r="AL88" s="341"/>
      <c r="AM88" s="341"/>
      <c r="AN88" s="341"/>
      <c r="AO88" s="341"/>
      <c r="AP88" s="341"/>
      <c r="AQ88" s="341"/>
      <c r="AR88" s="341"/>
      <c r="AS88" s="341"/>
      <c r="AT88" s="341"/>
      <c r="AU88" s="341"/>
      <c r="AV88" s="341"/>
      <c r="AW88" s="341"/>
      <c r="AX88" s="341"/>
      <c r="AY88" s="341"/>
      <c r="AZ88" s="341"/>
      <c r="BA88" s="341"/>
      <c r="BB88" s="341"/>
      <c r="BC88" s="341"/>
      <c r="BD88" s="341"/>
      <c r="BE88" s="341"/>
      <c r="BF88" s="341"/>
      <c r="BG88" s="341"/>
      <c r="BH88" s="341"/>
      <c r="BI88" s="341"/>
      <c r="BJ88" s="341"/>
      <c r="BK88" s="341"/>
      <c r="BL88" s="341"/>
      <c r="BM88" s="341"/>
      <c r="BN88" s="341"/>
      <c r="BO88" s="341"/>
      <c r="BP88" s="341"/>
      <c r="BQ88" s="341"/>
      <c r="BR88" s="341"/>
      <c r="BS88" s="341"/>
      <c r="BT88" s="341"/>
      <c r="BU88" s="341"/>
      <c r="BV88" s="341"/>
      <c r="BW88" s="341"/>
      <c r="BX88" s="341"/>
      <c r="BY88" s="341"/>
      <c r="BZ88" s="341"/>
      <c r="CA88" s="341"/>
      <c r="CB88" s="341"/>
      <c r="CC88" s="341"/>
      <c r="CD88" s="341"/>
      <c r="CE88" s="341"/>
      <c r="CF88" s="341"/>
      <c r="CG88" s="341"/>
      <c r="CH88" s="341"/>
      <c r="CI88" s="341"/>
      <c r="CJ88" s="341"/>
      <c r="CK88" s="341"/>
      <c r="CL88" s="341"/>
      <c r="CM88" s="341"/>
      <c r="CN88" s="341"/>
      <c r="CO88" s="341"/>
      <c r="CP88" s="341"/>
      <c r="CQ88" s="341"/>
      <c r="CR88" s="341"/>
      <c r="CS88" s="341"/>
      <c r="CT88" s="341"/>
      <c r="CU88" s="341"/>
      <c r="CV88" s="341"/>
      <c r="CW88" s="341"/>
      <c r="CX88" s="341"/>
      <c r="CY88" s="341"/>
      <c r="CZ88" s="341"/>
      <c r="DA88" s="341"/>
      <c r="DB88" s="341"/>
      <c r="DC88" s="341"/>
      <c r="DD88" s="341"/>
      <c r="DE88" s="341"/>
      <c r="DF88" s="341"/>
      <c r="DG88" s="341"/>
      <c r="DH88" s="341"/>
      <c r="DI88" s="341"/>
      <c r="DJ88" s="341"/>
      <c r="DK88" s="341"/>
      <c r="DL88" s="341"/>
      <c r="DM88" s="341"/>
      <c r="DN88" s="341"/>
      <c r="DO88" s="341"/>
      <c r="DP88" s="341"/>
      <c r="DQ88" s="341"/>
      <c r="DR88" s="341"/>
      <c r="DS88" s="341"/>
      <c r="DT88" s="341"/>
      <c r="DU88" s="341"/>
      <c r="DV88" s="341"/>
      <c r="DW88" s="341"/>
      <c r="DX88" s="341"/>
      <c r="DY88" s="341"/>
      <c r="DZ88" s="341"/>
      <c r="EA88" s="341"/>
      <c r="EB88" s="341"/>
      <c r="EC88" s="341"/>
      <c r="ED88" s="341"/>
      <c r="EE88" s="341"/>
      <c r="EF88" s="341"/>
      <c r="EG88" s="341"/>
      <c r="EH88" s="341"/>
      <c r="EI88" s="341"/>
      <c r="EJ88" s="341"/>
      <c r="EK88" s="341"/>
      <c r="EL88" s="341"/>
      <c r="EM88" s="341"/>
      <c r="EN88" s="341"/>
      <c r="EO88" s="341"/>
      <c r="EP88" s="341"/>
      <c r="EQ88" s="341"/>
      <c r="ER88" s="341"/>
      <c r="ES88" s="341"/>
      <c r="ET88" s="341"/>
      <c r="EU88" s="341"/>
      <c r="EV88" s="341"/>
      <c r="EW88" s="341"/>
      <c r="EX88" s="341"/>
      <c r="EY88" s="341"/>
      <c r="EZ88" s="341"/>
      <c r="FA88" s="341"/>
      <c r="FB88" s="341"/>
      <c r="FC88" s="341"/>
      <c r="FD88" s="341"/>
      <c r="FE88" s="341"/>
      <c r="FF88" s="341"/>
      <c r="FG88" s="341"/>
      <c r="FH88" s="341"/>
      <c r="FI88" s="341"/>
      <c r="FJ88" s="341"/>
      <c r="FK88" s="341"/>
      <c r="FL88" s="341"/>
      <c r="FM88" s="341"/>
      <c r="FN88" s="341"/>
      <c r="FO88" s="341"/>
      <c r="FP88" s="341"/>
      <c r="FQ88" s="341"/>
      <c r="FR88" s="341"/>
      <c r="FS88" s="341"/>
      <c r="FT88" s="341"/>
      <c r="FU88" s="341"/>
      <c r="FV88" s="341"/>
      <c r="FW88" s="341"/>
      <c r="FX88" s="341"/>
      <c r="FY88" s="341"/>
      <c r="FZ88" s="341"/>
      <c r="GA88" s="341"/>
      <c r="GB88" s="341"/>
      <c r="GC88" s="341"/>
      <c r="GD88" s="341"/>
      <c r="GE88" s="341"/>
    </row>
    <row r="89" spans="1:195" ht="15" hidden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</row>
    <row r="90" spans="1:195" ht="12" hidden="1">
      <c r="A90" s="302" t="s">
        <v>218</v>
      </c>
      <c r="B90" s="302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  <c r="AE90" s="302"/>
      <c r="AF90" s="302"/>
      <c r="AG90" s="302"/>
      <c r="AH90" s="302"/>
      <c r="AI90" s="302"/>
      <c r="AJ90" s="302"/>
      <c r="AK90" s="302"/>
      <c r="AL90" s="302"/>
      <c r="AM90" s="302"/>
      <c r="AN90" s="302"/>
      <c r="AO90" s="302"/>
      <c r="AP90" s="302"/>
      <c r="AQ90" s="302"/>
      <c r="AR90" s="302"/>
      <c r="AS90" s="302"/>
      <c r="AT90" s="302"/>
      <c r="AU90" s="302"/>
      <c r="AV90" s="302"/>
      <c r="AW90" s="302"/>
      <c r="AX90" s="302"/>
      <c r="AY90" s="302"/>
      <c r="AZ90" s="302"/>
      <c r="BA90" s="302"/>
      <c r="BB90" s="302"/>
      <c r="BC90" s="302"/>
      <c r="BD90" s="302"/>
      <c r="BE90" s="302"/>
      <c r="BF90" s="302"/>
      <c r="BG90" s="302"/>
      <c r="BH90" s="302"/>
      <c r="BI90" s="302"/>
      <c r="BJ90" s="302"/>
      <c r="BK90" s="302"/>
      <c r="BL90" s="302"/>
      <c r="BM90" s="302"/>
      <c r="BN90" s="302"/>
      <c r="BO90" s="302"/>
      <c r="BP90" s="302"/>
      <c r="BQ90" s="302"/>
      <c r="BR90" s="302"/>
      <c r="BS90" s="302"/>
      <c r="BT90" s="302"/>
      <c r="BU90" s="302"/>
      <c r="BV90" s="302"/>
      <c r="BW90" s="302"/>
      <c r="BX90" s="302"/>
      <c r="BY90" s="302"/>
      <c r="BZ90" s="302"/>
      <c r="CA90" s="302"/>
      <c r="CB90" s="302"/>
      <c r="CC90" s="302"/>
      <c r="CD90" s="302"/>
      <c r="CE90" s="302"/>
      <c r="CF90" s="302"/>
      <c r="CG90" s="302"/>
      <c r="CH90" s="302"/>
      <c r="CI90" s="302"/>
      <c r="CJ90" s="302"/>
      <c r="CK90" s="302"/>
      <c r="CL90" s="302"/>
      <c r="CM90" s="302"/>
      <c r="CN90" s="302"/>
      <c r="CO90" s="302"/>
      <c r="CP90" s="302"/>
      <c r="CQ90" s="302"/>
      <c r="CR90" s="302"/>
      <c r="CS90" s="302"/>
      <c r="CT90" s="302"/>
      <c r="CU90" s="302"/>
      <c r="CV90" s="302"/>
      <c r="CW90" s="302"/>
      <c r="CX90" s="302"/>
      <c r="CY90" s="302"/>
      <c r="CZ90" s="302"/>
      <c r="DA90" s="302"/>
      <c r="DB90" s="302"/>
      <c r="DC90" s="302"/>
      <c r="DD90" s="302"/>
      <c r="DE90" s="302"/>
      <c r="DF90" s="302"/>
      <c r="DG90" s="302"/>
      <c r="DH90" s="302"/>
      <c r="DI90" s="302"/>
      <c r="DJ90" s="302"/>
      <c r="DK90" s="302"/>
      <c r="DL90" s="302"/>
      <c r="DM90" s="302"/>
      <c r="DN90" s="302"/>
      <c r="DO90" s="302"/>
      <c r="DP90" s="302"/>
      <c r="DQ90" s="302"/>
      <c r="DR90" s="302"/>
      <c r="DS90" s="302"/>
      <c r="DT90" s="302"/>
      <c r="DU90" s="302"/>
      <c r="DV90" s="302"/>
      <c r="DW90" s="302"/>
      <c r="DX90" s="302"/>
      <c r="DY90" s="302"/>
      <c r="DZ90" s="302"/>
      <c r="EA90" s="302"/>
      <c r="EB90" s="302"/>
      <c r="EC90" s="302"/>
      <c r="ED90" s="302"/>
      <c r="EE90" s="302"/>
      <c r="EF90" s="302"/>
      <c r="EG90" s="302"/>
      <c r="EH90" s="302"/>
      <c r="EI90" s="302"/>
      <c r="EJ90" s="302"/>
      <c r="EK90" s="302"/>
      <c r="EL90" s="302"/>
      <c r="EM90" s="302"/>
      <c r="EN90" s="302"/>
      <c r="EO90" s="302"/>
      <c r="EP90" s="302"/>
      <c r="EQ90" s="302"/>
      <c r="ER90" s="302"/>
      <c r="ES90" s="302"/>
      <c r="ET90" s="302"/>
      <c r="EU90" s="302"/>
      <c r="EV90" s="302"/>
      <c r="EW90" s="302"/>
      <c r="EX90" s="302"/>
      <c r="EY90" s="302"/>
      <c r="EZ90" s="302"/>
      <c r="FA90" s="302"/>
      <c r="FB90" s="302"/>
      <c r="FC90" s="302"/>
      <c r="FD90" s="302"/>
      <c r="FE90" s="302"/>
      <c r="FF90" s="302"/>
      <c r="FG90" s="302"/>
      <c r="FH90" s="302"/>
      <c r="FI90" s="302"/>
      <c r="FJ90" s="302"/>
      <c r="FK90" s="302"/>
      <c r="FL90" s="302"/>
      <c r="FM90" s="302"/>
      <c r="FN90" s="302"/>
      <c r="FO90" s="302"/>
      <c r="FP90" s="302"/>
      <c r="FQ90" s="302"/>
      <c r="FR90" s="302"/>
      <c r="FS90" s="302"/>
      <c r="FT90" s="302"/>
      <c r="FU90" s="302"/>
      <c r="FV90" s="302"/>
      <c r="FW90" s="302"/>
      <c r="FX90" s="302"/>
      <c r="FY90" s="302"/>
      <c r="FZ90" s="302"/>
      <c r="GA90" s="302"/>
      <c r="GB90" s="302"/>
      <c r="GC90" s="302"/>
      <c r="GD90" s="302"/>
      <c r="GE90" s="302"/>
      <c r="GF90" s="18"/>
      <c r="GG90" s="18"/>
      <c r="GH90" s="18"/>
      <c r="GI90" s="18"/>
      <c r="GJ90" s="18"/>
      <c r="GK90" s="18"/>
      <c r="GL90" s="18"/>
      <c r="GM90" s="18"/>
    </row>
    <row r="91" spans="188:195" ht="6.75" customHeight="1" hidden="1">
      <c r="GF91" s="18"/>
      <c r="GG91" s="18"/>
      <c r="GH91" s="18"/>
      <c r="GI91" s="18"/>
      <c r="GJ91" s="18"/>
      <c r="GK91" s="18"/>
      <c r="GL91" s="18"/>
      <c r="GM91" s="18"/>
    </row>
    <row r="92" spans="1:195" ht="27.75" customHeight="1" hidden="1">
      <c r="A92" s="304" t="s">
        <v>180</v>
      </c>
      <c r="B92" s="305"/>
      <c r="C92" s="305"/>
      <c r="D92" s="305"/>
      <c r="E92" s="306"/>
      <c r="F92" s="304" t="s">
        <v>0</v>
      </c>
      <c r="G92" s="305"/>
      <c r="H92" s="305"/>
      <c r="I92" s="305"/>
      <c r="J92" s="305"/>
      <c r="K92" s="305"/>
      <c r="L92" s="305"/>
      <c r="M92" s="305"/>
      <c r="N92" s="305"/>
      <c r="O92" s="305"/>
      <c r="P92" s="305"/>
      <c r="Q92" s="305"/>
      <c r="R92" s="305"/>
      <c r="S92" s="305"/>
      <c r="T92" s="305"/>
      <c r="U92" s="305"/>
      <c r="V92" s="305"/>
      <c r="W92" s="305"/>
      <c r="X92" s="305"/>
      <c r="Y92" s="305"/>
      <c r="Z92" s="305"/>
      <c r="AA92" s="305"/>
      <c r="AB92" s="305"/>
      <c r="AC92" s="305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5"/>
      <c r="AO92" s="305"/>
      <c r="AP92" s="305"/>
      <c r="AQ92" s="306"/>
      <c r="AR92" s="279" t="s">
        <v>57</v>
      </c>
      <c r="AS92" s="280"/>
      <c r="AT92" s="280"/>
      <c r="AU92" s="280"/>
      <c r="AV92" s="280"/>
      <c r="AW92" s="280"/>
      <c r="AX92" s="280"/>
      <c r="AY92" s="280"/>
      <c r="AZ92" s="280"/>
      <c r="BA92" s="280"/>
      <c r="BB92" s="280"/>
      <c r="BC92" s="288"/>
      <c r="BD92" s="279" t="s">
        <v>182</v>
      </c>
      <c r="BE92" s="280"/>
      <c r="BF92" s="280"/>
      <c r="BG92" s="280"/>
      <c r="BH92" s="280"/>
      <c r="BI92" s="280"/>
      <c r="BJ92" s="280"/>
      <c r="BK92" s="280"/>
      <c r="BL92" s="280"/>
      <c r="BM92" s="288"/>
      <c r="BN92" s="279" t="s">
        <v>183</v>
      </c>
      <c r="BO92" s="280"/>
      <c r="BP92" s="280"/>
      <c r="BQ92" s="280"/>
      <c r="BR92" s="280"/>
      <c r="BS92" s="280"/>
      <c r="BT92" s="280"/>
      <c r="BU92" s="280"/>
      <c r="BV92" s="280"/>
      <c r="BW92" s="280"/>
      <c r="BX92" s="280"/>
      <c r="BY92" s="280"/>
      <c r="BZ92" s="280"/>
      <c r="CA92" s="280"/>
      <c r="CB92" s="280"/>
      <c r="CC92" s="288"/>
      <c r="CD92" s="279" t="s">
        <v>219</v>
      </c>
      <c r="CE92" s="280"/>
      <c r="CF92" s="280"/>
      <c r="CG92" s="280"/>
      <c r="CH92" s="280"/>
      <c r="CI92" s="280"/>
      <c r="CJ92" s="280"/>
      <c r="CK92" s="280"/>
      <c r="CL92" s="280"/>
      <c r="CM92" s="280"/>
      <c r="CN92" s="280"/>
      <c r="CO92" s="280"/>
      <c r="CP92" s="280"/>
      <c r="CQ92" s="279" t="s">
        <v>122</v>
      </c>
      <c r="CR92" s="283"/>
      <c r="CS92" s="283"/>
      <c r="CT92" s="283"/>
      <c r="CU92" s="283"/>
      <c r="CV92" s="283"/>
      <c r="CW92" s="283"/>
      <c r="CX92" s="283"/>
      <c r="CY92" s="280"/>
      <c r="CZ92" s="280"/>
      <c r="DA92" s="280"/>
      <c r="DB92" s="286" t="s">
        <v>186</v>
      </c>
      <c r="DC92" s="287"/>
      <c r="DD92" s="287"/>
      <c r="DE92" s="287"/>
      <c r="DF92" s="287"/>
      <c r="DG92" s="287"/>
      <c r="DH92" s="287"/>
      <c r="DI92" s="287"/>
      <c r="DJ92" s="287"/>
      <c r="DK92" s="287"/>
      <c r="DL92" s="287"/>
      <c r="DM92" s="287"/>
      <c r="DN92" s="279" t="s">
        <v>187</v>
      </c>
      <c r="DO92" s="280"/>
      <c r="DP92" s="280"/>
      <c r="DQ92" s="280"/>
      <c r="DR92" s="280"/>
      <c r="DS92" s="280"/>
      <c r="DT92" s="280"/>
      <c r="DU92" s="280"/>
      <c r="DV92" s="280"/>
      <c r="DW92" s="280"/>
      <c r="DX92" s="280"/>
      <c r="DY92" s="280"/>
      <c r="DZ92" s="280"/>
      <c r="EA92" s="280"/>
      <c r="EB92" s="280"/>
      <c r="EC92" s="288"/>
      <c r="ED92" s="290" t="s">
        <v>188</v>
      </c>
      <c r="EE92" s="291"/>
      <c r="EF92" s="291"/>
      <c r="EG92" s="291"/>
      <c r="EH92" s="291"/>
      <c r="EI92" s="291"/>
      <c r="EJ92" s="291"/>
      <c r="EK92" s="291"/>
      <c r="EL92" s="291"/>
      <c r="EM92" s="291"/>
      <c r="EN92" s="291"/>
      <c r="EO92" s="291"/>
      <c r="EP92" s="291"/>
      <c r="EQ92" s="291"/>
      <c r="ER92" s="291"/>
      <c r="ES92" s="291"/>
      <c r="ET92" s="291"/>
      <c r="EU92" s="291"/>
      <c r="EV92" s="291"/>
      <c r="EW92" s="291"/>
      <c r="EX92" s="291"/>
      <c r="EY92" s="291"/>
      <c r="EZ92" s="291"/>
      <c r="FA92" s="291"/>
      <c r="FB92" s="291"/>
      <c r="FC92" s="291"/>
      <c r="FD92" s="291"/>
      <c r="FE92" s="291"/>
      <c r="FF92" s="291"/>
      <c r="FG92" s="291"/>
      <c r="FH92" s="291"/>
      <c r="FI92" s="291"/>
      <c r="FJ92" s="291"/>
      <c r="FK92" s="291"/>
      <c r="FL92" s="292"/>
      <c r="FM92" s="292"/>
      <c r="FN92" s="292"/>
      <c r="FO92" s="292"/>
      <c r="FP92" s="292"/>
      <c r="FQ92" s="292"/>
      <c r="FR92" s="292"/>
      <c r="FS92" s="292"/>
      <c r="FT92" s="292"/>
      <c r="FU92" s="292"/>
      <c r="FV92" s="292"/>
      <c r="FW92" s="292"/>
      <c r="FX92" s="292"/>
      <c r="FY92" s="292"/>
      <c r="FZ92" s="292"/>
      <c r="GA92" s="292"/>
      <c r="GB92" s="292"/>
      <c r="GC92" s="292"/>
      <c r="GD92" s="292"/>
      <c r="GE92" s="293"/>
      <c r="GF92" s="18"/>
      <c r="GG92" s="18"/>
      <c r="GH92" s="18"/>
      <c r="GI92" s="18"/>
      <c r="GJ92" s="18"/>
      <c r="GK92" s="18"/>
      <c r="GL92" s="18"/>
      <c r="GM92" s="18"/>
    </row>
    <row r="93" spans="1:195" ht="50.25" customHeight="1" hidden="1">
      <c r="A93" s="307"/>
      <c r="B93" s="308"/>
      <c r="C93" s="308"/>
      <c r="D93" s="308"/>
      <c r="E93" s="309"/>
      <c r="F93" s="307"/>
      <c r="G93" s="308"/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08"/>
      <c r="Y93" s="308"/>
      <c r="Z93" s="308"/>
      <c r="AA93" s="308"/>
      <c r="AB93" s="308"/>
      <c r="AC93" s="308"/>
      <c r="AD93" s="308"/>
      <c r="AE93" s="308"/>
      <c r="AF93" s="308"/>
      <c r="AG93" s="308"/>
      <c r="AH93" s="308"/>
      <c r="AI93" s="308"/>
      <c r="AJ93" s="308"/>
      <c r="AK93" s="308"/>
      <c r="AL93" s="308"/>
      <c r="AM93" s="308"/>
      <c r="AN93" s="308"/>
      <c r="AO93" s="308"/>
      <c r="AP93" s="308"/>
      <c r="AQ93" s="309"/>
      <c r="AR93" s="281"/>
      <c r="AS93" s="282"/>
      <c r="AT93" s="282"/>
      <c r="AU93" s="282"/>
      <c r="AV93" s="282"/>
      <c r="AW93" s="282"/>
      <c r="AX93" s="282"/>
      <c r="AY93" s="282"/>
      <c r="AZ93" s="282"/>
      <c r="BA93" s="282"/>
      <c r="BB93" s="282"/>
      <c r="BC93" s="289"/>
      <c r="BD93" s="281"/>
      <c r="BE93" s="282"/>
      <c r="BF93" s="282"/>
      <c r="BG93" s="282"/>
      <c r="BH93" s="282"/>
      <c r="BI93" s="282"/>
      <c r="BJ93" s="282"/>
      <c r="BK93" s="282"/>
      <c r="BL93" s="282"/>
      <c r="BM93" s="289"/>
      <c r="BN93" s="281"/>
      <c r="BO93" s="282"/>
      <c r="BP93" s="282"/>
      <c r="BQ93" s="282"/>
      <c r="BR93" s="282"/>
      <c r="BS93" s="282"/>
      <c r="BT93" s="282"/>
      <c r="BU93" s="282"/>
      <c r="BV93" s="282"/>
      <c r="BW93" s="282"/>
      <c r="BX93" s="282"/>
      <c r="BY93" s="282"/>
      <c r="BZ93" s="282"/>
      <c r="CA93" s="282"/>
      <c r="CB93" s="282"/>
      <c r="CC93" s="289"/>
      <c r="CD93" s="281"/>
      <c r="CE93" s="282"/>
      <c r="CF93" s="282"/>
      <c r="CG93" s="282"/>
      <c r="CH93" s="282"/>
      <c r="CI93" s="282"/>
      <c r="CJ93" s="282"/>
      <c r="CK93" s="282"/>
      <c r="CL93" s="282"/>
      <c r="CM93" s="282"/>
      <c r="CN93" s="282"/>
      <c r="CO93" s="282"/>
      <c r="CP93" s="282"/>
      <c r="CQ93" s="284"/>
      <c r="CR93" s="285"/>
      <c r="CS93" s="285"/>
      <c r="CT93" s="285"/>
      <c r="CU93" s="285"/>
      <c r="CV93" s="285"/>
      <c r="CW93" s="285"/>
      <c r="CX93" s="285"/>
      <c r="CY93" s="282"/>
      <c r="CZ93" s="282"/>
      <c r="DA93" s="282"/>
      <c r="DB93" s="287"/>
      <c r="DC93" s="287"/>
      <c r="DD93" s="287"/>
      <c r="DE93" s="287"/>
      <c r="DF93" s="287"/>
      <c r="DG93" s="287"/>
      <c r="DH93" s="287"/>
      <c r="DI93" s="287"/>
      <c r="DJ93" s="287"/>
      <c r="DK93" s="287"/>
      <c r="DL93" s="287"/>
      <c r="DM93" s="287"/>
      <c r="DN93" s="281"/>
      <c r="DO93" s="282"/>
      <c r="DP93" s="282"/>
      <c r="DQ93" s="282"/>
      <c r="DR93" s="282"/>
      <c r="DS93" s="282"/>
      <c r="DT93" s="282"/>
      <c r="DU93" s="282"/>
      <c r="DV93" s="282"/>
      <c r="DW93" s="282"/>
      <c r="DX93" s="282"/>
      <c r="DY93" s="282"/>
      <c r="DZ93" s="282"/>
      <c r="EA93" s="282"/>
      <c r="EB93" s="282"/>
      <c r="EC93" s="289"/>
      <c r="ED93" s="294" t="s">
        <v>203</v>
      </c>
      <c r="EE93" s="295"/>
      <c r="EF93" s="295"/>
      <c r="EG93" s="295"/>
      <c r="EH93" s="295"/>
      <c r="EI93" s="295"/>
      <c r="EJ93" s="295"/>
      <c r="EK93" s="295"/>
      <c r="EL93" s="295"/>
      <c r="EM93" s="295"/>
      <c r="EN93" s="295"/>
      <c r="EO93" s="295"/>
      <c r="EP93" s="295"/>
      <c r="EQ93" s="295"/>
      <c r="ER93" s="295"/>
      <c r="ES93" s="295"/>
      <c r="ET93" s="295"/>
      <c r="EU93" s="295"/>
      <c r="EV93" s="294" t="s">
        <v>204</v>
      </c>
      <c r="EW93" s="296"/>
      <c r="EX93" s="296"/>
      <c r="EY93" s="296"/>
      <c r="EZ93" s="296"/>
      <c r="FA93" s="296"/>
      <c r="FB93" s="296"/>
      <c r="FC93" s="296"/>
      <c r="FD93" s="296"/>
      <c r="FE93" s="296"/>
      <c r="FF93" s="296"/>
      <c r="FG93" s="296"/>
      <c r="FH93" s="296"/>
      <c r="FI93" s="296"/>
      <c r="FJ93" s="296"/>
      <c r="FK93" s="297"/>
      <c r="FL93" s="296" t="s">
        <v>191</v>
      </c>
      <c r="FM93" s="296"/>
      <c r="FN93" s="296"/>
      <c r="FO93" s="296"/>
      <c r="FP93" s="296"/>
      <c r="FQ93" s="296"/>
      <c r="FR93" s="296"/>
      <c r="FS93" s="296"/>
      <c r="FT93" s="296"/>
      <c r="FU93" s="296"/>
      <c r="FV93" s="296"/>
      <c r="FW93" s="296"/>
      <c r="FX93" s="296"/>
      <c r="FY93" s="296"/>
      <c r="FZ93" s="296"/>
      <c r="GA93" s="296"/>
      <c r="GB93" s="296"/>
      <c r="GC93" s="296"/>
      <c r="GD93" s="296"/>
      <c r="GE93" s="297"/>
      <c r="GF93" s="18"/>
      <c r="GG93" s="18"/>
      <c r="GH93" s="18"/>
      <c r="GI93" s="18"/>
      <c r="GJ93" s="18"/>
      <c r="GK93" s="18"/>
      <c r="GL93" s="18"/>
      <c r="GM93" s="18"/>
    </row>
    <row r="94" spans="1:195" ht="15" hidden="1">
      <c r="A94" s="286">
        <v>1</v>
      </c>
      <c r="B94" s="286"/>
      <c r="C94" s="286"/>
      <c r="D94" s="286"/>
      <c r="E94" s="286"/>
      <c r="F94" s="294">
        <v>2</v>
      </c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296"/>
      <c r="V94" s="296"/>
      <c r="W94" s="296"/>
      <c r="X94" s="296"/>
      <c r="Y94" s="296"/>
      <c r="Z94" s="296"/>
      <c r="AA94" s="296"/>
      <c r="AB94" s="296"/>
      <c r="AC94" s="296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  <c r="AN94" s="296"/>
      <c r="AO94" s="296"/>
      <c r="AP94" s="296"/>
      <c r="AQ94" s="296"/>
      <c r="AR94" s="294">
        <v>3</v>
      </c>
      <c r="AS94" s="296"/>
      <c r="AT94" s="296"/>
      <c r="AU94" s="296"/>
      <c r="AV94" s="296"/>
      <c r="AW94" s="296"/>
      <c r="AX94" s="296"/>
      <c r="AY94" s="296"/>
      <c r="AZ94" s="296"/>
      <c r="BA94" s="296"/>
      <c r="BB94" s="296"/>
      <c r="BC94" s="296"/>
      <c r="BD94" s="294">
        <v>4</v>
      </c>
      <c r="BE94" s="296"/>
      <c r="BF94" s="296"/>
      <c r="BG94" s="296"/>
      <c r="BH94" s="296"/>
      <c r="BI94" s="296"/>
      <c r="BJ94" s="296"/>
      <c r="BK94" s="296"/>
      <c r="BL94" s="296"/>
      <c r="BM94" s="297"/>
      <c r="BN94" s="294">
        <v>5</v>
      </c>
      <c r="BO94" s="296"/>
      <c r="BP94" s="296"/>
      <c r="BQ94" s="296"/>
      <c r="BR94" s="296"/>
      <c r="BS94" s="296"/>
      <c r="BT94" s="296"/>
      <c r="BU94" s="296"/>
      <c r="BV94" s="296"/>
      <c r="BW94" s="296"/>
      <c r="BX94" s="296"/>
      <c r="BY94" s="296"/>
      <c r="BZ94" s="296"/>
      <c r="CA94" s="296"/>
      <c r="CB94" s="296"/>
      <c r="CC94" s="297"/>
      <c r="CD94" s="294">
        <v>6</v>
      </c>
      <c r="CE94" s="296"/>
      <c r="CF94" s="296"/>
      <c r="CG94" s="296"/>
      <c r="CH94" s="296"/>
      <c r="CI94" s="296"/>
      <c r="CJ94" s="296"/>
      <c r="CK94" s="296"/>
      <c r="CL94" s="296"/>
      <c r="CM94" s="296"/>
      <c r="CN94" s="296"/>
      <c r="CO94" s="296"/>
      <c r="CP94" s="296"/>
      <c r="CQ94" s="286">
        <v>7</v>
      </c>
      <c r="CR94" s="286"/>
      <c r="CS94" s="286"/>
      <c r="CT94" s="286"/>
      <c r="CU94" s="286"/>
      <c r="CV94" s="286"/>
      <c r="CW94" s="286"/>
      <c r="CX94" s="286"/>
      <c r="CY94" s="286"/>
      <c r="CZ94" s="286"/>
      <c r="DA94" s="286"/>
      <c r="DB94" s="296">
        <v>8</v>
      </c>
      <c r="DC94" s="296"/>
      <c r="DD94" s="296"/>
      <c r="DE94" s="296"/>
      <c r="DF94" s="296"/>
      <c r="DG94" s="296"/>
      <c r="DH94" s="296"/>
      <c r="DI94" s="296"/>
      <c r="DJ94" s="296"/>
      <c r="DK94" s="296"/>
      <c r="DL94" s="296"/>
      <c r="DM94" s="297"/>
      <c r="DN94" s="294">
        <v>9</v>
      </c>
      <c r="DO94" s="296"/>
      <c r="DP94" s="296"/>
      <c r="DQ94" s="296"/>
      <c r="DR94" s="296"/>
      <c r="DS94" s="296"/>
      <c r="DT94" s="296"/>
      <c r="DU94" s="296"/>
      <c r="DV94" s="296"/>
      <c r="DW94" s="296"/>
      <c r="DX94" s="296"/>
      <c r="DY94" s="296"/>
      <c r="DZ94" s="296"/>
      <c r="EA94" s="296"/>
      <c r="EB94" s="296"/>
      <c r="EC94" s="297"/>
      <c r="ED94" s="294">
        <v>10</v>
      </c>
      <c r="EE94" s="296"/>
      <c r="EF94" s="296"/>
      <c r="EG94" s="296"/>
      <c r="EH94" s="296"/>
      <c r="EI94" s="296"/>
      <c r="EJ94" s="296"/>
      <c r="EK94" s="296"/>
      <c r="EL94" s="296"/>
      <c r="EM94" s="296"/>
      <c r="EN94" s="296"/>
      <c r="EO94" s="296"/>
      <c r="EP94" s="296"/>
      <c r="EQ94" s="296"/>
      <c r="ER94" s="296"/>
      <c r="ES94" s="296"/>
      <c r="ET94" s="296"/>
      <c r="EU94" s="296"/>
      <c r="EV94" s="294">
        <v>11</v>
      </c>
      <c r="EW94" s="296"/>
      <c r="EX94" s="296"/>
      <c r="EY94" s="296"/>
      <c r="EZ94" s="296"/>
      <c r="FA94" s="296"/>
      <c r="FB94" s="296"/>
      <c r="FC94" s="296"/>
      <c r="FD94" s="296"/>
      <c r="FE94" s="296"/>
      <c r="FF94" s="296"/>
      <c r="FG94" s="296"/>
      <c r="FH94" s="296"/>
      <c r="FI94" s="296"/>
      <c r="FJ94" s="296"/>
      <c r="FK94" s="297"/>
      <c r="FL94" s="296">
        <v>12</v>
      </c>
      <c r="FM94" s="296"/>
      <c r="FN94" s="296"/>
      <c r="FO94" s="296"/>
      <c r="FP94" s="296"/>
      <c r="FQ94" s="296"/>
      <c r="FR94" s="296"/>
      <c r="FS94" s="296"/>
      <c r="FT94" s="296"/>
      <c r="FU94" s="296"/>
      <c r="FV94" s="296"/>
      <c r="FW94" s="296"/>
      <c r="FX94" s="296"/>
      <c r="FY94" s="296"/>
      <c r="FZ94" s="296"/>
      <c r="GA94" s="296"/>
      <c r="GB94" s="296"/>
      <c r="GC94" s="296"/>
      <c r="GD94" s="296"/>
      <c r="GE94" s="297"/>
      <c r="GF94" s="18"/>
      <c r="GG94" s="18"/>
      <c r="GH94" s="18"/>
      <c r="GI94" s="18"/>
      <c r="GJ94" s="18"/>
      <c r="GK94" s="18"/>
      <c r="GL94" s="18"/>
      <c r="GM94" s="18"/>
    </row>
    <row r="95" spans="1:195" ht="12.75" hidden="1">
      <c r="A95" s="286">
        <v>1</v>
      </c>
      <c r="B95" s="286"/>
      <c r="C95" s="286"/>
      <c r="D95" s="286"/>
      <c r="E95" s="286"/>
      <c r="F95" s="294"/>
      <c r="G95" s="296"/>
      <c r="H95" s="296"/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  <c r="AG95" s="296"/>
      <c r="AH95" s="296"/>
      <c r="AI95" s="296"/>
      <c r="AJ95" s="296"/>
      <c r="AK95" s="296"/>
      <c r="AL95" s="296"/>
      <c r="AM95" s="296"/>
      <c r="AN95" s="296"/>
      <c r="AO95" s="296"/>
      <c r="AP95" s="296"/>
      <c r="AQ95" s="296"/>
      <c r="AR95" s="294"/>
      <c r="AS95" s="295"/>
      <c r="AT95" s="295"/>
      <c r="AU95" s="295"/>
      <c r="AV95" s="295"/>
      <c r="AW95" s="295"/>
      <c r="AX95" s="295"/>
      <c r="AY95" s="295"/>
      <c r="AZ95" s="295"/>
      <c r="BA95" s="295"/>
      <c r="BB95" s="295"/>
      <c r="BC95" s="295"/>
      <c r="BD95" s="294"/>
      <c r="BE95" s="295"/>
      <c r="BF95" s="295"/>
      <c r="BG95" s="295"/>
      <c r="BH95" s="295"/>
      <c r="BI95" s="295"/>
      <c r="BJ95" s="295"/>
      <c r="BK95" s="295"/>
      <c r="BL95" s="295"/>
      <c r="BM95" s="310"/>
      <c r="BN95" s="294"/>
      <c r="BO95" s="296"/>
      <c r="BP95" s="296"/>
      <c r="BQ95" s="296"/>
      <c r="BR95" s="296"/>
      <c r="BS95" s="296"/>
      <c r="BT95" s="296"/>
      <c r="BU95" s="296"/>
      <c r="BV95" s="296"/>
      <c r="BW95" s="296"/>
      <c r="BX95" s="296"/>
      <c r="BY95" s="296"/>
      <c r="BZ95" s="296"/>
      <c r="CA95" s="295"/>
      <c r="CB95" s="295"/>
      <c r="CC95" s="310"/>
      <c r="CD95" s="294"/>
      <c r="CE95" s="295"/>
      <c r="CF95" s="295"/>
      <c r="CG95" s="295"/>
      <c r="CH95" s="295"/>
      <c r="CI95" s="295"/>
      <c r="CJ95" s="295"/>
      <c r="CK95" s="295"/>
      <c r="CL95" s="295"/>
      <c r="CM95" s="295"/>
      <c r="CN95" s="295"/>
      <c r="CO95" s="295"/>
      <c r="CP95" s="295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6"/>
      <c r="DB95" s="296"/>
      <c r="DC95" s="296"/>
      <c r="DD95" s="296"/>
      <c r="DE95" s="296"/>
      <c r="DF95" s="296"/>
      <c r="DG95" s="296"/>
      <c r="DH95" s="296"/>
      <c r="DI95" s="296"/>
      <c r="DJ95" s="296"/>
      <c r="DK95" s="296"/>
      <c r="DL95" s="296"/>
      <c r="DM95" s="297"/>
      <c r="DN95" s="294"/>
      <c r="DO95" s="295"/>
      <c r="DP95" s="295"/>
      <c r="DQ95" s="295"/>
      <c r="DR95" s="295"/>
      <c r="DS95" s="295"/>
      <c r="DT95" s="295"/>
      <c r="DU95" s="295"/>
      <c r="DV95" s="295"/>
      <c r="DW95" s="295"/>
      <c r="DX95" s="295"/>
      <c r="DY95" s="295"/>
      <c r="DZ95" s="295"/>
      <c r="EA95" s="295"/>
      <c r="EB95" s="295"/>
      <c r="EC95" s="310"/>
      <c r="ED95" s="294"/>
      <c r="EE95" s="295"/>
      <c r="EF95" s="295"/>
      <c r="EG95" s="295"/>
      <c r="EH95" s="295"/>
      <c r="EI95" s="295"/>
      <c r="EJ95" s="295"/>
      <c r="EK95" s="295"/>
      <c r="EL95" s="295"/>
      <c r="EM95" s="295"/>
      <c r="EN95" s="295"/>
      <c r="EO95" s="295"/>
      <c r="EP95" s="295"/>
      <c r="EQ95" s="295"/>
      <c r="ER95" s="295"/>
      <c r="ES95" s="295"/>
      <c r="ET95" s="295"/>
      <c r="EU95" s="295"/>
      <c r="EV95" s="311"/>
      <c r="EW95" s="295"/>
      <c r="EX95" s="295"/>
      <c r="EY95" s="295"/>
      <c r="EZ95" s="295"/>
      <c r="FA95" s="295"/>
      <c r="FB95" s="295"/>
      <c r="FC95" s="295"/>
      <c r="FD95" s="295"/>
      <c r="FE95" s="295"/>
      <c r="FF95" s="295"/>
      <c r="FG95" s="295"/>
      <c r="FH95" s="295"/>
      <c r="FI95" s="295"/>
      <c r="FJ95" s="295"/>
      <c r="FK95" s="310"/>
      <c r="FL95" s="295"/>
      <c r="FM95" s="295"/>
      <c r="FN95" s="295"/>
      <c r="FO95" s="295"/>
      <c r="FP95" s="295"/>
      <c r="FQ95" s="295"/>
      <c r="FR95" s="295"/>
      <c r="FS95" s="295"/>
      <c r="FT95" s="295"/>
      <c r="FU95" s="295"/>
      <c r="FV95" s="295"/>
      <c r="FW95" s="295"/>
      <c r="FX95" s="295"/>
      <c r="FY95" s="295"/>
      <c r="FZ95" s="295"/>
      <c r="GA95" s="295"/>
      <c r="GB95" s="295"/>
      <c r="GC95" s="295"/>
      <c r="GD95" s="295"/>
      <c r="GE95" s="310"/>
      <c r="GF95" s="18"/>
      <c r="GG95" s="18"/>
      <c r="GH95" s="18"/>
      <c r="GI95" s="18"/>
      <c r="GJ95" s="18"/>
      <c r="GK95" s="18"/>
      <c r="GL95" s="18"/>
      <c r="GM95" s="18"/>
    </row>
    <row r="96" spans="1:195" ht="12.75" hidden="1">
      <c r="A96" s="286">
        <v>2</v>
      </c>
      <c r="B96" s="286"/>
      <c r="C96" s="286"/>
      <c r="D96" s="286"/>
      <c r="E96" s="286"/>
      <c r="F96" s="294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296"/>
      <c r="AG96" s="296"/>
      <c r="AH96" s="296"/>
      <c r="AI96" s="296"/>
      <c r="AJ96" s="296"/>
      <c r="AK96" s="296"/>
      <c r="AL96" s="296"/>
      <c r="AM96" s="296"/>
      <c r="AN96" s="296"/>
      <c r="AO96" s="296"/>
      <c r="AP96" s="296"/>
      <c r="AQ96" s="296"/>
      <c r="AR96" s="294"/>
      <c r="AS96" s="295"/>
      <c r="AT96" s="295"/>
      <c r="AU96" s="295"/>
      <c r="AV96" s="295"/>
      <c r="AW96" s="295"/>
      <c r="AX96" s="295"/>
      <c r="AY96" s="295"/>
      <c r="AZ96" s="295"/>
      <c r="BA96" s="295"/>
      <c r="BB96" s="295"/>
      <c r="BC96" s="295"/>
      <c r="BD96" s="294"/>
      <c r="BE96" s="295"/>
      <c r="BF96" s="295"/>
      <c r="BG96" s="295"/>
      <c r="BH96" s="295"/>
      <c r="BI96" s="295"/>
      <c r="BJ96" s="295"/>
      <c r="BK96" s="295"/>
      <c r="BL96" s="295"/>
      <c r="BM96" s="310"/>
      <c r="BN96" s="294"/>
      <c r="BO96" s="296"/>
      <c r="BP96" s="296"/>
      <c r="BQ96" s="296"/>
      <c r="BR96" s="296"/>
      <c r="BS96" s="296"/>
      <c r="BT96" s="296"/>
      <c r="BU96" s="296"/>
      <c r="BV96" s="296"/>
      <c r="BW96" s="296"/>
      <c r="BX96" s="296"/>
      <c r="BY96" s="296"/>
      <c r="BZ96" s="296"/>
      <c r="CA96" s="295"/>
      <c r="CB96" s="295"/>
      <c r="CC96" s="310"/>
      <c r="CD96" s="294"/>
      <c r="CE96" s="295"/>
      <c r="CF96" s="295"/>
      <c r="CG96" s="295"/>
      <c r="CH96" s="295"/>
      <c r="CI96" s="295"/>
      <c r="CJ96" s="295"/>
      <c r="CK96" s="295"/>
      <c r="CL96" s="295"/>
      <c r="CM96" s="295"/>
      <c r="CN96" s="295"/>
      <c r="CO96" s="295"/>
      <c r="CP96" s="295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6"/>
      <c r="DB96" s="296"/>
      <c r="DC96" s="296"/>
      <c r="DD96" s="296"/>
      <c r="DE96" s="296"/>
      <c r="DF96" s="296"/>
      <c r="DG96" s="296"/>
      <c r="DH96" s="296"/>
      <c r="DI96" s="296"/>
      <c r="DJ96" s="296"/>
      <c r="DK96" s="296"/>
      <c r="DL96" s="296"/>
      <c r="DM96" s="297"/>
      <c r="DN96" s="294"/>
      <c r="DO96" s="295"/>
      <c r="DP96" s="295"/>
      <c r="DQ96" s="295"/>
      <c r="DR96" s="295"/>
      <c r="DS96" s="295"/>
      <c r="DT96" s="295"/>
      <c r="DU96" s="295"/>
      <c r="DV96" s="295"/>
      <c r="DW96" s="295"/>
      <c r="DX96" s="295"/>
      <c r="DY96" s="295"/>
      <c r="DZ96" s="295"/>
      <c r="EA96" s="295"/>
      <c r="EB96" s="295"/>
      <c r="EC96" s="310"/>
      <c r="ED96" s="294"/>
      <c r="EE96" s="295"/>
      <c r="EF96" s="295"/>
      <c r="EG96" s="295"/>
      <c r="EH96" s="295"/>
      <c r="EI96" s="295"/>
      <c r="EJ96" s="295"/>
      <c r="EK96" s="295"/>
      <c r="EL96" s="295"/>
      <c r="EM96" s="295"/>
      <c r="EN96" s="295"/>
      <c r="EO96" s="295"/>
      <c r="EP96" s="295"/>
      <c r="EQ96" s="295"/>
      <c r="ER96" s="295"/>
      <c r="ES96" s="295"/>
      <c r="ET96" s="295"/>
      <c r="EU96" s="295"/>
      <c r="EV96" s="311"/>
      <c r="EW96" s="295"/>
      <c r="EX96" s="295"/>
      <c r="EY96" s="295"/>
      <c r="EZ96" s="295"/>
      <c r="FA96" s="295"/>
      <c r="FB96" s="295"/>
      <c r="FC96" s="295"/>
      <c r="FD96" s="295"/>
      <c r="FE96" s="295"/>
      <c r="FF96" s="295"/>
      <c r="FG96" s="295"/>
      <c r="FH96" s="295"/>
      <c r="FI96" s="295"/>
      <c r="FJ96" s="295"/>
      <c r="FK96" s="310"/>
      <c r="FL96" s="295"/>
      <c r="FM96" s="295"/>
      <c r="FN96" s="295"/>
      <c r="FO96" s="295"/>
      <c r="FP96" s="295"/>
      <c r="FQ96" s="295"/>
      <c r="FR96" s="295"/>
      <c r="FS96" s="295"/>
      <c r="FT96" s="295"/>
      <c r="FU96" s="295"/>
      <c r="FV96" s="295"/>
      <c r="FW96" s="295"/>
      <c r="FX96" s="295"/>
      <c r="FY96" s="295"/>
      <c r="FZ96" s="295"/>
      <c r="GA96" s="295"/>
      <c r="GB96" s="295"/>
      <c r="GC96" s="295"/>
      <c r="GD96" s="295"/>
      <c r="GE96" s="310"/>
      <c r="GF96" s="18"/>
      <c r="GG96" s="18"/>
      <c r="GH96" s="18"/>
      <c r="GI96" s="18"/>
      <c r="GJ96" s="18"/>
      <c r="GK96" s="18"/>
      <c r="GL96" s="18"/>
      <c r="GM96" s="18"/>
    </row>
    <row r="97" spans="1:195" ht="12.75" hidden="1">
      <c r="A97" s="286">
        <v>3</v>
      </c>
      <c r="B97" s="286"/>
      <c r="C97" s="286"/>
      <c r="D97" s="286"/>
      <c r="E97" s="286"/>
      <c r="F97" s="294"/>
      <c r="G97" s="296"/>
      <c r="H97" s="296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  <c r="Y97" s="296"/>
      <c r="Z97" s="296"/>
      <c r="AA97" s="296"/>
      <c r="AB97" s="296"/>
      <c r="AC97" s="296"/>
      <c r="AD97" s="296"/>
      <c r="AE97" s="296"/>
      <c r="AF97" s="296"/>
      <c r="AG97" s="296"/>
      <c r="AH97" s="296"/>
      <c r="AI97" s="296"/>
      <c r="AJ97" s="296"/>
      <c r="AK97" s="296"/>
      <c r="AL97" s="296"/>
      <c r="AM97" s="296"/>
      <c r="AN97" s="296"/>
      <c r="AO97" s="296"/>
      <c r="AP97" s="296"/>
      <c r="AQ97" s="296"/>
      <c r="AR97" s="294"/>
      <c r="AS97" s="295"/>
      <c r="AT97" s="295"/>
      <c r="AU97" s="295"/>
      <c r="AV97" s="295"/>
      <c r="AW97" s="295"/>
      <c r="AX97" s="295"/>
      <c r="AY97" s="295"/>
      <c r="AZ97" s="295"/>
      <c r="BA97" s="295"/>
      <c r="BB97" s="295"/>
      <c r="BC97" s="295"/>
      <c r="BD97" s="294"/>
      <c r="BE97" s="295"/>
      <c r="BF97" s="295"/>
      <c r="BG97" s="295"/>
      <c r="BH97" s="295"/>
      <c r="BI97" s="295"/>
      <c r="BJ97" s="295"/>
      <c r="BK97" s="295"/>
      <c r="BL97" s="295"/>
      <c r="BM97" s="310"/>
      <c r="BN97" s="294"/>
      <c r="BO97" s="296"/>
      <c r="BP97" s="296"/>
      <c r="BQ97" s="296"/>
      <c r="BR97" s="296"/>
      <c r="BS97" s="296"/>
      <c r="BT97" s="296"/>
      <c r="BU97" s="296"/>
      <c r="BV97" s="296"/>
      <c r="BW97" s="296"/>
      <c r="BX97" s="296"/>
      <c r="BY97" s="296"/>
      <c r="BZ97" s="296"/>
      <c r="CA97" s="295"/>
      <c r="CB97" s="295"/>
      <c r="CC97" s="310"/>
      <c r="CD97" s="294"/>
      <c r="CE97" s="295"/>
      <c r="CF97" s="295"/>
      <c r="CG97" s="295"/>
      <c r="CH97" s="295"/>
      <c r="CI97" s="295"/>
      <c r="CJ97" s="295"/>
      <c r="CK97" s="295"/>
      <c r="CL97" s="295"/>
      <c r="CM97" s="295"/>
      <c r="CN97" s="295"/>
      <c r="CO97" s="295"/>
      <c r="CP97" s="295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6"/>
      <c r="DB97" s="296"/>
      <c r="DC97" s="296"/>
      <c r="DD97" s="296"/>
      <c r="DE97" s="296"/>
      <c r="DF97" s="296"/>
      <c r="DG97" s="296"/>
      <c r="DH97" s="296"/>
      <c r="DI97" s="296"/>
      <c r="DJ97" s="296"/>
      <c r="DK97" s="296"/>
      <c r="DL97" s="296"/>
      <c r="DM97" s="297"/>
      <c r="DN97" s="294"/>
      <c r="DO97" s="295"/>
      <c r="DP97" s="295"/>
      <c r="DQ97" s="295"/>
      <c r="DR97" s="295"/>
      <c r="DS97" s="295"/>
      <c r="DT97" s="295"/>
      <c r="DU97" s="295"/>
      <c r="DV97" s="295"/>
      <c r="DW97" s="295"/>
      <c r="DX97" s="295"/>
      <c r="DY97" s="295"/>
      <c r="DZ97" s="295"/>
      <c r="EA97" s="295"/>
      <c r="EB97" s="295"/>
      <c r="EC97" s="310"/>
      <c r="ED97" s="294"/>
      <c r="EE97" s="295"/>
      <c r="EF97" s="295"/>
      <c r="EG97" s="295"/>
      <c r="EH97" s="295"/>
      <c r="EI97" s="295"/>
      <c r="EJ97" s="295"/>
      <c r="EK97" s="295"/>
      <c r="EL97" s="295"/>
      <c r="EM97" s="295"/>
      <c r="EN97" s="295"/>
      <c r="EO97" s="295"/>
      <c r="EP97" s="295"/>
      <c r="EQ97" s="295"/>
      <c r="ER97" s="295"/>
      <c r="ES97" s="295"/>
      <c r="ET97" s="295"/>
      <c r="EU97" s="295"/>
      <c r="EV97" s="311"/>
      <c r="EW97" s="295"/>
      <c r="EX97" s="295"/>
      <c r="EY97" s="295"/>
      <c r="EZ97" s="295"/>
      <c r="FA97" s="295"/>
      <c r="FB97" s="295"/>
      <c r="FC97" s="295"/>
      <c r="FD97" s="295"/>
      <c r="FE97" s="295"/>
      <c r="FF97" s="295"/>
      <c r="FG97" s="295"/>
      <c r="FH97" s="295"/>
      <c r="FI97" s="295"/>
      <c r="FJ97" s="295"/>
      <c r="FK97" s="310"/>
      <c r="FL97" s="295"/>
      <c r="FM97" s="295"/>
      <c r="FN97" s="295"/>
      <c r="FO97" s="295"/>
      <c r="FP97" s="295"/>
      <c r="FQ97" s="295"/>
      <c r="FR97" s="295"/>
      <c r="FS97" s="295"/>
      <c r="FT97" s="295"/>
      <c r="FU97" s="295"/>
      <c r="FV97" s="295"/>
      <c r="FW97" s="295"/>
      <c r="FX97" s="295"/>
      <c r="FY97" s="295"/>
      <c r="FZ97" s="295"/>
      <c r="GA97" s="295"/>
      <c r="GB97" s="295"/>
      <c r="GC97" s="295"/>
      <c r="GD97" s="295"/>
      <c r="GE97" s="310"/>
      <c r="GF97" s="18"/>
      <c r="GG97" s="18"/>
      <c r="GH97" s="18"/>
      <c r="GI97" s="18"/>
      <c r="GJ97" s="18"/>
      <c r="GK97" s="18"/>
      <c r="GL97" s="18"/>
      <c r="GM97" s="18"/>
    </row>
    <row r="98" spans="1:195" ht="12.75" hidden="1">
      <c r="A98" s="286"/>
      <c r="B98" s="286"/>
      <c r="C98" s="286"/>
      <c r="D98" s="286"/>
      <c r="E98" s="286"/>
      <c r="F98" s="312" t="s">
        <v>56</v>
      </c>
      <c r="G98" s="313"/>
      <c r="H98" s="313"/>
      <c r="I98" s="313"/>
      <c r="J98" s="313"/>
      <c r="K98" s="313"/>
      <c r="L98" s="313"/>
      <c r="M98" s="313"/>
      <c r="N98" s="313"/>
      <c r="O98" s="313"/>
      <c r="P98" s="313"/>
      <c r="Q98" s="313"/>
      <c r="R98" s="313"/>
      <c r="S98" s="313"/>
      <c r="T98" s="313"/>
      <c r="U98" s="313"/>
      <c r="V98" s="313"/>
      <c r="W98" s="313"/>
      <c r="X98" s="313"/>
      <c r="Y98" s="313"/>
      <c r="Z98" s="313"/>
      <c r="AA98" s="313"/>
      <c r="AB98" s="313"/>
      <c r="AC98" s="313"/>
      <c r="AD98" s="313"/>
      <c r="AE98" s="313"/>
      <c r="AF98" s="313"/>
      <c r="AG98" s="313"/>
      <c r="AH98" s="313"/>
      <c r="AI98" s="313"/>
      <c r="AJ98" s="313"/>
      <c r="AK98" s="313"/>
      <c r="AL98" s="313"/>
      <c r="AM98" s="313"/>
      <c r="AN98" s="313"/>
      <c r="AO98" s="313"/>
      <c r="AP98" s="313"/>
      <c r="AQ98" s="313"/>
      <c r="AR98" s="294"/>
      <c r="AS98" s="295"/>
      <c r="AT98" s="295"/>
      <c r="AU98" s="295"/>
      <c r="AV98" s="295"/>
      <c r="AW98" s="295"/>
      <c r="AX98" s="295"/>
      <c r="AY98" s="295"/>
      <c r="AZ98" s="295"/>
      <c r="BA98" s="295"/>
      <c r="BB98" s="295"/>
      <c r="BC98" s="295"/>
      <c r="BD98" s="294"/>
      <c r="BE98" s="295"/>
      <c r="BF98" s="295"/>
      <c r="BG98" s="295"/>
      <c r="BH98" s="295"/>
      <c r="BI98" s="295"/>
      <c r="BJ98" s="295"/>
      <c r="BK98" s="295"/>
      <c r="BL98" s="295"/>
      <c r="BM98" s="310"/>
      <c r="BN98" s="294"/>
      <c r="BO98" s="296"/>
      <c r="BP98" s="296"/>
      <c r="BQ98" s="296"/>
      <c r="BR98" s="296"/>
      <c r="BS98" s="296"/>
      <c r="BT98" s="296"/>
      <c r="BU98" s="296"/>
      <c r="BV98" s="296"/>
      <c r="BW98" s="296"/>
      <c r="BX98" s="296"/>
      <c r="BY98" s="296"/>
      <c r="BZ98" s="296"/>
      <c r="CA98" s="295"/>
      <c r="CB98" s="295"/>
      <c r="CC98" s="310"/>
      <c r="CD98" s="294"/>
      <c r="CE98" s="295"/>
      <c r="CF98" s="295"/>
      <c r="CG98" s="295"/>
      <c r="CH98" s="295"/>
      <c r="CI98" s="295"/>
      <c r="CJ98" s="295"/>
      <c r="CK98" s="295"/>
      <c r="CL98" s="295"/>
      <c r="CM98" s="295"/>
      <c r="CN98" s="295"/>
      <c r="CO98" s="295"/>
      <c r="CP98" s="295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6"/>
      <c r="DB98" s="296"/>
      <c r="DC98" s="296"/>
      <c r="DD98" s="296"/>
      <c r="DE98" s="296"/>
      <c r="DF98" s="296"/>
      <c r="DG98" s="296"/>
      <c r="DH98" s="296"/>
      <c r="DI98" s="296"/>
      <c r="DJ98" s="296"/>
      <c r="DK98" s="296"/>
      <c r="DL98" s="296"/>
      <c r="DM98" s="297"/>
      <c r="DN98" s="294"/>
      <c r="DO98" s="295"/>
      <c r="DP98" s="295"/>
      <c r="DQ98" s="295"/>
      <c r="DR98" s="295"/>
      <c r="DS98" s="295"/>
      <c r="DT98" s="295"/>
      <c r="DU98" s="295"/>
      <c r="DV98" s="295"/>
      <c r="DW98" s="295"/>
      <c r="DX98" s="295"/>
      <c r="DY98" s="295"/>
      <c r="DZ98" s="295"/>
      <c r="EA98" s="295"/>
      <c r="EB98" s="295"/>
      <c r="EC98" s="310"/>
      <c r="ED98" s="294"/>
      <c r="EE98" s="295"/>
      <c r="EF98" s="295"/>
      <c r="EG98" s="295"/>
      <c r="EH98" s="295"/>
      <c r="EI98" s="295"/>
      <c r="EJ98" s="295"/>
      <c r="EK98" s="295"/>
      <c r="EL98" s="295"/>
      <c r="EM98" s="295"/>
      <c r="EN98" s="295"/>
      <c r="EO98" s="295"/>
      <c r="EP98" s="295"/>
      <c r="EQ98" s="295"/>
      <c r="ER98" s="295"/>
      <c r="ES98" s="295"/>
      <c r="ET98" s="295"/>
      <c r="EU98" s="295"/>
      <c r="EV98" s="311"/>
      <c r="EW98" s="295"/>
      <c r="EX98" s="295"/>
      <c r="EY98" s="295"/>
      <c r="EZ98" s="295"/>
      <c r="FA98" s="295"/>
      <c r="FB98" s="295"/>
      <c r="FC98" s="295"/>
      <c r="FD98" s="295"/>
      <c r="FE98" s="295"/>
      <c r="FF98" s="295"/>
      <c r="FG98" s="295"/>
      <c r="FH98" s="295"/>
      <c r="FI98" s="295"/>
      <c r="FJ98" s="295"/>
      <c r="FK98" s="310"/>
      <c r="FL98" s="295"/>
      <c r="FM98" s="295"/>
      <c r="FN98" s="295"/>
      <c r="FO98" s="295"/>
      <c r="FP98" s="295"/>
      <c r="FQ98" s="295"/>
      <c r="FR98" s="295"/>
      <c r="FS98" s="295"/>
      <c r="FT98" s="295"/>
      <c r="FU98" s="295"/>
      <c r="FV98" s="295"/>
      <c r="FW98" s="295"/>
      <c r="FX98" s="295"/>
      <c r="FY98" s="295"/>
      <c r="FZ98" s="295"/>
      <c r="GA98" s="295"/>
      <c r="GB98" s="295"/>
      <c r="GC98" s="295"/>
      <c r="GD98" s="295"/>
      <c r="GE98" s="310"/>
      <c r="GF98" s="18"/>
      <c r="GG98" s="18"/>
      <c r="GH98" s="18"/>
      <c r="GI98" s="18"/>
      <c r="GJ98" s="18"/>
      <c r="GK98" s="18"/>
      <c r="GL98" s="18"/>
      <c r="GM98" s="18"/>
    </row>
    <row r="99" spans="1:195" ht="29.25" customHeight="1" hidden="1">
      <c r="A99" s="340" t="s">
        <v>220</v>
      </c>
      <c r="B99" s="341"/>
      <c r="C99" s="341"/>
      <c r="D99" s="341"/>
      <c r="E99" s="341"/>
      <c r="F99" s="341"/>
      <c r="G99" s="341"/>
      <c r="H99" s="341"/>
      <c r="I99" s="341"/>
      <c r="J99" s="341"/>
      <c r="K99" s="341"/>
      <c r="L99" s="341"/>
      <c r="M99" s="341"/>
      <c r="N99" s="341"/>
      <c r="O99" s="341"/>
      <c r="P99" s="341"/>
      <c r="Q99" s="341"/>
      <c r="R99" s="341"/>
      <c r="S99" s="341"/>
      <c r="T99" s="341"/>
      <c r="U99" s="341"/>
      <c r="V99" s="341"/>
      <c r="W99" s="341"/>
      <c r="X99" s="341"/>
      <c r="Y99" s="341"/>
      <c r="Z99" s="341"/>
      <c r="AA99" s="341"/>
      <c r="AB99" s="341"/>
      <c r="AC99" s="341"/>
      <c r="AD99" s="341"/>
      <c r="AE99" s="341"/>
      <c r="AF99" s="341"/>
      <c r="AG99" s="341"/>
      <c r="AH99" s="341"/>
      <c r="AI99" s="341"/>
      <c r="AJ99" s="341"/>
      <c r="AK99" s="341"/>
      <c r="AL99" s="341"/>
      <c r="AM99" s="341"/>
      <c r="AN99" s="341"/>
      <c r="AO99" s="341"/>
      <c r="AP99" s="341"/>
      <c r="AQ99" s="341"/>
      <c r="AR99" s="341"/>
      <c r="AS99" s="341"/>
      <c r="AT99" s="341"/>
      <c r="AU99" s="341"/>
      <c r="AV99" s="341"/>
      <c r="AW99" s="341"/>
      <c r="AX99" s="341"/>
      <c r="AY99" s="341"/>
      <c r="AZ99" s="341"/>
      <c r="BA99" s="341"/>
      <c r="BB99" s="341"/>
      <c r="BC99" s="341"/>
      <c r="BD99" s="341"/>
      <c r="BE99" s="341"/>
      <c r="BF99" s="341"/>
      <c r="BG99" s="341"/>
      <c r="BH99" s="341"/>
      <c r="BI99" s="341"/>
      <c r="BJ99" s="341"/>
      <c r="BK99" s="341"/>
      <c r="BL99" s="341"/>
      <c r="BM99" s="341"/>
      <c r="BN99" s="341"/>
      <c r="BO99" s="341"/>
      <c r="BP99" s="341"/>
      <c r="BQ99" s="341"/>
      <c r="BR99" s="341"/>
      <c r="BS99" s="341"/>
      <c r="BT99" s="341"/>
      <c r="BU99" s="341"/>
      <c r="BV99" s="341"/>
      <c r="BW99" s="341"/>
      <c r="BX99" s="341"/>
      <c r="BY99" s="341"/>
      <c r="BZ99" s="341"/>
      <c r="CA99" s="341"/>
      <c r="CB99" s="341"/>
      <c r="CC99" s="341"/>
      <c r="CD99" s="341"/>
      <c r="CE99" s="341"/>
      <c r="CF99" s="341"/>
      <c r="CG99" s="341"/>
      <c r="CH99" s="341"/>
      <c r="CI99" s="341"/>
      <c r="CJ99" s="341"/>
      <c r="CK99" s="341"/>
      <c r="CL99" s="341"/>
      <c r="CM99" s="341"/>
      <c r="CN99" s="341"/>
      <c r="CO99" s="341"/>
      <c r="CP99" s="341"/>
      <c r="CQ99" s="341"/>
      <c r="CR99" s="341"/>
      <c r="CS99" s="341"/>
      <c r="CT99" s="341"/>
      <c r="CU99" s="341"/>
      <c r="CV99" s="341"/>
      <c r="CW99" s="341"/>
      <c r="CX99" s="341"/>
      <c r="CY99" s="341"/>
      <c r="CZ99" s="341"/>
      <c r="DA99" s="341"/>
      <c r="DB99" s="341"/>
      <c r="DC99" s="341"/>
      <c r="DD99" s="341"/>
      <c r="DE99" s="341"/>
      <c r="DF99" s="341"/>
      <c r="DG99" s="341"/>
      <c r="DH99" s="341"/>
      <c r="DI99" s="341"/>
      <c r="DJ99" s="341"/>
      <c r="DK99" s="341"/>
      <c r="DL99" s="341"/>
      <c r="DM99" s="341"/>
      <c r="DN99" s="341"/>
      <c r="DO99" s="341"/>
      <c r="DP99" s="341"/>
      <c r="DQ99" s="341"/>
      <c r="DR99" s="341"/>
      <c r="DS99" s="341"/>
      <c r="DT99" s="341"/>
      <c r="DU99" s="341"/>
      <c r="DV99" s="341"/>
      <c r="DW99" s="341"/>
      <c r="DX99" s="341"/>
      <c r="DY99" s="341"/>
      <c r="DZ99" s="341"/>
      <c r="EA99" s="341"/>
      <c r="EB99" s="341"/>
      <c r="EC99" s="341"/>
      <c r="ED99" s="341"/>
      <c r="EE99" s="341"/>
      <c r="EF99" s="341"/>
      <c r="EG99" s="341"/>
      <c r="EH99" s="341"/>
      <c r="EI99" s="341"/>
      <c r="EJ99" s="341"/>
      <c r="EK99" s="341"/>
      <c r="EL99" s="341"/>
      <c r="EM99" s="341"/>
      <c r="EN99" s="341"/>
      <c r="EO99" s="341"/>
      <c r="EP99" s="341"/>
      <c r="EQ99" s="341"/>
      <c r="ER99" s="341"/>
      <c r="ES99" s="341"/>
      <c r="ET99" s="341"/>
      <c r="EU99" s="341"/>
      <c r="EV99" s="341"/>
      <c r="EW99" s="341"/>
      <c r="EX99" s="341"/>
      <c r="EY99" s="341"/>
      <c r="EZ99" s="341"/>
      <c r="FA99" s="341"/>
      <c r="FB99" s="341"/>
      <c r="FC99" s="341"/>
      <c r="FD99" s="341"/>
      <c r="FE99" s="341"/>
      <c r="FF99" s="341"/>
      <c r="FG99" s="341"/>
      <c r="FH99" s="341"/>
      <c r="FI99" s="341"/>
      <c r="FJ99" s="341"/>
      <c r="FK99" s="341"/>
      <c r="FL99" s="341"/>
      <c r="FM99" s="341"/>
      <c r="FN99" s="341"/>
      <c r="FO99" s="341"/>
      <c r="FP99" s="341"/>
      <c r="FQ99" s="341"/>
      <c r="FR99" s="341"/>
      <c r="FS99" s="341"/>
      <c r="FT99" s="341"/>
      <c r="FU99" s="341"/>
      <c r="FV99" s="341"/>
      <c r="FW99" s="341"/>
      <c r="FX99" s="341"/>
      <c r="FY99" s="341"/>
      <c r="FZ99" s="341"/>
      <c r="GA99" s="341"/>
      <c r="GB99" s="341"/>
      <c r="GC99" s="341"/>
      <c r="GD99" s="341"/>
      <c r="GE99" s="341"/>
      <c r="GF99" s="18"/>
      <c r="GG99" s="18"/>
      <c r="GH99" s="18"/>
      <c r="GI99" s="18"/>
      <c r="GJ99" s="18"/>
      <c r="GK99" s="18"/>
      <c r="GL99" s="18"/>
      <c r="GM99" s="18"/>
    </row>
    <row r="100" spans="1:195" ht="15" hidden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</row>
    <row r="101" spans="1:195" ht="12" hidden="1">
      <c r="A101" s="302" t="s">
        <v>221</v>
      </c>
      <c r="B101" s="302"/>
      <c r="C101" s="302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2"/>
      <c r="Y101" s="302"/>
      <c r="Z101" s="302"/>
      <c r="AA101" s="302"/>
      <c r="AB101" s="302"/>
      <c r="AC101" s="302"/>
      <c r="AD101" s="302"/>
      <c r="AE101" s="302"/>
      <c r="AF101" s="302"/>
      <c r="AG101" s="302"/>
      <c r="AH101" s="302"/>
      <c r="AI101" s="302"/>
      <c r="AJ101" s="302"/>
      <c r="AK101" s="302"/>
      <c r="AL101" s="302"/>
      <c r="AM101" s="302"/>
      <c r="AN101" s="302"/>
      <c r="AO101" s="302"/>
      <c r="AP101" s="302"/>
      <c r="AQ101" s="302"/>
      <c r="AR101" s="302"/>
      <c r="AS101" s="302"/>
      <c r="AT101" s="302"/>
      <c r="AU101" s="302"/>
      <c r="AV101" s="302"/>
      <c r="AW101" s="302"/>
      <c r="AX101" s="302"/>
      <c r="AY101" s="302"/>
      <c r="AZ101" s="302"/>
      <c r="BA101" s="302"/>
      <c r="BB101" s="302"/>
      <c r="BC101" s="302"/>
      <c r="BD101" s="302"/>
      <c r="BE101" s="302"/>
      <c r="BF101" s="302"/>
      <c r="BG101" s="302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2"/>
      <c r="BS101" s="302"/>
      <c r="BT101" s="302"/>
      <c r="BU101" s="302"/>
      <c r="BV101" s="302"/>
      <c r="BW101" s="302"/>
      <c r="BX101" s="302"/>
      <c r="BY101" s="302"/>
      <c r="BZ101" s="302"/>
      <c r="CA101" s="302"/>
      <c r="CB101" s="302"/>
      <c r="CC101" s="302"/>
      <c r="CD101" s="302"/>
      <c r="CE101" s="302"/>
      <c r="CF101" s="302"/>
      <c r="CG101" s="302"/>
      <c r="CH101" s="302"/>
      <c r="CI101" s="302"/>
      <c r="CJ101" s="302"/>
      <c r="CK101" s="302"/>
      <c r="CL101" s="302"/>
      <c r="CM101" s="302"/>
      <c r="CN101" s="302"/>
      <c r="CO101" s="302"/>
      <c r="CP101" s="302"/>
      <c r="CQ101" s="302"/>
      <c r="CR101" s="302"/>
      <c r="CS101" s="302"/>
      <c r="CT101" s="302"/>
      <c r="CU101" s="302"/>
      <c r="CV101" s="302"/>
      <c r="CW101" s="302"/>
      <c r="CX101" s="302"/>
      <c r="CY101" s="302"/>
      <c r="CZ101" s="302"/>
      <c r="DA101" s="302"/>
      <c r="DB101" s="302"/>
      <c r="DC101" s="302"/>
      <c r="DD101" s="302"/>
      <c r="DE101" s="302"/>
      <c r="DF101" s="302"/>
      <c r="DG101" s="302"/>
      <c r="DH101" s="302"/>
      <c r="DI101" s="302"/>
      <c r="DJ101" s="302"/>
      <c r="DK101" s="302"/>
      <c r="DL101" s="302"/>
      <c r="DM101" s="302"/>
      <c r="DN101" s="302"/>
      <c r="DO101" s="302"/>
      <c r="DP101" s="302"/>
      <c r="DQ101" s="302"/>
      <c r="DR101" s="302"/>
      <c r="DS101" s="302"/>
      <c r="DT101" s="302"/>
      <c r="DU101" s="302"/>
      <c r="DV101" s="302"/>
      <c r="DW101" s="302"/>
      <c r="DX101" s="302"/>
      <c r="DY101" s="302"/>
      <c r="DZ101" s="302"/>
      <c r="EA101" s="302"/>
      <c r="EB101" s="302"/>
      <c r="EC101" s="302"/>
      <c r="ED101" s="302"/>
      <c r="EE101" s="302"/>
      <c r="EF101" s="302"/>
      <c r="EG101" s="302"/>
      <c r="EH101" s="302"/>
      <c r="EI101" s="302"/>
      <c r="EJ101" s="302"/>
      <c r="EK101" s="302"/>
      <c r="EL101" s="302"/>
      <c r="EM101" s="302"/>
      <c r="EN101" s="302"/>
      <c r="EO101" s="302"/>
      <c r="EP101" s="302"/>
      <c r="EQ101" s="302"/>
      <c r="ER101" s="302"/>
      <c r="ES101" s="302"/>
      <c r="ET101" s="302"/>
      <c r="EU101" s="302"/>
      <c r="EV101" s="302"/>
      <c r="EW101" s="302"/>
      <c r="EX101" s="302"/>
      <c r="EY101" s="302"/>
      <c r="EZ101" s="302"/>
      <c r="FA101" s="302"/>
      <c r="FB101" s="302"/>
      <c r="FC101" s="302"/>
      <c r="FD101" s="302"/>
      <c r="FE101" s="302"/>
      <c r="FF101" s="302"/>
      <c r="FG101" s="302"/>
      <c r="FH101" s="302"/>
      <c r="FI101" s="302"/>
      <c r="FJ101" s="302"/>
      <c r="FK101" s="302"/>
      <c r="FL101" s="302"/>
      <c r="FM101" s="302"/>
      <c r="FN101" s="302"/>
      <c r="FO101" s="302"/>
      <c r="FP101" s="302"/>
      <c r="FQ101" s="302"/>
      <c r="FR101" s="302"/>
      <c r="FS101" s="302"/>
      <c r="FT101" s="302"/>
      <c r="FU101" s="302"/>
      <c r="FV101" s="302"/>
      <c r="FW101" s="302"/>
      <c r="FX101" s="302"/>
      <c r="FY101" s="302"/>
      <c r="FZ101" s="302"/>
      <c r="GA101" s="302"/>
      <c r="GB101" s="302"/>
      <c r="GC101" s="302"/>
      <c r="GD101" s="302"/>
      <c r="GE101" s="302"/>
      <c r="GF101" s="18"/>
      <c r="GG101" s="18"/>
      <c r="GH101" s="18"/>
      <c r="GI101" s="18"/>
      <c r="GJ101" s="18"/>
      <c r="GK101" s="18"/>
      <c r="GL101" s="18"/>
      <c r="GM101" s="18"/>
    </row>
    <row r="102" spans="188:195" ht="15" hidden="1">
      <c r="GF102" s="18"/>
      <c r="GG102" s="18"/>
      <c r="GH102" s="18"/>
      <c r="GI102" s="18"/>
      <c r="GJ102" s="18"/>
      <c r="GK102" s="18"/>
      <c r="GL102" s="18"/>
      <c r="GM102" s="18"/>
    </row>
    <row r="103" spans="1:195" ht="27.75" customHeight="1" hidden="1">
      <c r="A103" s="286" t="s">
        <v>180</v>
      </c>
      <c r="B103" s="286"/>
      <c r="C103" s="286"/>
      <c r="D103" s="286"/>
      <c r="E103" s="286"/>
      <c r="F103" s="294" t="s">
        <v>0</v>
      </c>
      <c r="G103" s="296"/>
      <c r="H103" s="296"/>
      <c r="I103" s="296"/>
      <c r="J103" s="296"/>
      <c r="K103" s="296"/>
      <c r="L103" s="296"/>
      <c r="M103" s="296"/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  <c r="Y103" s="296"/>
      <c r="Z103" s="296"/>
      <c r="AA103" s="296"/>
      <c r="AB103" s="296"/>
      <c r="AC103" s="296"/>
      <c r="AD103" s="296"/>
      <c r="AE103" s="296"/>
      <c r="AF103" s="296"/>
      <c r="AG103" s="296"/>
      <c r="AH103" s="296"/>
      <c r="AI103" s="296"/>
      <c r="AJ103" s="296"/>
      <c r="AK103" s="296"/>
      <c r="AL103" s="296"/>
      <c r="AM103" s="296"/>
      <c r="AN103" s="296"/>
      <c r="AO103" s="296"/>
      <c r="AP103" s="296"/>
      <c r="AQ103" s="296"/>
      <c r="AR103" s="296"/>
      <c r="AS103" s="296"/>
      <c r="AT103" s="296"/>
      <c r="AU103" s="296"/>
      <c r="AV103" s="296"/>
      <c r="AW103" s="296"/>
      <c r="AX103" s="296"/>
      <c r="AY103" s="296"/>
      <c r="AZ103" s="296"/>
      <c r="BA103" s="296"/>
      <c r="BB103" s="296"/>
      <c r="BC103" s="296"/>
      <c r="BD103" s="296"/>
      <c r="BE103" s="296"/>
      <c r="BF103" s="296"/>
      <c r="BG103" s="296"/>
      <c r="BH103" s="296"/>
      <c r="BI103" s="296"/>
      <c r="BJ103" s="296"/>
      <c r="BK103" s="296"/>
      <c r="BL103" s="296"/>
      <c r="BM103" s="296"/>
      <c r="BN103" s="296"/>
      <c r="BO103" s="296"/>
      <c r="BP103" s="296"/>
      <c r="BQ103" s="296"/>
      <c r="BR103" s="296"/>
      <c r="BS103" s="296"/>
      <c r="BT103" s="296"/>
      <c r="BU103" s="296"/>
      <c r="BV103" s="296"/>
      <c r="BW103" s="296"/>
      <c r="BX103" s="296"/>
      <c r="BY103" s="296"/>
      <c r="BZ103" s="296"/>
      <c r="CA103" s="296"/>
      <c r="CB103" s="296"/>
      <c r="CC103" s="296"/>
      <c r="CD103" s="296"/>
      <c r="CE103" s="296"/>
      <c r="CF103" s="296"/>
      <c r="CG103" s="296"/>
      <c r="CH103" s="296"/>
      <c r="CI103" s="296"/>
      <c r="CJ103" s="296"/>
      <c r="CK103" s="296"/>
      <c r="CL103" s="296"/>
      <c r="CM103" s="296"/>
      <c r="CN103" s="296"/>
      <c r="CO103" s="296"/>
      <c r="CP103" s="296"/>
      <c r="CQ103" s="296"/>
      <c r="CR103" s="296"/>
      <c r="CS103" s="296"/>
      <c r="CT103" s="296"/>
      <c r="CU103" s="296"/>
      <c r="CV103" s="296"/>
      <c r="CW103" s="296"/>
      <c r="CX103" s="296"/>
      <c r="CY103" s="296"/>
      <c r="CZ103" s="296"/>
      <c r="DA103" s="296"/>
      <c r="DB103" s="296"/>
      <c r="DC103" s="296"/>
      <c r="DD103" s="296"/>
      <c r="DE103" s="296"/>
      <c r="DF103" s="296"/>
      <c r="DG103" s="296"/>
      <c r="DH103" s="296"/>
      <c r="DI103" s="296"/>
      <c r="DJ103" s="296"/>
      <c r="DK103" s="296"/>
      <c r="DL103" s="296"/>
      <c r="DM103" s="296"/>
      <c r="DN103" s="296"/>
      <c r="DO103" s="296"/>
      <c r="DP103" s="296"/>
      <c r="DQ103" s="296"/>
      <c r="DR103" s="296"/>
      <c r="DS103" s="296"/>
      <c r="DT103" s="296"/>
      <c r="DU103" s="296"/>
      <c r="DV103" s="296"/>
      <c r="DW103" s="296"/>
      <c r="DX103" s="296"/>
      <c r="DY103" s="296"/>
      <c r="DZ103" s="296"/>
      <c r="EA103" s="296"/>
      <c r="EB103" s="296"/>
      <c r="EC103" s="296"/>
      <c r="ED103" s="296"/>
      <c r="EE103" s="296"/>
      <c r="EF103" s="296"/>
      <c r="EG103" s="296"/>
      <c r="EH103" s="296"/>
      <c r="EI103" s="296"/>
      <c r="EJ103" s="296"/>
      <c r="EK103" s="296"/>
      <c r="EL103" s="296"/>
      <c r="EM103" s="296"/>
      <c r="EN103" s="296"/>
      <c r="EO103" s="296"/>
      <c r="EP103" s="296"/>
      <c r="EQ103" s="296"/>
      <c r="ER103" s="297"/>
      <c r="ES103" s="294" t="s">
        <v>198</v>
      </c>
      <c r="ET103" s="296"/>
      <c r="EU103" s="296"/>
      <c r="EV103" s="296"/>
      <c r="EW103" s="296"/>
      <c r="EX103" s="296"/>
      <c r="EY103" s="296"/>
      <c r="EZ103" s="296"/>
      <c r="FA103" s="296"/>
      <c r="FB103" s="296"/>
      <c r="FC103" s="296"/>
      <c r="FD103" s="296"/>
      <c r="FE103" s="296"/>
      <c r="FF103" s="296"/>
      <c r="FG103" s="296"/>
      <c r="FH103" s="296"/>
      <c r="FI103" s="296"/>
      <c r="FJ103" s="296"/>
      <c r="FK103" s="296"/>
      <c r="FL103" s="296"/>
      <c r="FM103" s="296"/>
      <c r="FN103" s="296"/>
      <c r="FO103" s="296"/>
      <c r="FP103" s="296"/>
      <c r="FQ103" s="296"/>
      <c r="FR103" s="296"/>
      <c r="FS103" s="296"/>
      <c r="FT103" s="296"/>
      <c r="FU103" s="296"/>
      <c r="FV103" s="296"/>
      <c r="FW103" s="296"/>
      <c r="FX103" s="296"/>
      <c r="FY103" s="296"/>
      <c r="FZ103" s="296"/>
      <c r="GA103" s="296"/>
      <c r="GB103" s="296"/>
      <c r="GC103" s="296"/>
      <c r="GD103" s="296"/>
      <c r="GE103" s="297"/>
      <c r="GF103" s="18"/>
      <c r="GG103" s="18"/>
      <c r="GH103" s="18"/>
      <c r="GI103" s="18"/>
      <c r="GJ103" s="18"/>
      <c r="GK103" s="18"/>
      <c r="GL103" s="18"/>
      <c r="GM103" s="18"/>
    </row>
    <row r="104" spans="1:195" ht="12.75" customHeight="1" hidden="1">
      <c r="A104" s="286">
        <v>1</v>
      </c>
      <c r="B104" s="286"/>
      <c r="C104" s="286"/>
      <c r="D104" s="286"/>
      <c r="E104" s="286"/>
      <c r="F104" s="294"/>
      <c r="G104" s="296"/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  <c r="R104" s="296"/>
      <c r="S104" s="296"/>
      <c r="T104" s="296"/>
      <c r="U104" s="296"/>
      <c r="V104" s="296"/>
      <c r="W104" s="296"/>
      <c r="X104" s="296"/>
      <c r="Y104" s="296"/>
      <c r="Z104" s="296"/>
      <c r="AA104" s="296"/>
      <c r="AB104" s="296"/>
      <c r="AC104" s="296"/>
      <c r="AD104" s="296"/>
      <c r="AE104" s="296"/>
      <c r="AF104" s="296"/>
      <c r="AG104" s="296"/>
      <c r="AH104" s="296"/>
      <c r="AI104" s="296"/>
      <c r="AJ104" s="296"/>
      <c r="AK104" s="296"/>
      <c r="AL104" s="296"/>
      <c r="AM104" s="296"/>
      <c r="AN104" s="296"/>
      <c r="AO104" s="296"/>
      <c r="AP104" s="296"/>
      <c r="AQ104" s="296"/>
      <c r="AR104" s="296"/>
      <c r="AS104" s="296"/>
      <c r="AT104" s="296"/>
      <c r="AU104" s="296"/>
      <c r="AV104" s="296"/>
      <c r="AW104" s="296"/>
      <c r="AX104" s="296"/>
      <c r="AY104" s="296"/>
      <c r="AZ104" s="296"/>
      <c r="BA104" s="296"/>
      <c r="BB104" s="296"/>
      <c r="BC104" s="296"/>
      <c r="BD104" s="296"/>
      <c r="BE104" s="296"/>
      <c r="BF104" s="296"/>
      <c r="BG104" s="296"/>
      <c r="BH104" s="296"/>
      <c r="BI104" s="296"/>
      <c r="BJ104" s="296"/>
      <c r="BK104" s="296"/>
      <c r="BL104" s="296"/>
      <c r="BM104" s="296"/>
      <c r="BN104" s="296"/>
      <c r="BO104" s="296"/>
      <c r="BP104" s="296"/>
      <c r="BQ104" s="296"/>
      <c r="BR104" s="296"/>
      <c r="BS104" s="296"/>
      <c r="BT104" s="296"/>
      <c r="BU104" s="296"/>
      <c r="BV104" s="296"/>
      <c r="BW104" s="296"/>
      <c r="BX104" s="296"/>
      <c r="BY104" s="296"/>
      <c r="BZ104" s="296"/>
      <c r="CA104" s="296"/>
      <c r="CB104" s="296"/>
      <c r="CC104" s="296"/>
      <c r="CD104" s="296"/>
      <c r="CE104" s="296"/>
      <c r="CF104" s="296"/>
      <c r="CG104" s="296"/>
      <c r="CH104" s="296"/>
      <c r="CI104" s="296"/>
      <c r="CJ104" s="296"/>
      <c r="CK104" s="296"/>
      <c r="CL104" s="296"/>
      <c r="CM104" s="296"/>
      <c r="CN104" s="296"/>
      <c r="CO104" s="296"/>
      <c r="CP104" s="296"/>
      <c r="CQ104" s="296"/>
      <c r="CR104" s="296"/>
      <c r="CS104" s="296"/>
      <c r="CT104" s="296"/>
      <c r="CU104" s="296"/>
      <c r="CV104" s="296"/>
      <c r="CW104" s="296"/>
      <c r="CX104" s="296"/>
      <c r="CY104" s="296"/>
      <c r="CZ104" s="296"/>
      <c r="DA104" s="296"/>
      <c r="DB104" s="296"/>
      <c r="DC104" s="296"/>
      <c r="DD104" s="296"/>
      <c r="DE104" s="296"/>
      <c r="DF104" s="296"/>
      <c r="DG104" s="296"/>
      <c r="DH104" s="296"/>
      <c r="DI104" s="296"/>
      <c r="DJ104" s="296"/>
      <c r="DK104" s="296"/>
      <c r="DL104" s="296"/>
      <c r="DM104" s="296"/>
      <c r="DN104" s="296"/>
      <c r="DO104" s="296"/>
      <c r="DP104" s="296"/>
      <c r="DQ104" s="296"/>
      <c r="DR104" s="296"/>
      <c r="DS104" s="296"/>
      <c r="DT104" s="296"/>
      <c r="DU104" s="296"/>
      <c r="DV104" s="296"/>
      <c r="DW104" s="296"/>
      <c r="DX104" s="296"/>
      <c r="DY104" s="296"/>
      <c r="DZ104" s="296"/>
      <c r="EA104" s="296"/>
      <c r="EB104" s="296"/>
      <c r="EC104" s="296"/>
      <c r="ED104" s="296"/>
      <c r="EE104" s="296"/>
      <c r="EF104" s="296"/>
      <c r="EG104" s="296"/>
      <c r="EH104" s="296"/>
      <c r="EI104" s="296"/>
      <c r="EJ104" s="296"/>
      <c r="EK104" s="296"/>
      <c r="EL104" s="296"/>
      <c r="EM104" s="296"/>
      <c r="EN104" s="296"/>
      <c r="EO104" s="296"/>
      <c r="EP104" s="296"/>
      <c r="EQ104" s="296"/>
      <c r="ER104" s="297"/>
      <c r="ES104" s="294"/>
      <c r="ET104" s="296"/>
      <c r="EU104" s="296"/>
      <c r="EV104" s="296"/>
      <c r="EW104" s="296"/>
      <c r="EX104" s="296"/>
      <c r="EY104" s="296"/>
      <c r="EZ104" s="296"/>
      <c r="FA104" s="296"/>
      <c r="FB104" s="296"/>
      <c r="FC104" s="296"/>
      <c r="FD104" s="296"/>
      <c r="FE104" s="296"/>
      <c r="FF104" s="296"/>
      <c r="FG104" s="296"/>
      <c r="FH104" s="296"/>
      <c r="FI104" s="296"/>
      <c r="FJ104" s="296"/>
      <c r="FK104" s="296"/>
      <c r="FL104" s="296"/>
      <c r="FM104" s="296"/>
      <c r="FN104" s="296"/>
      <c r="FO104" s="296"/>
      <c r="FP104" s="296"/>
      <c r="FQ104" s="296"/>
      <c r="FR104" s="296"/>
      <c r="FS104" s="296"/>
      <c r="FT104" s="296"/>
      <c r="FU104" s="296"/>
      <c r="FV104" s="296"/>
      <c r="FW104" s="296"/>
      <c r="FX104" s="296"/>
      <c r="FY104" s="296"/>
      <c r="FZ104" s="296"/>
      <c r="GA104" s="296"/>
      <c r="GB104" s="296"/>
      <c r="GC104" s="296"/>
      <c r="GD104" s="296"/>
      <c r="GE104" s="297"/>
      <c r="GF104" s="18"/>
      <c r="GG104" s="18"/>
      <c r="GH104" s="18"/>
      <c r="GI104" s="18"/>
      <c r="GJ104" s="18"/>
      <c r="GK104" s="18"/>
      <c r="GL104" s="18"/>
      <c r="GM104" s="18"/>
    </row>
    <row r="105" spans="1:195" ht="15" hidden="1">
      <c r="A105" s="286">
        <v>2</v>
      </c>
      <c r="B105" s="286"/>
      <c r="C105" s="286"/>
      <c r="D105" s="286"/>
      <c r="E105" s="286"/>
      <c r="F105" s="294"/>
      <c r="G105" s="296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  <c r="Y105" s="296"/>
      <c r="Z105" s="296"/>
      <c r="AA105" s="296"/>
      <c r="AB105" s="296"/>
      <c r="AC105" s="296"/>
      <c r="AD105" s="296"/>
      <c r="AE105" s="296"/>
      <c r="AF105" s="296"/>
      <c r="AG105" s="296"/>
      <c r="AH105" s="296"/>
      <c r="AI105" s="296"/>
      <c r="AJ105" s="296"/>
      <c r="AK105" s="296"/>
      <c r="AL105" s="296"/>
      <c r="AM105" s="296"/>
      <c r="AN105" s="296"/>
      <c r="AO105" s="296"/>
      <c r="AP105" s="296"/>
      <c r="AQ105" s="296"/>
      <c r="AR105" s="296"/>
      <c r="AS105" s="296"/>
      <c r="AT105" s="296"/>
      <c r="AU105" s="296"/>
      <c r="AV105" s="296"/>
      <c r="AW105" s="296"/>
      <c r="AX105" s="296"/>
      <c r="AY105" s="296"/>
      <c r="AZ105" s="296"/>
      <c r="BA105" s="296"/>
      <c r="BB105" s="296"/>
      <c r="BC105" s="296"/>
      <c r="BD105" s="296"/>
      <c r="BE105" s="296"/>
      <c r="BF105" s="296"/>
      <c r="BG105" s="296"/>
      <c r="BH105" s="296"/>
      <c r="BI105" s="296"/>
      <c r="BJ105" s="296"/>
      <c r="BK105" s="296"/>
      <c r="BL105" s="296"/>
      <c r="BM105" s="296"/>
      <c r="BN105" s="296"/>
      <c r="BO105" s="296"/>
      <c r="BP105" s="296"/>
      <c r="BQ105" s="296"/>
      <c r="BR105" s="296"/>
      <c r="BS105" s="296"/>
      <c r="BT105" s="296"/>
      <c r="BU105" s="296"/>
      <c r="BV105" s="296"/>
      <c r="BW105" s="296"/>
      <c r="BX105" s="296"/>
      <c r="BY105" s="296"/>
      <c r="BZ105" s="296"/>
      <c r="CA105" s="296"/>
      <c r="CB105" s="296"/>
      <c r="CC105" s="296"/>
      <c r="CD105" s="296"/>
      <c r="CE105" s="296"/>
      <c r="CF105" s="296"/>
      <c r="CG105" s="296"/>
      <c r="CH105" s="296"/>
      <c r="CI105" s="296"/>
      <c r="CJ105" s="296"/>
      <c r="CK105" s="296"/>
      <c r="CL105" s="296"/>
      <c r="CM105" s="296"/>
      <c r="CN105" s="296"/>
      <c r="CO105" s="296"/>
      <c r="CP105" s="296"/>
      <c r="CQ105" s="296"/>
      <c r="CR105" s="296"/>
      <c r="CS105" s="296"/>
      <c r="CT105" s="296"/>
      <c r="CU105" s="296"/>
      <c r="CV105" s="296"/>
      <c r="CW105" s="296"/>
      <c r="CX105" s="296"/>
      <c r="CY105" s="296"/>
      <c r="CZ105" s="296"/>
      <c r="DA105" s="296"/>
      <c r="DB105" s="296"/>
      <c r="DC105" s="296"/>
      <c r="DD105" s="296"/>
      <c r="DE105" s="296"/>
      <c r="DF105" s="296"/>
      <c r="DG105" s="296"/>
      <c r="DH105" s="296"/>
      <c r="DI105" s="296"/>
      <c r="DJ105" s="296"/>
      <c r="DK105" s="296"/>
      <c r="DL105" s="296"/>
      <c r="DM105" s="296"/>
      <c r="DN105" s="296"/>
      <c r="DO105" s="296"/>
      <c r="DP105" s="296"/>
      <c r="DQ105" s="296"/>
      <c r="DR105" s="296"/>
      <c r="DS105" s="296"/>
      <c r="DT105" s="296"/>
      <c r="DU105" s="296"/>
      <c r="DV105" s="296"/>
      <c r="DW105" s="296"/>
      <c r="DX105" s="296"/>
      <c r="DY105" s="296"/>
      <c r="DZ105" s="296"/>
      <c r="EA105" s="296"/>
      <c r="EB105" s="296"/>
      <c r="EC105" s="296"/>
      <c r="ED105" s="296"/>
      <c r="EE105" s="296"/>
      <c r="EF105" s="296"/>
      <c r="EG105" s="296"/>
      <c r="EH105" s="296"/>
      <c r="EI105" s="296"/>
      <c r="EJ105" s="296"/>
      <c r="EK105" s="296"/>
      <c r="EL105" s="296"/>
      <c r="EM105" s="296"/>
      <c r="EN105" s="296"/>
      <c r="EO105" s="296"/>
      <c r="EP105" s="296"/>
      <c r="EQ105" s="296"/>
      <c r="ER105" s="297"/>
      <c r="ES105" s="294"/>
      <c r="ET105" s="296"/>
      <c r="EU105" s="296"/>
      <c r="EV105" s="296"/>
      <c r="EW105" s="296"/>
      <c r="EX105" s="296"/>
      <c r="EY105" s="296"/>
      <c r="EZ105" s="296"/>
      <c r="FA105" s="296"/>
      <c r="FB105" s="296"/>
      <c r="FC105" s="296"/>
      <c r="FD105" s="296"/>
      <c r="FE105" s="296"/>
      <c r="FF105" s="296"/>
      <c r="FG105" s="296"/>
      <c r="FH105" s="296"/>
      <c r="FI105" s="296"/>
      <c r="FJ105" s="296"/>
      <c r="FK105" s="296"/>
      <c r="FL105" s="296"/>
      <c r="FM105" s="296"/>
      <c r="FN105" s="296"/>
      <c r="FO105" s="296"/>
      <c r="FP105" s="296"/>
      <c r="FQ105" s="296"/>
      <c r="FR105" s="296"/>
      <c r="FS105" s="296"/>
      <c r="FT105" s="296"/>
      <c r="FU105" s="296"/>
      <c r="FV105" s="296"/>
      <c r="FW105" s="296"/>
      <c r="FX105" s="296"/>
      <c r="FY105" s="296"/>
      <c r="FZ105" s="296"/>
      <c r="GA105" s="296"/>
      <c r="GB105" s="296"/>
      <c r="GC105" s="296"/>
      <c r="GD105" s="296"/>
      <c r="GE105" s="297"/>
      <c r="GF105" s="18"/>
      <c r="GG105" s="18"/>
      <c r="GH105" s="18"/>
      <c r="GI105" s="18"/>
      <c r="GJ105" s="18"/>
      <c r="GK105" s="18"/>
      <c r="GL105" s="18"/>
      <c r="GM105" s="18"/>
    </row>
    <row r="106" spans="1:195" ht="15" hidden="1">
      <c r="A106" s="315" t="s">
        <v>56</v>
      </c>
      <c r="B106" s="318"/>
      <c r="C106" s="318"/>
      <c r="D106" s="318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  <c r="AA106" s="318"/>
      <c r="AB106" s="318"/>
      <c r="AC106" s="318"/>
      <c r="AD106" s="318"/>
      <c r="AE106" s="318"/>
      <c r="AF106" s="318"/>
      <c r="AG106" s="318"/>
      <c r="AH106" s="318"/>
      <c r="AI106" s="318"/>
      <c r="AJ106" s="318"/>
      <c r="AK106" s="318"/>
      <c r="AL106" s="318"/>
      <c r="AM106" s="318"/>
      <c r="AN106" s="318"/>
      <c r="AO106" s="318"/>
      <c r="AP106" s="318"/>
      <c r="AQ106" s="318"/>
      <c r="AR106" s="318"/>
      <c r="AS106" s="318"/>
      <c r="AT106" s="318"/>
      <c r="AU106" s="318"/>
      <c r="AV106" s="318"/>
      <c r="AW106" s="318"/>
      <c r="AX106" s="318"/>
      <c r="AY106" s="318"/>
      <c r="AZ106" s="318"/>
      <c r="BA106" s="318"/>
      <c r="BB106" s="318"/>
      <c r="BC106" s="318"/>
      <c r="BD106" s="318"/>
      <c r="BE106" s="318"/>
      <c r="BF106" s="318"/>
      <c r="BG106" s="318"/>
      <c r="BH106" s="318"/>
      <c r="BI106" s="318"/>
      <c r="BJ106" s="318"/>
      <c r="BK106" s="318"/>
      <c r="BL106" s="318"/>
      <c r="BM106" s="318"/>
      <c r="BN106" s="318"/>
      <c r="BO106" s="318"/>
      <c r="BP106" s="318"/>
      <c r="BQ106" s="318"/>
      <c r="BR106" s="318"/>
      <c r="BS106" s="318"/>
      <c r="BT106" s="318"/>
      <c r="BU106" s="318"/>
      <c r="BV106" s="318"/>
      <c r="BW106" s="318"/>
      <c r="BX106" s="318"/>
      <c r="BY106" s="318"/>
      <c r="BZ106" s="318"/>
      <c r="CA106" s="318"/>
      <c r="CB106" s="318"/>
      <c r="CC106" s="318"/>
      <c r="CD106" s="318"/>
      <c r="CE106" s="318"/>
      <c r="CF106" s="318"/>
      <c r="CG106" s="318"/>
      <c r="CH106" s="318"/>
      <c r="CI106" s="318"/>
      <c r="CJ106" s="318"/>
      <c r="CK106" s="318"/>
      <c r="CL106" s="318"/>
      <c r="CM106" s="318"/>
      <c r="CN106" s="318"/>
      <c r="CO106" s="318"/>
      <c r="CP106" s="318"/>
      <c r="CQ106" s="318"/>
      <c r="CR106" s="318"/>
      <c r="CS106" s="318"/>
      <c r="CT106" s="318"/>
      <c r="CU106" s="318"/>
      <c r="CV106" s="318"/>
      <c r="CW106" s="318"/>
      <c r="CX106" s="318"/>
      <c r="CY106" s="318"/>
      <c r="CZ106" s="318"/>
      <c r="DA106" s="318"/>
      <c r="DB106" s="318"/>
      <c r="DC106" s="318"/>
      <c r="DD106" s="318"/>
      <c r="DE106" s="318"/>
      <c r="DF106" s="318"/>
      <c r="DG106" s="318"/>
      <c r="DH106" s="318"/>
      <c r="DI106" s="318"/>
      <c r="DJ106" s="318"/>
      <c r="DK106" s="318"/>
      <c r="DL106" s="318"/>
      <c r="DM106" s="318"/>
      <c r="DN106" s="318"/>
      <c r="DO106" s="318"/>
      <c r="DP106" s="318"/>
      <c r="DQ106" s="318"/>
      <c r="DR106" s="318"/>
      <c r="DS106" s="318"/>
      <c r="DT106" s="318"/>
      <c r="DU106" s="318"/>
      <c r="DV106" s="318"/>
      <c r="DW106" s="318"/>
      <c r="DX106" s="318"/>
      <c r="DY106" s="318"/>
      <c r="DZ106" s="318"/>
      <c r="EA106" s="318"/>
      <c r="EB106" s="318"/>
      <c r="EC106" s="318"/>
      <c r="ED106" s="318"/>
      <c r="EE106" s="318"/>
      <c r="EF106" s="318"/>
      <c r="EG106" s="318"/>
      <c r="EH106" s="318"/>
      <c r="EI106" s="318"/>
      <c r="EJ106" s="318"/>
      <c r="EK106" s="318"/>
      <c r="EL106" s="318"/>
      <c r="EM106" s="318"/>
      <c r="EN106" s="318"/>
      <c r="EO106" s="318"/>
      <c r="EP106" s="318"/>
      <c r="EQ106" s="318"/>
      <c r="ER106" s="319"/>
      <c r="ES106" s="294"/>
      <c r="ET106" s="296"/>
      <c r="EU106" s="296"/>
      <c r="EV106" s="296"/>
      <c r="EW106" s="296"/>
      <c r="EX106" s="296"/>
      <c r="EY106" s="296"/>
      <c r="EZ106" s="296"/>
      <c r="FA106" s="296"/>
      <c r="FB106" s="296"/>
      <c r="FC106" s="296"/>
      <c r="FD106" s="296"/>
      <c r="FE106" s="296"/>
      <c r="FF106" s="296"/>
      <c r="FG106" s="296"/>
      <c r="FH106" s="296"/>
      <c r="FI106" s="296"/>
      <c r="FJ106" s="296"/>
      <c r="FK106" s="296"/>
      <c r="FL106" s="296"/>
      <c r="FM106" s="296"/>
      <c r="FN106" s="296"/>
      <c r="FO106" s="296"/>
      <c r="FP106" s="296"/>
      <c r="FQ106" s="296"/>
      <c r="FR106" s="296"/>
      <c r="FS106" s="296"/>
      <c r="FT106" s="296"/>
      <c r="FU106" s="296"/>
      <c r="FV106" s="296"/>
      <c r="FW106" s="296"/>
      <c r="FX106" s="296"/>
      <c r="FY106" s="296"/>
      <c r="FZ106" s="296"/>
      <c r="GA106" s="296"/>
      <c r="GB106" s="296"/>
      <c r="GC106" s="296"/>
      <c r="GD106" s="296"/>
      <c r="GE106" s="297"/>
      <c r="GF106" s="18"/>
      <c r="GG106" s="18"/>
      <c r="GH106" s="18"/>
      <c r="GI106" s="18"/>
      <c r="GJ106" s="18"/>
      <c r="GK106" s="18"/>
      <c r="GL106" s="18"/>
      <c r="GM106" s="18"/>
    </row>
    <row r="107" spans="1:195" ht="22.5" customHeight="1" hidden="1">
      <c r="A107" s="340" t="s">
        <v>222</v>
      </c>
      <c r="B107" s="341"/>
      <c r="C107" s="341"/>
      <c r="D107" s="341"/>
      <c r="E107" s="341"/>
      <c r="F107" s="341"/>
      <c r="G107" s="341"/>
      <c r="H107" s="341"/>
      <c r="I107" s="341"/>
      <c r="J107" s="341"/>
      <c r="K107" s="341"/>
      <c r="L107" s="341"/>
      <c r="M107" s="341"/>
      <c r="N107" s="341"/>
      <c r="O107" s="341"/>
      <c r="P107" s="341"/>
      <c r="Q107" s="341"/>
      <c r="R107" s="341"/>
      <c r="S107" s="341"/>
      <c r="T107" s="341"/>
      <c r="U107" s="341"/>
      <c r="V107" s="341"/>
      <c r="W107" s="341"/>
      <c r="X107" s="341"/>
      <c r="Y107" s="341"/>
      <c r="Z107" s="341"/>
      <c r="AA107" s="341"/>
      <c r="AB107" s="341"/>
      <c r="AC107" s="341"/>
      <c r="AD107" s="341"/>
      <c r="AE107" s="341"/>
      <c r="AF107" s="341"/>
      <c r="AG107" s="341"/>
      <c r="AH107" s="341"/>
      <c r="AI107" s="341"/>
      <c r="AJ107" s="341"/>
      <c r="AK107" s="341"/>
      <c r="AL107" s="341"/>
      <c r="AM107" s="341"/>
      <c r="AN107" s="341"/>
      <c r="AO107" s="341"/>
      <c r="AP107" s="341"/>
      <c r="AQ107" s="341"/>
      <c r="AR107" s="341"/>
      <c r="AS107" s="341"/>
      <c r="AT107" s="341"/>
      <c r="AU107" s="341"/>
      <c r="AV107" s="341"/>
      <c r="AW107" s="341"/>
      <c r="AX107" s="341"/>
      <c r="AY107" s="341"/>
      <c r="AZ107" s="341"/>
      <c r="BA107" s="341"/>
      <c r="BB107" s="341"/>
      <c r="BC107" s="341"/>
      <c r="BD107" s="341"/>
      <c r="BE107" s="341"/>
      <c r="BF107" s="341"/>
      <c r="BG107" s="341"/>
      <c r="BH107" s="341"/>
      <c r="BI107" s="341"/>
      <c r="BJ107" s="341"/>
      <c r="BK107" s="341"/>
      <c r="BL107" s="341"/>
      <c r="BM107" s="341"/>
      <c r="BN107" s="341"/>
      <c r="BO107" s="341"/>
      <c r="BP107" s="341"/>
      <c r="BQ107" s="341"/>
      <c r="BR107" s="341"/>
      <c r="BS107" s="341"/>
      <c r="BT107" s="341"/>
      <c r="BU107" s="341"/>
      <c r="BV107" s="341"/>
      <c r="BW107" s="341"/>
      <c r="BX107" s="341"/>
      <c r="BY107" s="341"/>
      <c r="BZ107" s="341"/>
      <c r="CA107" s="341"/>
      <c r="CB107" s="341"/>
      <c r="CC107" s="341"/>
      <c r="CD107" s="341"/>
      <c r="CE107" s="341"/>
      <c r="CF107" s="341"/>
      <c r="CG107" s="341"/>
      <c r="CH107" s="341"/>
      <c r="CI107" s="341"/>
      <c r="CJ107" s="341"/>
      <c r="CK107" s="341"/>
      <c r="CL107" s="341"/>
      <c r="CM107" s="341"/>
      <c r="CN107" s="341"/>
      <c r="CO107" s="341"/>
      <c r="CP107" s="341"/>
      <c r="CQ107" s="341"/>
      <c r="CR107" s="341"/>
      <c r="CS107" s="341"/>
      <c r="CT107" s="341"/>
      <c r="CU107" s="341"/>
      <c r="CV107" s="341"/>
      <c r="CW107" s="341"/>
      <c r="CX107" s="341"/>
      <c r="CY107" s="341"/>
      <c r="CZ107" s="341"/>
      <c r="DA107" s="341"/>
      <c r="DB107" s="341"/>
      <c r="DC107" s="341"/>
      <c r="DD107" s="341"/>
      <c r="DE107" s="341"/>
      <c r="DF107" s="341"/>
      <c r="DG107" s="341"/>
      <c r="DH107" s="341"/>
      <c r="DI107" s="341"/>
      <c r="DJ107" s="341"/>
      <c r="DK107" s="341"/>
      <c r="DL107" s="341"/>
      <c r="DM107" s="341"/>
      <c r="DN107" s="341"/>
      <c r="DO107" s="341"/>
      <c r="DP107" s="341"/>
      <c r="DQ107" s="341"/>
      <c r="DR107" s="341"/>
      <c r="DS107" s="341"/>
      <c r="DT107" s="341"/>
      <c r="DU107" s="341"/>
      <c r="DV107" s="341"/>
      <c r="DW107" s="341"/>
      <c r="DX107" s="341"/>
      <c r="DY107" s="341"/>
      <c r="DZ107" s="341"/>
      <c r="EA107" s="341"/>
      <c r="EB107" s="341"/>
      <c r="EC107" s="341"/>
      <c r="ED107" s="341"/>
      <c r="EE107" s="341"/>
      <c r="EF107" s="341"/>
      <c r="EG107" s="341"/>
      <c r="EH107" s="341"/>
      <c r="EI107" s="341"/>
      <c r="EJ107" s="341"/>
      <c r="EK107" s="341"/>
      <c r="EL107" s="341"/>
      <c r="EM107" s="341"/>
      <c r="EN107" s="341"/>
      <c r="EO107" s="341"/>
      <c r="EP107" s="341"/>
      <c r="EQ107" s="341"/>
      <c r="ER107" s="341"/>
      <c r="ES107" s="341"/>
      <c r="ET107" s="341"/>
      <c r="EU107" s="341"/>
      <c r="EV107" s="341"/>
      <c r="EW107" s="341"/>
      <c r="EX107" s="341"/>
      <c r="EY107" s="341"/>
      <c r="EZ107" s="341"/>
      <c r="FA107" s="341"/>
      <c r="FB107" s="341"/>
      <c r="FC107" s="341"/>
      <c r="FD107" s="341"/>
      <c r="FE107" s="341"/>
      <c r="FF107" s="341"/>
      <c r="FG107" s="341"/>
      <c r="FH107" s="341"/>
      <c r="FI107" s="341"/>
      <c r="FJ107" s="341"/>
      <c r="FK107" s="341"/>
      <c r="FL107" s="341"/>
      <c r="FM107" s="341"/>
      <c r="FN107" s="341"/>
      <c r="FO107" s="341"/>
      <c r="FP107" s="341"/>
      <c r="FQ107" s="341"/>
      <c r="FR107" s="341"/>
      <c r="FS107" s="341"/>
      <c r="FT107" s="341"/>
      <c r="FU107" s="341"/>
      <c r="FV107" s="341"/>
      <c r="FW107" s="341"/>
      <c r="FX107" s="341"/>
      <c r="FY107" s="341"/>
      <c r="FZ107" s="341"/>
      <c r="GA107" s="341"/>
      <c r="GB107" s="341"/>
      <c r="GC107" s="341"/>
      <c r="GD107" s="341"/>
      <c r="GE107" s="341"/>
      <c r="GF107" s="18"/>
      <c r="GG107" s="18"/>
      <c r="GH107" s="18"/>
      <c r="GI107" s="18"/>
      <c r="GJ107" s="18"/>
      <c r="GK107" s="18"/>
      <c r="GL107" s="18"/>
      <c r="GM107" s="18"/>
    </row>
    <row r="108" spans="1:195" ht="12.75" hidden="1">
      <c r="A108" s="335"/>
      <c r="B108" s="336"/>
      <c r="C108" s="336"/>
      <c r="D108" s="336"/>
      <c r="E108" s="336"/>
      <c r="F108" s="336"/>
      <c r="G108" s="336"/>
      <c r="H108" s="336"/>
      <c r="I108" s="336"/>
      <c r="J108" s="336"/>
      <c r="K108" s="336"/>
      <c r="L108" s="336"/>
      <c r="M108" s="336"/>
      <c r="N108" s="336"/>
      <c r="O108" s="336"/>
      <c r="P108" s="336"/>
      <c r="Q108" s="336"/>
      <c r="R108" s="336"/>
      <c r="S108" s="336"/>
      <c r="T108" s="336"/>
      <c r="U108" s="336"/>
      <c r="V108" s="336"/>
      <c r="W108" s="336"/>
      <c r="X108" s="336"/>
      <c r="Y108" s="336"/>
      <c r="Z108" s="336"/>
      <c r="AA108" s="336"/>
      <c r="AB108" s="336"/>
      <c r="AC108" s="336"/>
      <c r="AD108" s="336"/>
      <c r="AE108" s="336"/>
      <c r="AF108" s="336"/>
      <c r="AG108" s="336"/>
      <c r="AH108" s="336"/>
      <c r="AI108" s="336"/>
      <c r="AJ108" s="336"/>
      <c r="AK108" s="336"/>
      <c r="AL108" s="336"/>
      <c r="AM108" s="336"/>
      <c r="AN108" s="336"/>
      <c r="AO108" s="336"/>
      <c r="AP108" s="336"/>
      <c r="AQ108" s="336"/>
      <c r="AR108" s="336"/>
      <c r="AS108" s="336"/>
      <c r="AT108" s="336"/>
      <c r="AU108" s="336"/>
      <c r="AV108" s="336"/>
      <c r="AW108" s="336"/>
      <c r="AX108" s="336"/>
      <c r="AY108" s="336"/>
      <c r="AZ108" s="336"/>
      <c r="BA108" s="336"/>
      <c r="BB108" s="336"/>
      <c r="BC108" s="336"/>
      <c r="BD108" s="336"/>
      <c r="BE108" s="336"/>
      <c r="BF108" s="336"/>
      <c r="BG108" s="336"/>
      <c r="BH108" s="336"/>
      <c r="BI108" s="336"/>
      <c r="BJ108" s="336"/>
      <c r="BK108" s="336"/>
      <c r="BL108" s="336"/>
      <c r="BM108" s="336"/>
      <c r="BN108" s="336"/>
      <c r="BO108" s="336"/>
      <c r="BP108" s="336"/>
      <c r="BQ108" s="336"/>
      <c r="BR108" s="336"/>
      <c r="BS108" s="336"/>
      <c r="BT108" s="336"/>
      <c r="BU108" s="336"/>
      <c r="BV108" s="336"/>
      <c r="BW108" s="336"/>
      <c r="BX108" s="336"/>
      <c r="BY108" s="336"/>
      <c r="BZ108" s="336"/>
      <c r="CA108" s="336"/>
      <c r="CB108" s="336"/>
      <c r="CC108" s="336"/>
      <c r="CD108" s="336"/>
      <c r="CE108" s="336"/>
      <c r="CF108" s="336"/>
      <c r="CG108" s="336"/>
      <c r="CH108" s="336"/>
      <c r="CI108" s="336"/>
      <c r="CJ108" s="336"/>
      <c r="CK108" s="336"/>
      <c r="CL108" s="336"/>
      <c r="CM108" s="336"/>
      <c r="CN108" s="336"/>
      <c r="CO108" s="336"/>
      <c r="CP108" s="336"/>
      <c r="CQ108" s="336"/>
      <c r="CR108" s="336"/>
      <c r="CS108" s="336"/>
      <c r="CT108" s="336"/>
      <c r="CU108" s="336"/>
      <c r="CV108" s="336"/>
      <c r="CW108" s="336"/>
      <c r="CX108" s="336"/>
      <c r="CY108" s="336"/>
      <c r="CZ108" s="336"/>
      <c r="DA108" s="336"/>
      <c r="DB108" s="336"/>
      <c r="DC108" s="336"/>
      <c r="DD108" s="336"/>
      <c r="DE108" s="336"/>
      <c r="DF108" s="336"/>
      <c r="DG108" s="336"/>
      <c r="DH108" s="336"/>
      <c r="DI108" s="336"/>
      <c r="DJ108" s="336"/>
      <c r="DK108" s="336"/>
      <c r="DL108" s="336"/>
      <c r="DM108" s="336"/>
      <c r="DN108" s="336"/>
      <c r="DO108" s="336"/>
      <c r="DP108" s="336"/>
      <c r="DQ108" s="336"/>
      <c r="DR108" s="336"/>
      <c r="DS108" s="336"/>
      <c r="DT108" s="336"/>
      <c r="DU108" s="336"/>
      <c r="DV108" s="336"/>
      <c r="DW108" s="336"/>
      <c r="DX108" s="336"/>
      <c r="DY108" s="336"/>
      <c r="DZ108" s="336"/>
      <c r="EA108" s="336"/>
      <c r="EB108" s="336"/>
      <c r="EC108" s="336"/>
      <c r="ED108" s="336"/>
      <c r="EE108" s="336"/>
      <c r="EF108" s="336"/>
      <c r="EG108" s="336"/>
      <c r="EH108" s="336"/>
      <c r="EI108" s="336"/>
      <c r="EJ108" s="336"/>
      <c r="EK108" s="336"/>
      <c r="EL108" s="336"/>
      <c r="EM108" s="336"/>
      <c r="EN108" s="336"/>
      <c r="EO108" s="336"/>
      <c r="EP108" s="336"/>
      <c r="EQ108" s="336"/>
      <c r="ER108" s="336"/>
      <c r="ES108" s="336"/>
      <c r="ET108" s="336"/>
      <c r="EU108" s="336"/>
      <c r="EV108" s="336"/>
      <c r="EW108" s="336"/>
      <c r="EX108" s="336"/>
      <c r="EY108" s="336"/>
      <c r="EZ108" s="336"/>
      <c r="FA108" s="336"/>
      <c r="FB108" s="336"/>
      <c r="FC108" s="336"/>
      <c r="FD108" s="336"/>
      <c r="FE108" s="336"/>
      <c r="FF108" s="336"/>
      <c r="FG108" s="336"/>
      <c r="FH108" s="336"/>
      <c r="FI108" s="336"/>
      <c r="FJ108" s="336"/>
      <c r="FK108" s="336"/>
      <c r="FL108" s="336"/>
      <c r="FM108" s="336"/>
      <c r="FN108" s="336"/>
      <c r="FO108" s="336"/>
      <c r="FP108" s="336"/>
      <c r="FQ108" s="336"/>
      <c r="FR108" s="336"/>
      <c r="FS108" s="336"/>
      <c r="FT108" s="336"/>
      <c r="FU108" s="336"/>
      <c r="FV108" s="336"/>
      <c r="FW108" s="336"/>
      <c r="FX108" s="336"/>
      <c r="FY108" s="336"/>
      <c r="FZ108" s="336"/>
      <c r="GA108" s="336"/>
      <c r="GB108" s="336"/>
      <c r="GC108" s="336"/>
      <c r="GD108" s="336"/>
      <c r="GE108" s="336"/>
      <c r="GF108" s="18"/>
      <c r="GG108" s="18"/>
      <c r="GH108" s="18"/>
      <c r="GI108" s="18"/>
      <c r="GJ108" s="18"/>
      <c r="GK108" s="18"/>
      <c r="GL108" s="18"/>
      <c r="GM108" s="18"/>
    </row>
    <row r="109" spans="1:195" ht="1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</row>
    <row r="110" spans="1:195" ht="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</row>
    <row r="111" spans="1:195" ht="1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</row>
    <row r="112" spans="1:195" ht="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</row>
    <row r="113" spans="1:195" ht="1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</row>
    <row r="114" spans="1:195" ht="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</row>
    <row r="115" spans="1:195" ht="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</row>
    <row r="116" spans="1:195" ht="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</row>
    <row r="117" spans="1:195" ht="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</row>
    <row r="118" spans="1:195" ht="1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</row>
    <row r="119" spans="1:195" ht="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</row>
    <row r="120" spans="1:195" ht="1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</row>
    <row r="121" spans="1:195" ht="1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</row>
    <row r="122" spans="1:195" ht="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</row>
    <row r="123" spans="1:195" ht="1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</row>
    <row r="124" spans="1:195" ht="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</row>
    <row r="125" spans="1:195" ht="1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</row>
    <row r="126" spans="1:195" ht="1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</row>
    <row r="127" spans="1:195" ht="1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</row>
    <row r="128" spans="1:195" ht="1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</row>
    <row r="129" spans="1:195" ht="1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</row>
    <row r="130" spans="1:195" ht="1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</row>
    <row r="131" spans="1:195" ht="1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</row>
    <row r="132" spans="1:195" ht="1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</row>
    <row r="133" spans="1:195" ht="1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</row>
    <row r="134" spans="1:195" ht="1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</row>
    <row r="135" spans="1:195" ht="1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</row>
    <row r="136" spans="1:195" ht="1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</row>
    <row r="137" spans="1:195" ht="1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</row>
    <row r="138" spans="1:195" ht="1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</row>
    <row r="139" spans="1:195" ht="1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</row>
    <row r="140" spans="1:195" ht="1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</row>
    <row r="141" spans="1:195" ht="1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</row>
    <row r="142" spans="1:195" ht="1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</row>
    <row r="143" spans="1:195" ht="1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</row>
    <row r="144" spans="1:195" ht="1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</row>
    <row r="145" spans="1:195" ht="1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</row>
    <row r="146" spans="1:195" ht="1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</row>
    <row r="147" spans="1:195" ht="1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</row>
    <row r="148" spans="1:195" ht="1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</row>
    <row r="149" spans="1:195" ht="1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</row>
    <row r="150" spans="1:195" ht="1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</row>
    <row r="151" spans="1:195" ht="1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</row>
    <row r="152" spans="1:195" ht="1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</row>
    <row r="153" spans="1:195" ht="1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</row>
    <row r="154" spans="1:195" ht="1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</row>
    <row r="155" spans="1:195" ht="1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</row>
    <row r="156" spans="1:195" ht="1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</row>
    <row r="157" spans="1:195" ht="1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</row>
    <row r="158" spans="1:195" ht="1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</row>
    <row r="159" spans="1:195" ht="1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</row>
    <row r="160" spans="1:195" ht="1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</row>
    <row r="161" spans="1:195" ht="1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</row>
    <row r="162" spans="1:195" ht="1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</row>
    <row r="163" spans="1:195" ht="1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</row>
    <row r="164" spans="1:195" ht="1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</row>
    <row r="165" spans="1:195" ht="1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</row>
    <row r="166" spans="1:195" ht="1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</row>
    <row r="167" spans="1:195" ht="1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</row>
    <row r="168" spans="1:195" ht="1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</row>
    <row r="169" spans="1:195" ht="1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</row>
    <row r="170" spans="1:195" ht="1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</row>
    <row r="171" spans="1:195" ht="1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</row>
    <row r="172" spans="1:195" ht="1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</row>
    <row r="173" spans="1:195" ht="1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</row>
    <row r="174" spans="1:195" ht="1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</row>
    <row r="175" spans="1:195" ht="1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</row>
    <row r="176" spans="1:195" ht="1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</row>
    <row r="177" spans="1:195" ht="1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</row>
    <row r="178" spans="1:195" ht="1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</row>
    <row r="179" spans="1:195" ht="1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</row>
    <row r="180" spans="1:195" ht="1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</row>
    <row r="181" spans="1:195" ht="1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</row>
    <row r="182" spans="1:195" ht="1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</row>
    <row r="183" spans="1:195" ht="1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</row>
    <row r="184" spans="1:195" ht="1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</row>
    <row r="185" spans="1:195" ht="1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</row>
    <row r="186" spans="1:195" ht="1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</row>
    <row r="187" spans="1:195" ht="1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</row>
    <row r="188" spans="1:195" ht="1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</row>
    <row r="189" spans="1:195" ht="1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</row>
    <row r="190" spans="1:195" ht="1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</row>
    <row r="191" spans="1:195" ht="1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</row>
    <row r="192" spans="1:195" ht="1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</row>
    <row r="193" spans="1:195" ht="1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</row>
    <row r="194" spans="1:195" ht="1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</row>
    <row r="195" spans="1:195" ht="1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</row>
    <row r="196" spans="1:195" ht="1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</row>
    <row r="197" spans="1:195" ht="1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</row>
    <row r="198" spans="1:195" ht="1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</row>
    <row r="199" spans="1:195" ht="1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</row>
    <row r="200" spans="1:195" ht="1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</row>
    <row r="201" spans="1:195" ht="1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</row>
    <row r="202" spans="1:195" ht="1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</row>
    <row r="203" spans="1:195" ht="1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</row>
    <row r="204" spans="1:195" ht="1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</row>
    <row r="205" spans="1:195" ht="1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</row>
    <row r="206" spans="1:195" ht="1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</row>
    <row r="207" spans="1:195" ht="1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</row>
    <row r="208" spans="1:195" ht="1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</row>
    <row r="209" spans="1:195" ht="1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</row>
    <row r="210" spans="1:195" ht="1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</row>
    <row r="211" spans="1:195" ht="1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</row>
    <row r="212" spans="1:195" ht="1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</row>
    <row r="213" spans="1:195" ht="1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</row>
    <row r="214" spans="1:195" ht="1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</row>
    <row r="215" spans="1:195" ht="1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</row>
    <row r="216" spans="1:195" ht="1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</row>
    <row r="217" spans="1:195" ht="1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</row>
    <row r="218" spans="1:195" ht="1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</row>
    <row r="219" spans="1:195" ht="1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</row>
    <row r="220" spans="1:195" ht="1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</row>
    <row r="221" spans="1:195" ht="1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</row>
    <row r="222" spans="1:195" ht="1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  <c r="FP222" s="18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</row>
    <row r="223" spans="1:195" ht="1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</row>
    <row r="224" spans="1:195" ht="1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/>
      <c r="GK224" s="18"/>
      <c r="GL224" s="18"/>
      <c r="GM224" s="18"/>
    </row>
    <row r="225" spans="1:195" ht="1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  <c r="FO225" s="18"/>
      <c r="FP225" s="18"/>
      <c r="FQ225" s="18"/>
      <c r="FR225" s="18"/>
      <c r="FS225" s="18"/>
      <c r="FT225" s="18"/>
      <c r="FU225" s="18"/>
      <c r="FV225" s="18"/>
      <c r="FW225" s="18"/>
      <c r="FX225" s="18"/>
      <c r="FY225" s="18"/>
      <c r="FZ225" s="18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/>
      <c r="GK225" s="18"/>
      <c r="GL225" s="18"/>
      <c r="GM225" s="18"/>
    </row>
    <row r="226" spans="1:195" ht="1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</row>
    <row r="227" spans="1:195" ht="1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/>
      <c r="GK227" s="18"/>
      <c r="GL227" s="18"/>
      <c r="GM227" s="18"/>
    </row>
    <row r="228" spans="1:195" ht="1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  <c r="FO228" s="18"/>
      <c r="FP228" s="18"/>
      <c r="FQ228" s="18"/>
      <c r="FR228" s="18"/>
      <c r="FS228" s="18"/>
      <c r="FT228" s="18"/>
      <c r="FU228" s="18"/>
      <c r="FV228" s="18"/>
      <c r="FW228" s="18"/>
      <c r="FX228" s="18"/>
      <c r="FY228" s="18"/>
      <c r="FZ228" s="18"/>
      <c r="GA228" s="18"/>
      <c r="GB228" s="18"/>
      <c r="GC228" s="18"/>
      <c r="GD228" s="18"/>
      <c r="GE228" s="18"/>
      <c r="GF228" s="18"/>
      <c r="GG228" s="18"/>
      <c r="GH228" s="18"/>
      <c r="GI228" s="18"/>
      <c r="GJ228" s="18"/>
      <c r="GK228" s="18"/>
      <c r="GL228" s="18"/>
      <c r="GM228" s="18"/>
    </row>
    <row r="229" spans="1:195" ht="1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</row>
    <row r="230" spans="1:195" ht="1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/>
      <c r="GK230" s="18"/>
      <c r="GL230" s="18"/>
      <c r="GM230" s="18"/>
    </row>
    <row r="231" spans="1:195" ht="1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</row>
    <row r="232" spans="1:195" ht="1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</row>
    <row r="233" spans="1:195" ht="1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/>
      <c r="GK233" s="18"/>
      <c r="GL233" s="18"/>
      <c r="GM233" s="18"/>
    </row>
    <row r="234" spans="1:195" ht="1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  <c r="FM234" s="18"/>
      <c r="FN234" s="18"/>
      <c r="FO234" s="18"/>
      <c r="FP234" s="18"/>
      <c r="FQ234" s="18"/>
      <c r="FR234" s="18"/>
      <c r="FS234" s="18"/>
      <c r="FT234" s="18"/>
      <c r="FU234" s="18"/>
      <c r="FV234" s="18"/>
      <c r="FW234" s="18"/>
      <c r="FX234" s="18"/>
      <c r="FY234" s="18"/>
      <c r="FZ234" s="18"/>
      <c r="GA234" s="18"/>
      <c r="GB234" s="18"/>
      <c r="GC234" s="18"/>
      <c r="GD234" s="18"/>
      <c r="GE234" s="18"/>
      <c r="GF234" s="18"/>
      <c r="GG234" s="18"/>
      <c r="GH234" s="18"/>
      <c r="GI234" s="18"/>
      <c r="GJ234" s="18"/>
      <c r="GK234" s="18"/>
      <c r="GL234" s="18"/>
      <c r="GM234" s="18"/>
    </row>
    <row r="235" spans="1:195" ht="1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</row>
    <row r="236" spans="1:195" ht="1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</row>
    <row r="237" spans="1:195" ht="1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  <c r="FP237" s="18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/>
      <c r="GK237" s="18"/>
      <c r="GL237" s="18"/>
      <c r="GM237" s="18"/>
    </row>
    <row r="238" spans="1:195" ht="1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</row>
    <row r="239" spans="1:195" ht="1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  <c r="FM239" s="18"/>
      <c r="FN239" s="18"/>
      <c r="FO239" s="18"/>
      <c r="FP239" s="18"/>
      <c r="FQ239" s="18"/>
      <c r="FR239" s="18"/>
      <c r="FS239" s="18"/>
      <c r="FT239" s="18"/>
      <c r="FU239" s="18"/>
      <c r="FV239" s="18"/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</row>
    <row r="240" spans="1:195" ht="1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  <c r="FM240" s="18"/>
      <c r="FN240" s="18"/>
      <c r="FO240" s="18"/>
      <c r="FP240" s="18"/>
      <c r="FQ240" s="18"/>
      <c r="FR240" s="18"/>
      <c r="FS240" s="18"/>
      <c r="FT240" s="18"/>
      <c r="FU240" s="18"/>
      <c r="FV240" s="18"/>
      <c r="FW240" s="18"/>
      <c r="FX240" s="18"/>
      <c r="FY240" s="18"/>
      <c r="FZ240" s="18"/>
      <c r="GA240" s="18"/>
      <c r="GB240" s="18"/>
      <c r="GC240" s="18"/>
      <c r="GD240" s="18"/>
      <c r="GE240" s="18"/>
      <c r="GF240" s="18"/>
      <c r="GG240" s="18"/>
      <c r="GH240" s="18"/>
      <c r="GI240" s="18"/>
      <c r="GJ240" s="18"/>
      <c r="GK240" s="18"/>
      <c r="GL240" s="18"/>
      <c r="GM240" s="18"/>
    </row>
    <row r="241" spans="1:195" ht="1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</row>
    <row r="242" spans="1:195" ht="1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/>
      <c r="FO242" s="18"/>
      <c r="FP242" s="18"/>
      <c r="FQ242" s="18"/>
      <c r="FR242" s="18"/>
      <c r="FS242" s="18"/>
      <c r="FT242" s="18"/>
      <c r="FU242" s="18"/>
      <c r="FV242" s="18"/>
      <c r="FW242" s="18"/>
      <c r="FX242" s="18"/>
      <c r="FY242" s="18"/>
      <c r="FZ242" s="18"/>
      <c r="GA242" s="18"/>
      <c r="GB242" s="18"/>
      <c r="GC242" s="18"/>
      <c r="GD242" s="18"/>
      <c r="GE242" s="18"/>
      <c r="GF242" s="18"/>
      <c r="GG242" s="18"/>
      <c r="GH242" s="18"/>
      <c r="GI242" s="18"/>
      <c r="GJ242" s="18"/>
      <c r="GK242" s="18"/>
      <c r="GL242" s="18"/>
      <c r="GM242" s="18"/>
    </row>
    <row r="243" spans="1:195" ht="1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</row>
    <row r="244" spans="1:195" ht="1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</row>
    <row r="245" spans="1:195" ht="1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</row>
    <row r="246" spans="1:195" ht="1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</row>
    <row r="247" spans="1:195" ht="1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</row>
    <row r="248" spans="1:195" ht="1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  <c r="FH248" s="18"/>
      <c r="FI248" s="18"/>
      <c r="FJ248" s="18"/>
      <c r="FK248" s="18"/>
      <c r="FL248" s="18"/>
      <c r="FM248" s="18"/>
      <c r="FN248" s="18"/>
      <c r="FO248" s="18"/>
      <c r="FP248" s="18"/>
      <c r="FQ248" s="18"/>
      <c r="FR248" s="18"/>
      <c r="FS248" s="18"/>
      <c r="FT248" s="18"/>
      <c r="FU248" s="18"/>
      <c r="FV248" s="18"/>
      <c r="FW248" s="18"/>
      <c r="FX248" s="18"/>
      <c r="FY248" s="18"/>
      <c r="FZ248" s="18"/>
      <c r="GA248" s="18"/>
      <c r="GB248" s="18"/>
      <c r="GC248" s="18"/>
      <c r="GD248" s="18"/>
      <c r="GE248" s="18"/>
      <c r="GF248" s="18"/>
      <c r="GG248" s="18"/>
      <c r="GH248" s="18"/>
      <c r="GI248" s="18"/>
      <c r="GJ248" s="18"/>
      <c r="GK248" s="18"/>
      <c r="GL248" s="18"/>
      <c r="GM248" s="18"/>
    </row>
    <row r="249" spans="1:195" ht="1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18"/>
      <c r="FP249" s="18"/>
      <c r="FQ249" s="18"/>
      <c r="FR249" s="18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</row>
    <row r="250" spans="1:195" ht="1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  <c r="FM250" s="18"/>
      <c r="FN250" s="18"/>
      <c r="FO250" s="18"/>
      <c r="FP250" s="18"/>
      <c r="FQ250" s="18"/>
      <c r="FR250" s="18"/>
      <c r="FS250" s="18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  <c r="GJ250" s="18"/>
      <c r="GK250" s="18"/>
      <c r="GL250" s="18"/>
      <c r="GM250" s="18"/>
    </row>
    <row r="251" spans="1:195" ht="1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  <c r="FO251" s="18"/>
      <c r="FP251" s="18"/>
      <c r="FQ251" s="18"/>
      <c r="FR251" s="18"/>
      <c r="FS251" s="18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/>
      <c r="GL251" s="18"/>
      <c r="GM251" s="18"/>
    </row>
    <row r="252" spans="1:195" ht="1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  <c r="FA252" s="18"/>
      <c r="FB252" s="18"/>
      <c r="FC252" s="18"/>
      <c r="FD252" s="18"/>
      <c r="FE252" s="18"/>
      <c r="FF252" s="18"/>
      <c r="FG252" s="18"/>
      <c r="FH252" s="18"/>
      <c r="FI252" s="18"/>
      <c r="FJ252" s="18"/>
      <c r="FK252" s="18"/>
      <c r="FL252" s="18"/>
      <c r="FM252" s="18"/>
      <c r="FN252" s="18"/>
      <c r="FO252" s="18"/>
      <c r="FP252" s="18"/>
      <c r="FQ252" s="18"/>
      <c r="FR252" s="18"/>
      <c r="FS252" s="18"/>
      <c r="FT252" s="18"/>
      <c r="FU252" s="18"/>
      <c r="FV252" s="18"/>
      <c r="FW252" s="18"/>
      <c r="FX252" s="18"/>
      <c r="FY252" s="18"/>
      <c r="FZ252" s="18"/>
      <c r="GA252" s="18"/>
      <c r="GB252" s="18"/>
      <c r="GC252" s="18"/>
      <c r="GD252" s="18"/>
      <c r="GE252" s="18"/>
      <c r="GF252" s="18"/>
      <c r="GG252" s="18"/>
      <c r="GH252" s="18"/>
      <c r="GI252" s="18"/>
      <c r="GJ252" s="18"/>
      <c r="GK252" s="18"/>
      <c r="GL252" s="18"/>
      <c r="GM252" s="18"/>
    </row>
    <row r="253" spans="1:195" ht="1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</row>
    <row r="254" spans="1:195" ht="1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  <c r="FG254" s="18"/>
      <c r="FH254" s="18"/>
      <c r="FI254" s="18"/>
      <c r="FJ254" s="18"/>
      <c r="FK254" s="18"/>
      <c r="FL254" s="18"/>
      <c r="FM254" s="18"/>
      <c r="FN254" s="18"/>
      <c r="FO254" s="18"/>
      <c r="FP254" s="18"/>
      <c r="FQ254" s="18"/>
      <c r="FR254" s="18"/>
      <c r="FS254" s="18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  <c r="GH254" s="18"/>
      <c r="GI254" s="18"/>
      <c r="GJ254" s="18"/>
      <c r="GK254" s="18"/>
      <c r="GL254" s="18"/>
      <c r="GM254" s="18"/>
    </row>
    <row r="255" spans="1:195" ht="1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</row>
    <row r="256" spans="1:195" ht="1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  <c r="FA256" s="18"/>
      <c r="FB256" s="18"/>
      <c r="FC256" s="18"/>
      <c r="FD256" s="18"/>
      <c r="FE256" s="18"/>
      <c r="FF256" s="18"/>
      <c r="FG256" s="18"/>
      <c r="FH256" s="18"/>
      <c r="FI256" s="18"/>
      <c r="FJ256" s="18"/>
      <c r="FK256" s="18"/>
      <c r="FL256" s="18"/>
      <c r="FM256" s="18"/>
      <c r="FN256" s="18"/>
      <c r="FO256" s="18"/>
      <c r="FP256" s="18"/>
      <c r="FQ256" s="18"/>
      <c r="FR256" s="18"/>
      <c r="FS256" s="18"/>
      <c r="FT256" s="18"/>
      <c r="FU256" s="18"/>
      <c r="FV256" s="18"/>
      <c r="FW256" s="18"/>
      <c r="FX256" s="18"/>
      <c r="FY256" s="18"/>
      <c r="FZ256" s="18"/>
      <c r="GA256" s="18"/>
      <c r="GB256" s="18"/>
      <c r="GC256" s="18"/>
      <c r="GD256" s="18"/>
      <c r="GE256" s="18"/>
      <c r="GF256" s="18"/>
      <c r="GG256" s="18"/>
      <c r="GH256" s="18"/>
      <c r="GI256" s="18"/>
      <c r="GJ256" s="18"/>
      <c r="GK256" s="18"/>
      <c r="GL256" s="18"/>
      <c r="GM256" s="18"/>
    </row>
    <row r="257" spans="1:195" ht="1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  <c r="FB257" s="18"/>
      <c r="FC257" s="18"/>
      <c r="FD257" s="18"/>
      <c r="FE257" s="18"/>
      <c r="FF257" s="18"/>
      <c r="FG257" s="18"/>
      <c r="FH257" s="18"/>
      <c r="FI257" s="18"/>
      <c r="FJ257" s="18"/>
      <c r="FK257" s="18"/>
      <c r="FL257" s="18"/>
      <c r="FM257" s="18"/>
      <c r="FN257" s="18"/>
      <c r="FO257" s="18"/>
      <c r="FP257" s="18"/>
      <c r="FQ257" s="18"/>
      <c r="FR257" s="18"/>
      <c r="FS257" s="18"/>
      <c r="FT257" s="18"/>
      <c r="FU257" s="18"/>
      <c r="FV257" s="18"/>
      <c r="FW257" s="18"/>
      <c r="FX257" s="18"/>
      <c r="FY257" s="18"/>
      <c r="FZ257" s="18"/>
      <c r="GA257" s="18"/>
      <c r="GB257" s="18"/>
      <c r="GC257" s="18"/>
      <c r="GD257" s="18"/>
      <c r="GE257" s="18"/>
      <c r="GF257" s="18"/>
      <c r="GG257" s="18"/>
      <c r="GH257" s="18"/>
      <c r="GI257" s="18"/>
      <c r="GJ257" s="18"/>
      <c r="GK257" s="18"/>
      <c r="GL257" s="18"/>
      <c r="GM257" s="18"/>
    </row>
    <row r="258" spans="1:195" ht="1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  <c r="FA258" s="18"/>
      <c r="FB258" s="18"/>
      <c r="FC258" s="18"/>
      <c r="FD258" s="18"/>
      <c r="FE258" s="18"/>
      <c r="FF258" s="18"/>
      <c r="FG258" s="18"/>
      <c r="FH258" s="18"/>
      <c r="FI258" s="18"/>
      <c r="FJ258" s="18"/>
      <c r="FK258" s="18"/>
      <c r="FL258" s="18"/>
      <c r="FM258" s="18"/>
      <c r="FN258" s="18"/>
      <c r="FO258" s="18"/>
      <c r="FP258" s="18"/>
      <c r="FQ258" s="18"/>
      <c r="FR258" s="18"/>
      <c r="FS258" s="18"/>
      <c r="FT258" s="18"/>
      <c r="FU258" s="18"/>
      <c r="FV258" s="18"/>
      <c r="FW258" s="18"/>
      <c r="FX258" s="18"/>
      <c r="FY258" s="18"/>
      <c r="FZ258" s="18"/>
      <c r="GA258" s="18"/>
      <c r="GB258" s="18"/>
      <c r="GC258" s="18"/>
      <c r="GD258" s="18"/>
      <c r="GE258" s="18"/>
      <c r="GF258" s="18"/>
      <c r="GG258" s="18"/>
      <c r="GH258" s="18"/>
      <c r="GI258" s="18"/>
      <c r="GJ258" s="18"/>
      <c r="GK258" s="18"/>
      <c r="GL258" s="18"/>
      <c r="GM258" s="18"/>
    </row>
    <row r="259" spans="1:195" ht="1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18"/>
      <c r="FP259" s="18"/>
      <c r="FQ259" s="18"/>
      <c r="FR259" s="18"/>
      <c r="FS259" s="18"/>
      <c r="FT259" s="18"/>
      <c r="FU259" s="18"/>
      <c r="FV259" s="18"/>
      <c r="FW259" s="18"/>
      <c r="FX259" s="18"/>
      <c r="FY259" s="18"/>
      <c r="FZ259" s="18"/>
      <c r="GA259" s="18"/>
      <c r="GB259" s="18"/>
      <c r="GC259" s="18"/>
      <c r="GD259" s="18"/>
      <c r="GE259" s="18"/>
      <c r="GF259" s="18"/>
      <c r="GG259" s="18"/>
      <c r="GH259" s="18"/>
      <c r="GI259" s="18"/>
      <c r="GJ259" s="18"/>
      <c r="GK259" s="18"/>
      <c r="GL259" s="18"/>
      <c r="GM259" s="18"/>
    </row>
    <row r="260" spans="1:195" ht="1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18"/>
      <c r="FE260" s="18"/>
      <c r="FF260" s="18"/>
      <c r="FG260" s="18"/>
      <c r="FH260" s="18"/>
      <c r="FI260" s="18"/>
      <c r="FJ260" s="18"/>
      <c r="FK260" s="18"/>
      <c r="FL260" s="18"/>
      <c r="FM260" s="18"/>
      <c r="FN260" s="18"/>
      <c r="FO260" s="18"/>
      <c r="FP260" s="18"/>
      <c r="FQ260" s="18"/>
      <c r="FR260" s="18"/>
      <c r="FS260" s="18"/>
      <c r="FT260" s="18"/>
      <c r="FU260" s="18"/>
      <c r="FV260" s="18"/>
      <c r="FW260" s="18"/>
      <c r="FX260" s="18"/>
      <c r="FY260" s="18"/>
      <c r="FZ260" s="18"/>
      <c r="GA260" s="18"/>
      <c r="GB260" s="18"/>
      <c r="GC260" s="18"/>
      <c r="GD260" s="18"/>
      <c r="GE260" s="18"/>
      <c r="GF260" s="18"/>
      <c r="GG260" s="18"/>
      <c r="GH260" s="18"/>
      <c r="GI260" s="18"/>
      <c r="GJ260" s="18"/>
      <c r="GK260" s="18"/>
      <c r="GL260" s="18"/>
      <c r="GM260" s="18"/>
    </row>
    <row r="261" spans="1:195" ht="1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  <c r="FM261" s="18"/>
      <c r="FN261" s="18"/>
      <c r="FO261" s="18"/>
      <c r="FP261" s="18"/>
      <c r="FQ261" s="18"/>
      <c r="FR261" s="18"/>
      <c r="FS261" s="18"/>
      <c r="FT261" s="18"/>
      <c r="FU261" s="18"/>
      <c r="FV261" s="18"/>
      <c r="FW261" s="18"/>
      <c r="FX261" s="18"/>
      <c r="FY261" s="18"/>
      <c r="FZ261" s="18"/>
      <c r="GA261" s="18"/>
      <c r="GB261" s="18"/>
      <c r="GC261" s="18"/>
      <c r="GD261" s="18"/>
      <c r="GE261" s="18"/>
      <c r="GF261" s="18"/>
      <c r="GG261" s="18"/>
      <c r="GH261" s="18"/>
      <c r="GI261" s="18"/>
      <c r="GJ261" s="18"/>
      <c r="GK261" s="18"/>
      <c r="GL261" s="18"/>
      <c r="GM261" s="18"/>
    </row>
    <row r="262" spans="1:195" ht="1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8"/>
      <c r="FA262" s="18"/>
      <c r="FB262" s="18"/>
      <c r="FC262" s="18"/>
      <c r="FD262" s="18"/>
      <c r="FE262" s="18"/>
      <c r="FF262" s="18"/>
      <c r="FG262" s="18"/>
      <c r="FH262" s="18"/>
      <c r="FI262" s="18"/>
      <c r="FJ262" s="18"/>
      <c r="FK262" s="18"/>
      <c r="FL262" s="18"/>
      <c r="FM262" s="18"/>
      <c r="FN262" s="18"/>
      <c r="FO262" s="18"/>
      <c r="FP262" s="18"/>
      <c r="FQ262" s="18"/>
      <c r="FR262" s="18"/>
      <c r="FS262" s="18"/>
      <c r="FT262" s="18"/>
      <c r="FU262" s="18"/>
      <c r="FV262" s="18"/>
      <c r="FW262" s="18"/>
      <c r="FX262" s="18"/>
      <c r="FY262" s="18"/>
      <c r="FZ262" s="18"/>
      <c r="GA262" s="18"/>
      <c r="GB262" s="18"/>
      <c r="GC262" s="18"/>
      <c r="GD262" s="18"/>
      <c r="GE262" s="18"/>
      <c r="GF262" s="18"/>
      <c r="GG262" s="18"/>
      <c r="GH262" s="18"/>
      <c r="GI262" s="18"/>
      <c r="GJ262" s="18"/>
      <c r="GK262" s="18"/>
      <c r="GL262" s="18"/>
      <c r="GM262" s="18"/>
    </row>
    <row r="263" spans="1:195" ht="1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18"/>
      <c r="FP263" s="18"/>
      <c r="FQ263" s="18"/>
      <c r="FR263" s="18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  <c r="GH263" s="18"/>
      <c r="GI263" s="18"/>
      <c r="GJ263" s="18"/>
      <c r="GK263" s="18"/>
      <c r="GL263" s="18"/>
      <c r="GM263" s="18"/>
    </row>
    <row r="264" spans="1:195" ht="1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8"/>
      <c r="FA264" s="18"/>
      <c r="FB264" s="18"/>
      <c r="FC264" s="18"/>
      <c r="FD264" s="18"/>
      <c r="FE264" s="18"/>
      <c r="FF264" s="18"/>
      <c r="FG264" s="18"/>
      <c r="FH264" s="18"/>
      <c r="FI264" s="18"/>
      <c r="FJ264" s="18"/>
      <c r="FK264" s="18"/>
      <c r="FL264" s="18"/>
      <c r="FM264" s="18"/>
      <c r="FN264" s="18"/>
      <c r="FO264" s="18"/>
      <c r="FP264" s="18"/>
      <c r="FQ264" s="18"/>
      <c r="FR264" s="18"/>
      <c r="FS264" s="18"/>
      <c r="FT264" s="18"/>
      <c r="FU264" s="18"/>
      <c r="FV264" s="18"/>
      <c r="FW264" s="18"/>
      <c r="FX264" s="18"/>
      <c r="FY264" s="18"/>
      <c r="FZ264" s="18"/>
      <c r="GA264" s="18"/>
      <c r="GB264" s="18"/>
      <c r="GC264" s="18"/>
      <c r="GD264" s="18"/>
      <c r="GE264" s="18"/>
      <c r="GF264" s="18"/>
      <c r="GG264" s="18"/>
      <c r="GH264" s="18"/>
      <c r="GI264" s="18"/>
      <c r="GJ264" s="18"/>
      <c r="GK264" s="18"/>
      <c r="GL264" s="18"/>
      <c r="GM264" s="18"/>
    </row>
    <row r="265" spans="1:195" ht="1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18"/>
      <c r="FP265" s="18"/>
      <c r="FQ265" s="18"/>
      <c r="FR265" s="18"/>
      <c r="FS265" s="18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  <c r="GJ265" s="18"/>
      <c r="GK265" s="18"/>
      <c r="GL265" s="18"/>
      <c r="GM265" s="18"/>
    </row>
    <row r="266" spans="1:195" ht="1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18"/>
      <c r="FE266" s="18"/>
      <c r="FF266" s="18"/>
      <c r="FG266" s="18"/>
      <c r="FH266" s="18"/>
      <c r="FI266" s="18"/>
      <c r="FJ266" s="18"/>
      <c r="FK266" s="18"/>
      <c r="FL266" s="18"/>
      <c r="FM266" s="18"/>
      <c r="FN266" s="18"/>
      <c r="FO266" s="18"/>
      <c r="FP266" s="18"/>
      <c r="FQ266" s="18"/>
      <c r="FR266" s="18"/>
      <c r="FS266" s="18"/>
      <c r="FT266" s="18"/>
      <c r="FU266" s="18"/>
      <c r="FV266" s="18"/>
      <c r="FW266" s="18"/>
      <c r="FX266" s="18"/>
      <c r="FY266" s="18"/>
      <c r="FZ266" s="18"/>
      <c r="GA266" s="18"/>
      <c r="GB266" s="18"/>
      <c r="GC266" s="18"/>
      <c r="GD266" s="18"/>
      <c r="GE266" s="18"/>
      <c r="GF266" s="18"/>
      <c r="GG266" s="18"/>
      <c r="GH266" s="18"/>
      <c r="GI266" s="18"/>
      <c r="GJ266" s="18"/>
      <c r="GK266" s="18"/>
      <c r="GL266" s="18"/>
      <c r="GM266" s="18"/>
    </row>
    <row r="267" spans="1:195" ht="1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  <c r="FP267" s="18"/>
      <c r="FQ267" s="18"/>
      <c r="FR267" s="18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  <c r="GJ267" s="18"/>
      <c r="GK267" s="18"/>
      <c r="GL267" s="18"/>
      <c r="GM267" s="18"/>
    </row>
    <row r="268" spans="1:195" ht="1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  <c r="FO268" s="18"/>
      <c r="FP268" s="18"/>
      <c r="FQ268" s="18"/>
      <c r="FR268" s="18"/>
      <c r="FS268" s="18"/>
      <c r="FT268" s="18"/>
      <c r="FU268" s="18"/>
      <c r="FV268" s="18"/>
      <c r="FW268" s="18"/>
      <c r="FX268" s="18"/>
      <c r="FY268" s="18"/>
      <c r="FZ268" s="18"/>
      <c r="GA268" s="18"/>
      <c r="GB268" s="18"/>
      <c r="GC268" s="18"/>
      <c r="GD268" s="18"/>
      <c r="GE268" s="18"/>
      <c r="GF268" s="18"/>
      <c r="GG268" s="18"/>
      <c r="GH268" s="18"/>
      <c r="GI268" s="18"/>
      <c r="GJ268" s="18"/>
      <c r="GK268" s="18"/>
      <c r="GL268" s="18"/>
      <c r="GM268" s="18"/>
    </row>
    <row r="269" spans="1:195" ht="1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18"/>
      <c r="FE269" s="18"/>
      <c r="FF269" s="18"/>
      <c r="FG269" s="18"/>
      <c r="FH269" s="18"/>
      <c r="FI269" s="18"/>
      <c r="FJ269" s="18"/>
      <c r="FK269" s="18"/>
      <c r="FL269" s="18"/>
      <c r="FM269" s="18"/>
      <c r="FN269" s="18"/>
      <c r="FO269" s="18"/>
      <c r="FP269" s="18"/>
      <c r="FQ269" s="18"/>
      <c r="FR269" s="18"/>
      <c r="FS269" s="18"/>
      <c r="FT269" s="18"/>
      <c r="FU269" s="18"/>
      <c r="FV269" s="18"/>
      <c r="FW269" s="18"/>
      <c r="FX269" s="18"/>
      <c r="FY269" s="18"/>
      <c r="FZ269" s="18"/>
      <c r="GA269" s="18"/>
      <c r="GB269" s="18"/>
      <c r="GC269" s="18"/>
      <c r="GD269" s="18"/>
      <c r="GE269" s="18"/>
      <c r="GF269" s="18"/>
      <c r="GG269" s="18"/>
      <c r="GH269" s="18"/>
      <c r="GI269" s="18"/>
      <c r="GJ269" s="18"/>
      <c r="GK269" s="18"/>
      <c r="GL269" s="18"/>
      <c r="GM269" s="18"/>
    </row>
    <row r="270" spans="1:195" ht="1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  <c r="FA270" s="18"/>
      <c r="FB270" s="18"/>
      <c r="FC270" s="18"/>
      <c r="FD270" s="18"/>
      <c r="FE270" s="18"/>
      <c r="FF270" s="18"/>
      <c r="FG270" s="18"/>
      <c r="FH270" s="18"/>
      <c r="FI270" s="18"/>
      <c r="FJ270" s="18"/>
      <c r="FK270" s="18"/>
      <c r="FL270" s="18"/>
      <c r="FM270" s="18"/>
      <c r="FN270" s="18"/>
      <c r="FO270" s="18"/>
      <c r="FP270" s="18"/>
      <c r="FQ270" s="18"/>
      <c r="FR270" s="18"/>
      <c r="FS270" s="18"/>
      <c r="FT270" s="18"/>
      <c r="FU270" s="18"/>
      <c r="FV270" s="18"/>
      <c r="FW270" s="18"/>
      <c r="FX270" s="18"/>
      <c r="FY270" s="18"/>
      <c r="FZ270" s="18"/>
      <c r="GA270" s="18"/>
      <c r="GB270" s="18"/>
      <c r="GC270" s="18"/>
      <c r="GD270" s="18"/>
      <c r="GE270" s="18"/>
      <c r="GF270" s="18"/>
      <c r="GG270" s="18"/>
      <c r="GH270" s="18"/>
      <c r="GI270" s="18"/>
      <c r="GJ270" s="18"/>
      <c r="GK270" s="18"/>
      <c r="GL270" s="18"/>
      <c r="GM270" s="18"/>
    </row>
    <row r="271" spans="1:195" ht="1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</row>
    <row r="272" spans="1:195" ht="1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  <c r="FA272" s="18"/>
      <c r="FB272" s="18"/>
      <c r="FC272" s="18"/>
      <c r="FD272" s="18"/>
      <c r="FE272" s="18"/>
      <c r="FF272" s="18"/>
      <c r="FG272" s="18"/>
      <c r="FH272" s="18"/>
      <c r="FI272" s="18"/>
      <c r="FJ272" s="18"/>
      <c r="FK272" s="18"/>
      <c r="FL272" s="18"/>
      <c r="FM272" s="18"/>
      <c r="FN272" s="18"/>
      <c r="FO272" s="18"/>
      <c r="FP272" s="18"/>
      <c r="FQ272" s="18"/>
      <c r="FR272" s="18"/>
      <c r="FS272" s="18"/>
      <c r="FT272" s="18"/>
      <c r="FU272" s="18"/>
      <c r="FV272" s="18"/>
      <c r="FW272" s="18"/>
      <c r="FX272" s="18"/>
      <c r="FY272" s="18"/>
      <c r="FZ272" s="18"/>
      <c r="GA272" s="18"/>
      <c r="GB272" s="18"/>
      <c r="GC272" s="18"/>
      <c r="GD272" s="18"/>
      <c r="GE272" s="18"/>
      <c r="GF272" s="18"/>
      <c r="GG272" s="18"/>
      <c r="GH272" s="18"/>
      <c r="GI272" s="18"/>
      <c r="GJ272" s="18"/>
      <c r="GK272" s="18"/>
      <c r="GL272" s="18"/>
      <c r="GM272" s="18"/>
    </row>
    <row r="273" spans="1:195" ht="1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  <c r="FM273" s="18"/>
      <c r="FN273" s="18"/>
      <c r="FO273" s="18"/>
      <c r="FP273" s="18"/>
      <c r="FQ273" s="18"/>
      <c r="FR273" s="18"/>
      <c r="FS273" s="18"/>
      <c r="FT273" s="18"/>
      <c r="FU273" s="18"/>
      <c r="FV273" s="18"/>
      <c r="FW273" s="18"/>
      <c r="FX273" s="18"/>
      <c r="FY273" s="18"/>
      <c r="FZ273" s="18"/>
      <c r="GA273" s="18"/>
      <c r="GB273" s="18"/>
      <c r="GC273" s="18"/>
      <c r="GD273" s="18"/>
      <c r="GE273" s="18"/>
      <c r="GF273" s="18"/>
      <c r="GG273" s="18"/>
      <c r="GH273" s="18"/>
      <c r="GI273" s="18"/>
      <c r="GJ273" s="18"/>
      <c r="GK273" s="18"/>
      <c r="GL273" s="18"/>
      <c r="GM273" s="18"/>
    </row>
    <row r="274" spans="1:195" ht="1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  <c r="FO274" s="18"/>
      <c r="FP274" s="18"/>
      <c r="FQ274" s="18"/>
      <c r="FR274" s="18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  <c r="GJ274" s="18"/>
      <c r="GK274" s="18"/>
      <c r="GL274" s="18"/>
      <c r="GM274" s="18"/>
    </row>
    <row r="275" spans="1:195" ht="1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  <c r="FP275" s="18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</row>
    <row r="276" spans="1:195" ht="1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  <c r="FF276" s="18"/>
      <c r="FG276" s="18"/>
      <c r="FH276" s="18"/>
      <c r="FI276" s="18"/>
      <c r="FJ276" s="18"/>
      <c r="FK276" s="18"/>
      <c r="FL276" s="18"/>
      <c r="FM276" s="18"/>
      <c r="FN276" s="18"/>
      <c r="FO276" s="18"/>
      <c r="FP276" s="18"/>
      <c r="FQ276" s="18"/>
      <c r="FR276" s="18"/>
      <c r="FS276" s="18"/>
      <c r="FT276" s="18"/>
      <c r="FU276" s="18"/>
      <c r="FV276" s="18"/>
      <c r="FW276" s="18"/>
      <c r="FX276" s="18"/>
      <c r="FY276" s="18"/>
      <c r="FZ276" s="18"/>
      <c r="GA276" s="18"/>
      <c r="GB276" s="18"/>
      <c r="GC276" s="18"/>
      <c r="GD276" s="18"/>
      <c r="GE276" s="18"/>
      <c r="GF276" s="18"/>
      <c r="GG276" s="18"/>
      <c r="GH276" s="18"/>
      <c r="GI276" s="18"/>
      <c r="GJ276" s="18"/>
      <c r="GK276" s="18"/>
      <c r="GL276" s="18"/>
      <c r="GM276" s="18"/>
    </row>
    <row r="277" spans="1:195" ht="1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  <c r="FP277" s="18"/>
      <c r="FQ277" s="18"/>
      <c r="FR277" s="18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</row>
    <row r="278" spans="1:195" ht="1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</row>
    <row r="279" spans="1:195" ht="1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  <c r="FP279" s="18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</row>
    <row r="280" spans="1:195" ht="1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  <c r="FA280" s="18"/>
      <c r="FB280" s="18"/>
      <c r="FC280" s="18"/>
      <c r="FD280" s="18"/>
      <c r="FE280" s="18"/>
      <c r="FF280" s="18"/>
      <c r="FG280" s="18"/>
      <c r="FH280" s="18"/>
      <c r="FI280" s="18"/>
      <c r="FJ280" s="18"/>
      <c r="FK280" s="18"/>
      <c r="FL280" s="18"/>
      <c r="FM280" s="18"/>
      <c r="FN280" s="18"/>
      <c r="FO280" s="18"/>
      <c r="FP280" s="18"/>
      <c r="FQ280" s="18"/>
      <c r="FR280" s="18"/>
      <c r="FS280" s="18"/>
      <c r="FT280" s="18"/>
      <c r="FU280" s="18"/>
      <c r="FV280" s="18"/>
      <c r="FW280" s="18"/>
      <c r="FX280" s="18"/>
      <c r="FY280" s="18"/>
      <c r="FZ280" s="18"/>
      <c r="GA280" s="18"/>
      <c r="GB280" s="18"/>
      <c r="GC280" s="18"/>
      <c r="GD280" s="18"/>
      <c r="GE280" s="18"/>
      <c r="GF280" s="18"/>
      <c r="GG280" s="18"/>
      <c r="GH280" s="18"/>
      <c r="GI280" s="18"/>
      <c r="GJ280" s="18"/>
      <c r="GK280" s="18"/>
      <c r="GL280" s="18"/>
      <c r="GM280" s="18"/>
    </row>
    <row r="281" spans="1:195" ht="1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/>
      <c r="FD281" s="18"/>
      <c r="FE281" s="18"/>
      <c r="FF281" s="18"/>
      <c r="FG281" s="18"/>
      <c r="FH281" s="18"/>
      <c r="FI281" s="18"/>
      <c r="FJ281" s="18"/>
      <c r="FK281" s="18"/>
      <c r="FL281" s="18"/>
      <c r="FM281" s="18"/>
      <c r="FN281" s="18"/>
      <c r="FO281" s="18"/>
      <c r="FP281" s="18"/>
      <c r="FQ281" s="18"/>
      <c r="FR281" s="18"/>
      <c r="FS281" s="18"/>
      <c r="FT281" s="18"/>
      <c r="FU281" s="18"/>
      <c r="FV281" s="18"/>
      <c r="FW281" s="18"/>
      <c r="FX281" s="18"/>
      <c r="FY281" s="18"/>
      <c r="FZ281" s="18"/>
      <c r="GA281" s="18"/>
      <c r="GB281" s="18"/>
      <c r="GC281" s="18"/>
      <c r="GD281" s="18"/>
      <c r="GE281" s="18"/>
      <c r="GF281" s="18"/>
      <c r="GG281" s="18"/>
      <c r="GH281" s="18"/>
      <c r="GI281" s="18"/>
      <c r="GJ281" s="18"/>
      <c r="GK281" s="18"/>
      <c r="GL281" s="18"/>
      <c r="GM281" s="18"/>
    </row>
    <row r="282" spans="1:195" ht="1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  <c r="EH282" s="18"/>
      <c r="EI282" s="18"/>
      <c r="EJ282" s="18"/>
      <c r="EK282" s="18"/>
      <c r="EL282" s="18"/>
      <c r="EM282" s="18"/>
      <c r="EN282" s="18"/>
      <c r="EO282" s="18"/>
      <c r="EP282" s="18"/>
      <c r="EQ282" s="18"/>
      <c r="ER282" s="18"/>
      <c r="ES282" s="18"/>
      <c r="ET282" s="18"/>
      <c r="EU282" s="18"/>
      <c r="EV282" s="18"/>
      <c r="EW282" s="18"/>
      <c r="EX282" s="18"/>
      <c r="EY282" s="18"/>
      <c r="EZ282" s="18"/>
      <c r="FA282" s="18"/>
      <c r="FB282" s="18"/>
      <c r="FC282" s="18"/>
      <c r="FD282" s="18"/>
      <c r="FE282" s="18"/>
      <c r="FF282" s="18"/>
      <c r="FG282" s="18"/>
      <c r="FH282" s="18"/>
      <c r="FI282" s="18"/>
      <c r="FJ282" s="18"/>
      <c r="FK282" s="18"/>
      <c r="FL282" s="18"/>
      <c r="FM282" s="18"/>
      <c r="FN282" s="18"/>
      <c r="FO282" s="18"/>
      <c r="FP282" s="18"/>
      <c r="FQ282" s="18"/>
      <c r="FR282" s="18"/>
      <c r="FS282" s="18"/>
      <c r="FT282" s="18"/>
      <c r="FU282" s="18"/>
      <c r="FV282" s="18"/>
      <c r="FW282" s="18"/>
      <c r="FX282" s="18"/>
      <c r="FY282" s="18"/>
      <c r="FZ282" s="18"/>
      <c r="GA282" s="18"/>
      <c r="GB282" s="18"/>
      <c r="GC282" s="18"/>
      <c r="GD282" s="18"/>
      <c r="GE282" s="18"/>
      <c r="GF282" s="18"/>
      <c r="GG282" s="18"/>
      <c r="GH282" s="18"/>
      <c r="GI282" s="18"/>
      <c r="GJ282" s="18"/>
      <c r="GK282" s="18"/>
      <c r="GL282" s="18"/>
      <c r="GM282" s="18"/>
    </row>
    <row r="283" spans="1:195" ht="1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</row>
    <row r="284" spans="1:195" ht="1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</row>
    <row r="285" spans="1:195" ht="1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</row>
    <row r="286" spans="1:195" ht="1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  <c r="FO286" s="18"/>
      <c r="FP286" s="18"/>
      <c r="FQ286" s="18"/>
      <c r="FR286" s="18"/>
      <c r="FS286" s="18"/>
      <c r="FT286" s="18"/>
      <c r="FU286" s="18"/>
      <c r="FV286" s="18"/>
      <c r="FW286" s="18"/>
      <c r="FX286" s="18"/>
      <c r="FY286" s="18"/>
      <c r="FZ286" s="18"/>
      <c r="GA286" s="18"/>
      <c r="GB286" s="18"/>
      <c r="GC286" s="18"/>
      <c r="GD286" s="18"/>
      <c r="GE286" s="18"/>
      <c r="GF286" s="18"/>
      <c r="GG286" s="18"/>
      <c r="GH286" s="18"/>
      <c r="GI286" s="18"/>
      <c r="GJ286" s="18"/>
      <c r="GK286" s="18"/>
      <c r="GL286" s="18"/>
      <c r="GM286" s="18"/>
    </row>
    <row r="287" spans="1:195" ht="1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  <c r="FP287" s="18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</row>
    <row r="288" spans="1:195" ht="1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</row>
    <row r="289" spans="1:195" ht="1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</row>
    <row r="290" spans="1:195" ht="1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  <c r="FM290" s="18"/>
      <c r="FN290" s="18"/>
      <c r="FO290" s="18"/>
      <c r="FP290" s="18"/>
      <c r="FQ290" s="18"/>
      <c r="FR290" s="18"/>
      <c r="FS290" s="18"/>
      <c r="FT290" s="18"/>
      <c r="FU290" s="18"/>
      <c r="FV290" s="18"/>
      <c r="FW290" s="18"/>
      <c r="FX290" s="18"/>
      <c r="FY290" s="18"/>
      <c r="FZ290" s="18"/>
      <c r="GA290" s="18"/>
      <c r="GB290" s="18"/>
      <c r="GC290" s="18"/>
      <c r="GD290" s="18"/>
      <c r="GE290" s="18"/>
      <c r="GF290" s="18"/>
      <c r="GG290" s="18"/>
      <c r="GH290" s="18"/>
      <c r="GI290" s="18"/>
      <c r="GJ290" s="18"/>
      <c r="GK290" s="18"/>
      <c r="GL290" s="18"/>
      <c r="GM290" s="18"/>
    </row>
    <row r="291" spans="1:195" ht="1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</row>
    <row r="292" spans="1:195" ht="1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18"/>
      <c r="FP292" s="18"/>
      <c r="FQ292" s="18"/>
      <c r="FR292" s="18"/>
      <c r="FS292" s="18"/>
      <c r="FT292" s="18"/>
      <c r="FU292" s="18"/>
      <c r="FV292" s="18"/>
      <c r="FW292" s="18"/>
      <c r="FX292" s="18"/>
      <c r="FY292" s="18"/>
      <c r="FZ292" s="18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</row>
    <row r="293" spans="1:195" ht="1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</row>
    <row r="294" spans="1:195" ht="1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  <c r="FP294" s="18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</row>
    <row r="295" spans="1:195" ht="1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  <c r="FO295" s="18"/>
      <c r="FP295" s="18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</row>
    <row r="296" spans="1:195" ht="1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</row>
    <row r="297" spans="1:195" ht="1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  <c r="FA297" s="18"/>
      <c r="FB297" s="18"/>
      <c r="FC297" s="18"/>
      <c r="FD297" s="18"/>
      <c r="FE297" s="18"/>
      <c r="FF297" s="18"/>
      <c r="FG297" s="18"/>
      <c r="FH297" s="18"/>
      <c r="FI297" s="18"/>
      <c r="FJ297" s="18"/>
      <c r="FK297" s="18"/>
      <c r="FL297" s="18"/>
      <c r="FM297" s="18"/>
      <c r="FN297" s="18"/>
      <c r="FO297" s="18"/>
      <c r="FP297" s="18"/>
      <c r="FQ297" s="18"/>
      <c r="FR297" s="18"/>
      <c r="FS297" s="18"/>
      <c r="FT297" s="18"/>
      <c r="FU297" s="18"/>
      <c r="FV297" s="18"/>
      <c r="FW297" s="18"/>
      <c r="FX297" s="18"/>
      <c r="FY297" s="18"/>
      <c r="FZ297" s="18"/>
      <c r="GA297" s="18"/>
      <c r="GB297" s="18"/>
      <c r="GC297" s="18"/>
      <c r="GD297" s="18"/>
      <c r="GE297" s="18"/>
      <c r="GF297" s="18"/>
      <c r="GG297" s="18"/>
      <c r="GH297" s="18"/>
      <c r="GI297" s="18"/>
      <c r="GJ297" s="18"/>
      <c r="GK297" s="18"/>
      <c r="GL297" s="18"/>
      <c r="GM297" s="18"/>
    </row>
    <row r="298" spans="1:195" ht="1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18"/>
      <c r="EZ298" s="18"/>
      <c r="FA298" s="18"/>
      <c r="FB298" s="18"/>
      <c r="FC298" s="18"/>
      <c r="FD298" s="18"/>
      <c r="FE298" s="18"/>
      <c r="FF298" s="18"/>
      <c r="FG298" s="18"/>
      <c r="FH298" s="18"/>
      <c r="FI298" s="18"/>
      <c r="FJ298" s="18"/>
      <c r="FK298" s="18"/>
      <c r="FL298" s="18"/>
      <c r="FM298" s="18"/>
      <c r="FN298" s="18"/>
      <c r="FO298" s="18"/>
      <c r="FP298" s="18"/>
      <c r="FQ298" s="18"/>
      <c r="FR298" s="18"/>
      <c r="FS298" s="18"/>
      <c r="FT298" s="18"/>
      <c r="FU298" s="18"/>
      <c r="FV298" s="18"/>
      <c r="FW298" s="18"/>
      <c r="FX298" s="18"/>
      <c r="FY298" s="18"/>
      <c r="FZ298" s="18"/>
      <c r="GA298" s="18"/>
      <c r="GB298" s="18"/>
      <c r="GC298" s="18"/>
      <c r="GD298" s="18"/>
      <c r="GE298" s="18"/>
      <c r="GF298" s="18"/>
      <c r="GG298" s="18"/>
      <c r="GH298" s="18"/>
      <c r="GI298" s="18"/>
      <c r="GJ298" s="18"/>
      <c r="GK298" s="18"/>
      <c r="GL298" s="18"/>
      <c r="GM298" s="18"/>
    </row>
    <row r="299" spans="1:195" ht="1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  <c r="FP299" s="18"/>
      <c r="FQ299" s="18"/>
      <c r="FR299" s="18"/>
      <c r="FS299" s="18"/>
      <c r="FT299" s="18"/>
      <c r="FU299" s="18"/>
      <c r="FV299" s="18"/>
      <c r="FW299" s="18"/>
      <c r="FX299" s="18"/>
      <c r="FY299" s="18"/>
      <c r="FZ299" s="18"/>
      <c r="GA299" s="18"/>
      <c r="GB299" s="18"/>
      <c r="GC299" s="18"/>
      <c r="GD299" s="18"/>
      <c r="GE299" s="18"/>
      <c r="GF299" s="18"/>
      <c r="GG299" s="18"/>
      <c r="GH299" s="18"/>
      <c r="GI299" s="18"/>
      <c r="GJ299" s="18"/>
      <c r="GK299" s="18"/>
      <c r="GL299" s="18"/>
      <c r="GM299" s="18"/>
    </row>
    <row r="300" spans="1:195" ht="1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  <c r="FA300" s="18"/>
      <c r="FB300" s="18"/>
      <c r="FC300" s="18"/>
      <c r="FD300" s="18"/>
      <c r="FE300" s="18"/>
      <c r="FF300" s="18"/>
      <c r="FG300" s="18"/>
      <c r="FH300" s="18"/>
      <c r="FI300" s="18"/>
      <c r="FJ300" s="18"/>
      <c r="FK300" s="18"/>
      <c r="FL300" s="18"/>
      <c r="FM300" s="18"/>
      <c r="FN300" s="18"/>
      <c r="FO300" s="18"/>
      <c r="FP300" s="18"/>
      <c r="FQ300" s="18"/>
      <c r="FR300" s="18"/>
      <c r="FS300" s="18"/>
      <c r="FT300" s="18"/>
      <c r="FU300" s="18"/>
      <c r="FV300" s="18"/>
      <c r="FW300" s="18"/>
      <c r="FX300" s="18"/>
      <c r="FY300" s="18"/>
      <c r="FZ300" s="18"/>
      <c r="GA300" s="18"/>
      <c r="GB300" s="18"/>
      <c r="GC300" s="18"/>
      <c r="GD300" s="18"/>
      <c r="GE300" s="18"/>
      <c r="GF300" s="18"/>
      <c r="GG300" s="18"/>
      <c r="GH300" s="18"/>
      <c r="GI300" s="18"/>
      <c r="GJ300" s="18"/>
      <c r="GK300" s="18"/>
      <c r="GL300" s="18"/>
      <c r="GM300" s="18"/>
    </row>
    <row r="301" spans="1:195" ht="1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  <c r="FM301" s="18"/>
      <c r="FN301" s="18"/>
      <c r="FO301" s="18"/>
      <c r="FP301" s="18"/>
      <c r="FQ301" s="18"/>
      <c r="FR301" s="18"/>
      <c r="FS301" s="18"/>
      <c r="FT301" s="18"/>
      <c r="FU301" s="18"/>
      <c r="FV301" s="18"/>
      <c r="FW301" s="18"/>
      <c r="FX301" s="18"/>
      <c r="FY301" s="18"/>
      <c r="FZ301" s="18"/>
      <c r="GA301" s="18"/>
      <c r="GB301" s="18"/>
      <c r="GC301" s="18"/>
      <c r="GD301" s="18"/>
      <c r="GE301" s="18"/>
      <c r="GF301" s="18"/>
      <c r="GG301" s="18"/>
      <c r="GH301" s="18"/>
      <c r="GI301" s="18"/>
      <c r="GJ301" s="18"/>
      <c r="GK301" s="18"/>
      <c r="GL301" s="18"/>
      <c r="GM301" s="18"/>
    </row>
    <row r="302" spans="1:195" ht="1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B302" s="18"/>
      <c r="EC302" s="18"/>
      <c r="ED302" s="18"/>
      <c r="EE302" s="18"/>
      <c r="EF302" s="18"/>
      <c r="EG302" s="18"/>
      <c r="EH302" s="18"/>
      <c r="EI302" s="18"/>
      <c r="EJ302" s="18"/>
      <c r="EK302" s="18"/>
      <c r="EL302" s="18"/>
      <c r="EM302" s="18"/>
      <c r="EN302" s="18"/>
      <c r="EO302" s="18"/>
      <c r="EP302" s="18"/>
      <c r="EQ302" s="18"/>
      <c r="ER302" s="18"/>
      <c r="ES302" s="18"/>
      <c r="ET302" s="18"/>
      <c r="EU302" s="18"/>
      <c r="EV302" s="18"/>
      <c r="EW302" s="18"/>
      <c r="EX302" s="18"/>
      <c r="EY302" s="18"/>
      <c r="EZ302" s="18"/>
      <c r="FA302" s="18"/>
      <c r="FB302" s="18"/>
      <c r="FC302" s="18"/>
      <c r="FD302" s="18"/>
      <c r="FE302" s="18"/>
      <c r="FF302" s="18"/>
      <c r="FG302" s="18"/>
      <c r="FH302" s="18"/>
      <c r="FI302" s="18"/>
      <c r="FJ302" s="18"/>
      <c r="FK302" s="18"/>
      <c r="FL302" s="18"/>
      <c r="FM302" s="18"/>
      <c r="FN302" s="18"/>
      <c r="FO302" s="18"/>
      <c r="FP302" s="18"/>
      <c r="FQ302" s="18"/>
      <c r="FR302" s="18"/>
      <c r="FS302" s="18"/>
      <c r="FT302" s="18"/>
      <c r="FU302" s="18"/>
      <c r="FV302" s="18"/>
      <c r="FW302" s="18"/>
      <c r="FX302" s="18"/>
      <c r="FY302" s="18"/>
      <c r="FZ302" s="18"/>
      <c r="GA302" s="18"/>
      <c r="GB302" s="18"/>
      <c r="GC302" s="18"/>
      <c r="GD302" s="18"/>
      <c r="GE302" s="18"/>
      <c r="GF302" s="18"/>
      <c r="GG302" s="18"/>
      <c r="GH302" s="18"/>
      <c r="GI302" s="18"/>
      <c r="GJ302" s="18"/>
      <c r="GK302" s="18"/>
      <c r="GL302" s="18"/>
      <c r="GM302" s="18"/>
    </row>
    <row r="303" spans="1:195" ht="1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B303" s="18"/>
      <c r="EC303" s="18"/>
      <c r="ED303" s="18"/>
      <c r="EE303" s="18"/>
      <c r="EF303" s="18"/>
      <c r="EG303" s="18"/>
      <c r="EH303" s="18"/>
      <c r="EI303" s="18"/>
      <c r="EJ303" s="18"/>
      <c r="EK303" s="18"/>
      <c r="EL303" s="18"/>
      <c r="EM303" s="18"/>
      <c r="EN303" s="18"/>
      <c r="EO303" s="18"/>
      <c r="EP303" s="18"/>
      <c r="EQ303" s="18"/>
      <c r="ER303" s="18"/>
      <c r="ES303" s="18"/>
      <c r="ET303" s="18"/>
      <c r="EU303" s="18"/>
      <c r="EV303" s="18"/>
      <c r="EW303" s="18"/>
      <c r="EX303" s="18"/>
      <c r="EY303" s="18"/>
      <c r="EZ303" s="18"/>
      <c r="FA303" s="18"/>
      <c r="FB303" s="18"/>
      <c r="FC303" s="18"/>
      <c r="FD303" s="18"/>
      <c r="FE303" s="18"/>
      <c r="FF303" s="18"/>
      <c r="FG303" s="18"/>
      <c r="FH303" s="18"/>
      <c r="FI303" s="18"/>
      <c r="FJ303" s="18"/>
      <c r="FK303" s="18"/>
      <c r="FL303" s="18"/>
      <c r="FM303" s="18"/>
      <c r="FN303" s="18"/>
      <c r="FO303" s="18"/>
      <c r="FP303" s="18"/>
      <c r="FQ303" s="18"/>
      <c r="FR303" s="18"/>
      <c r="FS303" s="18"/>
      <c r="FT303" s="18"/>
      <c r="FU303" s="18"/>
      <c r="FV303" s="18"/>
      <c r="FW303" s="18"/>
      <c r="FX303" s="18"/>
      <c r="FY303" s="18"/>
      <c r="FZ303" s="18"/>
      <c r="GA303" s="18"/>
      <c r="GB303" s="18"/>
      <c r="GC303" s="18"/>
      <c r="GD303" s="18"/>
      <c r="GE303" s="18"/>
      <c r="GF303" s="18"/>
      <c r="GG303" s="18"/>
      <c r="GH303" s="18"/>
      <c r="GI303" s="18"/>
      <c r="GJ303" s="18"/>
      <c r="GK303" s="18"/>
      <c r="GL303" s="18"/>
      <c r="GM303" s="18"/>
    </row>
    <row r="304" spans="1:195" ht="1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  <c r="EB304" s="18"/>
      <c r="EC304" s="18"/>
      <c r="ED304" s="18"/>
      <c r="EE304" s="18"/>
      <c r="EF304" s="18"/>
      <c r="EG304" s="18"/>
      <c r="EH304" s="18"/>
      <c r="EI304" s="18"/>
      <c r="EJ304" s="18"/>
      <c r="EK304" s="18"/>
      <c r="EL304" s="18"/>
      <c r="EM304" s="18"/>
      <c r="EN304" s="18"/>
      <c r="EO304" s="18"/>
      <c r="EP304" s="18"/>
      <c r="EQ304" s="18"/>
      <c r="ER304" s="18"/>
      <c r="ES304" s="18"/>
      <c r="ET304" s="18"/>
      <c r="EU304" s="18"/>
      <c r="EV304" s="18"/>
      <c r="EW304" s="18"/>
      <c r="EX304" s="18"/>
      <c r="EY304" s="18"/>
      <c r="EZ304" s="18"/>
      <c r="FA304" s="18"/>
      <c r="FB304" s="18"/>
      <c r="FC304" s="18"/>
      <c r="FD304" s="18"/>
      <c r="FE304" s="18"/>
      <c r="FF304" s="18"/>
      <c r="FG304" s="18"/>
      <c r="FH304" s="18"/>
      <c r="FI304" s="18"/>
      <c r="FJ304" s="18"/>
      <c r="FK304" s="18"/>
      <c r="FL304" s="18"/>
      <c r="FM304" s="18"/>
      <c r="FN304" s="18"/>
      <c r="FO304" s="18"/>
      <c r="FP304" s="18"/>
      <c r="FQ304" s="18"/>
      <c r="FR304" s="18"/>
      <c r="FS304" s="18"/>
      <c r="FT304" s="18"/>
      <c r="FU304" s="18"/>
      <c r="FV304" s="18"/>
      <c r="FW304" s="18"/>
      <c r="FX304" s="18"/>
      <c r="FY304" s="18"/>
      <c r="FZ304" s="18"/>
      <c r="GA304" s="18"/>
      <c r="GB304" s="18"/>
      <c r="GC304" s="18"/>
      <c r="GD304" s="18"/>
      <c r="GE304" s="18"/>
      <c r="GF304" s="18"/>
      <c r="GG304" s="18"/>
      <c r="GH304" s="18"/>
      <c r="GI304" s="18"/>
      <c r="GJ304" s="18"/>
      <c r="GK304" s="18"/>
      <c r="GL304" s="18"/>
      <c r="GM304" s="18"/>
    </row>
    <row r="305" spans="1:195" ht="1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  <c r="EB305" s="18"/>
      <c r="EC305" s="18"/>
      <c r="ED305" s="18"/>
      <c r="EE305" s="18"/>
      <c r="EF305" s="18"/>
      <c r="EG305" s="18"/>
      <c r="EH305" s="18"/>
      <c r="EI305" s="18"/>
      <c r="EJ305" s="18"/>
      <c r="EK305" s="18"/>
      <c r="EL305" s="18"/>
      <c r="EM305" s="18"/>
      <c r="EN305" s="18"/>
      <c r="EO305" s="18"/>
      <c r="EP305" s="18"/>
      <c r="EQ305" s="18"/>
      <c r="ER305" s="18"/>
      <c r="ES305" s="18"/>
      <c r="ET305" s="18"/>
      <c r="EU305" s="18"/>
      <c r="EV305" s="18"/>
      <c r="EW305" s="18"/>
      <c r="EX305" s="18"/>
      <c r="EY305" s="18"/>
      <c r="EZ305" s="18"/>
      <c r="FA305" s="18"/>
      <c r="FB305" s="18"/>
      <c r="FC305" s="18"/>
      <c r="FD305" s="18"/>
      <c r="FE305" s="18"/>
      <c r="FF305" s="18"/>
      <c r="FG305" s="18"/>
      <c r="FH305" s="18"/>
      <c r="FI305" s="18"/>
      <c r="FJ305" s="18"/>
      <c r="FK305" s="18"/>
      <c r="FL305" s="18"/>
      <c r="FM305" s="18"/>
      <c r="FN305" s="18"/>
      <c r="FO305" s="18"/>
      <c r="FP305" s="18"/>
      <c r="FQ305" s="18"/>
      <c r="FR305" s="18"/>
      <c r="FS305" s="18"/>
      <c r="FT305" s="18"/>
      <c r="FU305" s="18"/>
      <c r="FV305" s="18"/>
      <c r="FW305" s="18"/>
      <c r="FX305" s="18"/>
      <c r="FY305" s="18"/>
      <c r="FZ305" s="18"/>
      <c r="GA305" s="18"/>
      <c r="GB305" s="18"/>
      <c r="GC305" s="18"/>
      <c r="GD305" s="18"/>
      <c r="GE305" s="18"/>
      <c r="GF305" s="18"/>
      <c r="GG305" s="18"/>
      <c r="GH305" s="18"/>
      <c r="GI305" s="18"/>
      <c r="GJ305" s="18"/>
      <c r="GK305" s="18"/>
      <c r="GL305" s="18"/>
      <c r="GM305" s="18"/>
    </row>
    <row r="306" spans="1:195" ht="1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  <c r="EB306" s="18"/>
      <c r="EC306" s="18"/>
      <c r="ED306" s="18"/>
      <c r="EE306" s="18"/>
      <c r="EF306" s="18"/>
      <c r="EG306" s="18"/>
      <c r="EH306" s="18"/>
      <c r="EI306" s="18"/>
      <c r="EJ306" s="18"/>
      <c r="EK306" s="18"/>
      <c r="EL306" s="18"/>
      <c r="EM306" s="18"/>
      <c r="EN306" s="18"/>
      <c r="EO306" s="18"/>
      <c r="EP306" s="18"/>
      <c r="EQ306" s="18"/>
      <c r="ER306" s="18"/>
      <c r="ES306" s="18"/>
      <c r="ET306" s="18"/>
      <c r="EU306" s="18"/>
      <c r="EV306" s="18"/>
      <c r="EW306" s="18"/>
      <c r="EX306" s="18"/>
      <c r="EY306" s="18"/>
      <c r="EZ306" s="18"/>
      <c r="FA306" s="18"/>
      <c r="FB306" s="18"/>
      <c r="FC306" s="18"/>
      <c r="FD306" s="18"/>
      <c r="FE306" s="18"/>
      <c r="FF306" s="18"/>
      <c r="FG306" s="18"/>
      <c r="FH306" s="18"/>
      <c r="FI306" s="18"/>
      <c r="FJ306" s="18"/>
      <c r="FK306" s="18"/>
      <c r="FL306" s="18"/>
      <c r="FM306" s="18"/>
      <c r="FN306" s="18"/>
      <c r="FO306" s="18"/>
      <c r="FP306" s="18"/>
      <c r="FQ306" s="18"/>
      <c r="FR306" s="18"/>
      <c r="FS306" s="18"/>
      <c r="FT306" s="18"/>
      <c r="FU306" s="18"/>
      <c r="FV306" s="18"/>
      <c r="FW306" s="18"/>
      <c r="FX306" s="18"/>
      <c r="FY306" s="18"/>
      <c r="FZ306" s="18"/>
      <c r="GA306" s="18"/>
      <c r="GB306" s="18"/>
      <c r="GC306" s="18"/>
      <c r="GD306" s="18"/>
      <c r="GE306" s="18"/>
      <c r="GF306" s="18"/>
      <c r="GG306" s="18"/>
      <c r="GH306" s="18"/>
      <c r="GI306" s="18"/>
      <c r="GJ306" s="18"/>
      <c r="GK306" s="18"/>
      <c r="GL306" s="18"/>
      <c r="GM306" s="18"/>
    </row>
    <row r="307" spans="1:195" ht="1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8"/>
      <c r="ET307" s="18"/>
      <c r="EU307" s="18"/>
      <c r="EV307" s="18"/>
      <c r="EW307" s="18"/>
      <c r="EX307" s="18"/>
      <c r="EY307" s="18"/>
      <c r="EZ307" s="18"/>
      <c r="FA307" s="18"/>
      <c r="FB307" s="18"/>
      <c r="FC307" s="18"/>
      <c r="FD307" s="18"/>
      <c r="FE307" s="18"/>
      <c r="FF307" s="18"/>
      <c r="FG307" s="18"/>
      <c r="FH307" s="18"/>
      <c r="FI307" s="18"/>
      <c r="FJ307" s="18"/>
      <c r="FK307" s="18"/>
      <c r="FL307" s="18"/>
      <c r="FM307" s="18"/>
      <c r="FN307" s="18"/>
      <c r="FO307" s="18"/>
      <c r="FP307" s="18"/>
      <c r="FQ307" s="18"/>
      <c r="FR307" s="18"/>
      <c r="FS307" s="18"/>
      <c r="FT307" s="18"/>
      <c r="FU307" s="18"/>
      <c r="FV307" s="18"/>
      <c r="FW307" s="18"/>
      <c r="FX307" s="18"/>
      <c r="FY307" s="18"/>
      <c r="FZ307" s="18"/>
      <c r="GA307" s="18"/>
      <c r="GB307" s="18"/>
      <c r="GC307" s="18"/>
      <c r="GD307" s="18"/>
      <c r="GE307" s="18"/>
      <c r="GF307" s="18"/>
      <c r="GG307" s="18"/>
      <c r="GH307" s="18"/>
      <c r="GI307" s="18"/>
      <c r="GJ307" s="18"/>
      <c r="GK307" s="18"/>
      <c r="GL307" s="18"/>
      <c r="GM307" s="18"/>
    </row>
    <row r="308" spans="1:195" ht="1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  <c r="EU308" s="18"/>
      <c r="EV308" s="18"/>
      <c r="EW308" s="18"/>
      <c r="EX308" s="18"/>
      <c r="EY308" s="18"/>
      <c r="EZ308" s="18"/>
      <c r="FA308" s="18"/>
      <c r="FB308" s="18"/>
      <c r="FC308" s="18"/>
      <c r="FD308" s="18"/>
      <c r="FE308" s="18"/>
      <c r="FF308" s="18"/>
      <c r="FG308" s="18"/>
      <c r="FH308" s="18"/>
      <c r="FI308" s="18"/>
      <c r="FJ308" s="18"/>
      <c r="FK308" s="18"/>
      <c r="FL308" s="18"/>
      <c r="FM308" s="18"/>
      <c r="FN308" s="18"/>
      <c r="FO308" s="18"/>
      <c r="FP308" s="18"/>
      <c r="FQ308" s="18"/>
      <c r="FR308" s="18"/>
      <c r="FS308" s="18"/>
      <c r="FT308" s="18"/>
      <c r="FU308" s="18"/>
      <c r="FV308" s="18"/>
      <c r="FW308" s="18"/>
      <c r="FX308" s="18"/>
      <c r="FY308" s="18"/>
      <c r="FZ308" s="18"/>
      <c r="GA308" s="18"/>
      <c r="GB308" s="18"/>
      <c r="GC308" s="18"/>
      <c r="GD308" s="18"/>
      <c r="GE308" s="18"/>
      <c r="GF308" s="18"/>
      <c r="GG308" s="18"/>
      <c r="GH308" s="18"/>
      <c r="GI308" s="18"/>
      <c r="GJ308" s="18"/>
      <c r="GK308" s="18"/>
      <c r="GL308" s="18"/>
      <c r="GM308" s="18"/>
    </row>
    <row r="309" spans="1:195" ht="1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  <c r="EK309" s="18"/>
      <c r="EL309" s="18"/>
      <c r="EM309" s="18"/>
      <c r="EN309" s="18"/>
      <c r="EO309" s="18"/>
      <c r="EP309" s="18"/>
      <c r="EQ309" s="18"/>
      <c r="ER309" s="18"/>
      <c r="ES309" s="18"/>
      <c r="ET309" s="18"/>
      <c r="EU309" s="18"/>
      <c r="EV309" s="18"/>
      <c r="EW309" s="18"/>
      <c r="EX309" s="18"/>
      <c r="EY309" s="18"/>
      <c r="EZ309" s="18"/>
      <c r="FA309" s="18"/>
      <c r="FB309" s="18"/>
      <c r="FC309" s="18"/>
      <c r="FD309" s="18"/>
      <c r="FE309" s="18"/>
      <c r="FF309" s="18"/>
      <c r="FG309" s="18"/>
      <c r="FH309" s="18"/>
      <c r="FI309" s="18"/>
      <c r="FJ309" s="18"/>
      <c r="FK309" s="18"/>
      <c r="FL309" s="18"/>
      <c r="FM309" s="18"/>
      <c r="FN309" s="18"/>
      <c r="FO309" s="18"/>
      <c r="FP309" s="18"/>
      <c r="FQ309" s="18"/>
      <c r="FR309" s="18"/>
      <c r="FS309" s="18"/>
      <c r="FT309" s="18"/>
      <c r="FU309" s="18"/>
      <c r="FV309" s="18"/>
      <c r="FW309" s="18"/>
      <c r="FX309" s="18"/>
      <c r="FY309" s="18"/>
      <c r="FZ309" s="18"/>
      <c r="GA309" s="18"/>
      <c r="GB309" s="18"/>
      <c r="GC309" s="18"/>
      <c r="GD309" s="18"/>
      <c r="GE309" s="18"/>
      <c r="GF309" s="18"/>
      <c r="GG309" s="18"/>
      <c r="GH309" s="18"/>
      <c r="GI309" s="18"/>
      <c r="GJ309" s="18"/>
      <c r="GK309" s="18"/>
      <c r="GL309" s="18"/>
      <c r="GM309" s="18"/>
    </row>
    <row r="310" spans="1:195" ht="1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  <c r="EX310" s="18"/>
      <c r="EY310" s="18"/>
      <c r="EZ310" s="18"/>
      <c r="FA310" s="18"/>
      <c r="FB310" s="18"/>
      <c r="FC310" s="18"/>
      <c r="FD310" s="18"/>
      <c r="FE310" s="18"/>
      <c r="FF310" s="18"/>
      <c r="FG310" s="18"/>
      <c r="FH310" s="18"/>
      <c r="FI310" s="18"/>
      <c r="FJ310" s="18"/>
      <c r="FK310" s="18"/>
      <c r="FL310" s="18"/>
      <c r="FM310" s="18"/>
      <c r="FN310" s="18"/>
      <c r="FO310" s="18"/>
      <c r="FP310" s="18"/>
      <c r="FQ310" s="18"/>
      <c r="FR310" s="18"/>
      <c r="FS310" s="18"/>
      <c r="FT310" s="18"/>
      <c r="FU310" s="18"/>
      <c r="FV310" s="18"/>
      <c r="FW310" s="18"/>
      <c r="FX310" s="18"/>
      <c r="FY310" s="18"/>
      <c r="FZ310" s="18"/>
      <c r="GA310" s="18"/>
      <c r="GB310" s="18"/>
      <c r="GC310" s="18"/>
      <c r="GD310" s="18"/>
      <c r="GE310" s="18"/>
      <c r="GF310" s="18"/>
      <c r="GG310" s="18"/>
      <c r="GH310" s="18"/>
      <c r="GI310" s="18"/>
      <c r="GJ310" s="18"/>
      <c r="GK310" s="18"/>
      <c r="GL310" s="18"/>
      <c r="GM310" s="18"/>
    </row>
    <row r="311" spans="1:195" ht="1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  <c r="FB311" s="18"/>
      <c r="FC311" s="18"/>
      <c r="FD311" s="18"/>
      <c r="FE311" s="18"/>
      <c r="FF311" s="18"/>
      <c r="FG311" s="18"/>
      <c r="FH311" s="18"/>
      <c r="FI311" s="18"/>
      <c r="FJ311" s="18"/>
      <c r="FK311" s="18"/>
      <c r="FL311" s="18"/>
      <c r="FM311" s="18"/>
      <c r="FN311" s="18"/>
      <c r="FO311" s="18"/>
      <c r="FP311" s="18"/>
      <c r="FQ311" s="18"/>
      <c r="FR311" s="18"/>
      <c r="FS311" s="18"/>
      <c r="FT311" s="18"/>
      <c r="FU311" s="18"/>
      <c r="FV311" s="18"/>
      <c r="FW311" s="18"/>
      <c r="FX311" s="18"/>
      <c r="FY311" s="18"/>
      <c r="FZ311" s="18"/>
      <c r="GA311" s="18"/>
      <c r="GB311" s="18"/>
      <c r="GC311" s="18"/>
      <c r="GD311" s="18"/>
      <c r="GE311" s="18"/>
      <c r="GF311" s="18"/>
      <c r="GG311" s="18"/>
      <c r="GH311" s="18"/>
      <c r="GI311" s="18"/>
      <c r="GJ311" s="18"/>
      <c r="GK311" s="18"/>
      <c r="GL311" s="18"/>
      <c r="GM311" s="18"/>
    </row>
    <row r="312" spans="1:195" ht="1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18"/>
      <c r="FL312" s="18"/>
      <c r="FM312" s="18"/>
      <c r="FN312" s="18"/>
      <c r="FO312" s="18"/>
      <c r="FP312" s="18"/>
      <c r="FQ312" s="18"/>
      <c r="FR312" s="18"/>
      <c r="FS312" s="18"/>
      <c r="FT312" s="18"/>
      <c r="FU312" s="18"/>
      <c r="FV312" s="18"/>
      <c r="FW312" s="18"/>
      <c r="FX312" s="18"/>
      <c r="FY312" s="18"/>
      <c r="FZ312" s="18"/>
      <c r="GA312" s="18"/>
      <c r="GB312" s="18"/>
      <c r="GC312" s="18"/>
      <c r="GD312" s="18"/>
      <c r="GE312" s="18"/>
      <c r="GF312" s="18"/>
      <c r="GG312" s="18"/>
      <c r="GH312" s="18"/>
      <c r="GI312" s="18"/>
      <c r="GJ312" s="18"/>
      <c r="GK312" s="18"/>
      <c r="GL312" s="18"/>
      <c r="GM312" s="18"/>
    </row>
    <row r="313" spans="1:195" ht="1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  <c r="EK313" s="18"/>
      <c r="EL313" s="18"/>
      <c r="EM313" s="18"/>
      <c r="EN313" s="18"/>
      <c r="EO313" s="18"/>
      <c r="EP313" s="18"/>
      <c r="EQ313" s="18"/>
      <c r="ER313" s="18"/>
      <c r="ES313" s="18"/>
      <c r="ET313" s="18"/>
      <c r="EU313" s="18"/>
      <c r="EV313" s="18"/>
      <c r="EW313" s="18"/>
      <c r="EX313" s="18"/>
      <c r="EY313" s="18"/>
      <c r="EZ313" s="18"/>
      <c r="FA313" s="18"/>
      <c r="FB313" s="18"/>
      <c r="FC313" s="18"/>
      <c r="FD313" s="18"/>
      <c r="FE313" s="18"/>
      <c r="FF313" s="18"/>
      <c r="FG313" s="18"/>
      <c r="FH313" s="18"/>
      <c r="FI313" s="18"/>
      <c r="FJ313" s="18"/>
      <c r="FK313" s="18"/>
      <c r="FL313" s="18"/>
      <c r="FM313" s="18"/>
      <c r="FN313" s="18"/>
      <c r="FO313" s="18"/>
      <c r="FP313" s="18"/>
      <c r="FQ313" s="18"/>
      <c r="FR313" s="18"/>
      <c r="FS313" s="18"/>
      <c r="FT313" s="18"/>
      <c r="FU313" s="18"/>
      <c r="FV313" s="18"/>
      <c r="FW313" s="18"/>
      <c r="FX313" s="18"/>
      <c r="FY313" s="18"/>
      <c r="FZ313" s="18"/>
      <c r="GA313" s="18"/>
      <c r="GB313" s="18"/>
      <c r="GC313" s="18"/>
      <c r="GD313" s="18"/>
      <c r="GE313" s="18"/>
      <c r="GF313" s="18"/>
      <c r="GG313" s="18"/>
      <c r="GH313" s="18"/>
      <c r="GI313" s="18"/>
      <c r="GJ313" s="18"/>
      <c r="GK313" s="18"/>
      <c r="GL313" s="18"/>
      <c r="GM313" s="18"/>
    </row>
    <row r="314" spans="1:195" ht="1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  <c r="FM314" s="18"/>
      <c r="FN314" s="18"/>
      <c r="FO314" s="18"/>
      <c r="FP314" s="18"/>
      <c r="FQ314" s="18"/>
      <c r="FR314" s="18"/>
      <c r="FS314" s="18"/>
      <c r="FT314" s="18"/>
      <c r="FU314" s="18"/>
      <c r="FV314" s="18"/>
      <c r="FW314" s="18"/>
      <c r="FX314" s="18"/>
      <c r="FY314" s="18"/>
      <c r="FZ314" s="18"/>
      <c r="GA314" s="18"/>
      <c r="GB314" s="18"/>
      <c r="GC314" s="18"/>
      <c r="GD314" s="18"/>
      <c r="GE314" s="18"/>
      <c r="GF314" s="18"/>
      <c r="GG314" s="18"/>
      <c r="GH314" s="18"/>
      <c r="GI314" s="18"/>
      <c r="GJ314" s="18"/>
      <c r="GK314" s="18"/>
      <c r="GL314" s="18"/>
      <c r="GM314" s="18"/>
    </row>
    <row r="315" spans="1:195" ht="1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8"/>
      <c r="ET315" s="18"/>
      <c r="EU315" s="18"/>
      <c r="EV315" s="18"/>
      <c r="EW315" s="18"/>
      <c r="EX315" s="18"/>
      <c r="EY315" s="18"/>
      <c r="EZ315" s="18"/>
      <c r="FA315" s="18"/>
      <c r="FB315" s="18"/>
      <c r="FC315" s="18"/>
      <c r="FD315" s="18"/>
      <c r="FE315" s="18"/>
      <c r="FF315" s="18"/>
      <c r="FG315" s="18"/>
      <c r="FH315" s="18"/>
      <c r="FI315" s="18"/>
      <c r="FJ315" s="18"/>
      <c r="FK315" s="18"/>
      <c r="FL315" s="18"/>
      <c r="FM315" s="18"/>
      <c r="FN315" s="18"/>
      <c r="FO315" s="18"/>
      <c r="FP315" s="18"/>
      <c r="FQ315" s="18"/>
      <c r="FR315" s="18"/>
      <c r="FS315" s="18"/>
      <c r="FT315" s="18"/>
      <c r="FU315" s="18"/>
      <c r="FV315" s="18"/>
      <c r="FW315" s="18"/>
      <c r="FX315" s="18"/>
      <c r="FY315" s="18"/>
      <c r="FZ315" s="18"/>
      <c r="GA315" s="18"/>
      <c r="GB315" s="18"/>
      <c r="GC315" s="18"/>
      <c r="GD315" s="18"/>
      <c r="GE315" s="18"/>
      <c r="GF315" s="18"/>
      <c r="GG315" s="18"/>
      <c r="GH315" s="18"/>
      <c r="GI315" s="18"/>
      <c r="GJ315" s="18"/>
      <c r="GK315" s="18"/>
      <c r="GL315" s="18"/>
      <c r="GM315" s="18"/>
    </row>
    <row r="316" spans="1:195" ht="1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  <c r="FB316" s="18"/>
      <c r="FC316" s="18"/>
      <c r="FD316" s="18"/>
      <c r="FE316" s="18"/>
      <c r="FF316" s="18"/>
      <c r="FG316" s="18"/>
      <c r="FH316" s="18"/>
      <c r="FI316" s="18"/>
      <c r="FJ316" s="18"/>
      <c r="FK316" s="18"/>
      <c r="FL316" s="18"/>
      <c r="FM316" s="18"/>
      <c r="FN316" s="18"/>
      <c r="FO316" s="18"/>
      <c r="FP316" s="18"/>
      <c r="FQ316" s="18"/>
      <c r="FR316" s="18"/>
      <c r="FS316" s="18"/>
      <c r="FT316" s="18"/>
      <c r="FU316" s="18"/>
      <c r="FV316" s="18"/>
      <c r="FW316" s="18"/>
      <c r="FX316" s="18"/>
      <c r="FY316" s="18"/>
      <c r="FZ316" s="18"/>
      <c r="GA316" s="18"/>
      <c r="GB316" s="18"/>
      <c r="GC316" s="18"/>
      <c r="GD316" s="18"/>
      <c r="GE316" s="18"/>
      <c r="GF316" s="18"/>
      <c r="GG316" s="18"/>
      <c r="GH316" s="18"/>
      <c r="GI316" s="18"/>
      <c r="GJ316" s="18"/>
      <c r="GK316" s="18"/>
      <c r="GL316" s="18"/>
      <c r="GM316" s="18"/>
    </row>
    <row r="317" spans="1:195" ht="1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B317" s="18"/>
      <c r="EC317" s="18"/>
      <c r="ED317" s="18"/>
      <c r="EE317" s="18"/>
      <c r="EF317" s="18"/>
      <c r="EG317" s="18"/>
      <c r="EH317" s="18"/>
      <c r="EI317" s="18"/>
      <c r="EJ317" s="18"/>
      <c r="EK317" s="18"/>
      <c r="EL317" s="18"/>
      <c r="EM317" s="18"/>
      <c r="EN317" s="18"/>
      <c r="EO317" s="18"/>
      <c r="EP317" s="18"/>
      <c r="EQ317" s="18"/>
      <c r="ER317" s="18"/>
      <c r="ES317" s="18"/>
      <c r="ET317" s="18"/>
      <c r="EU317" s="18"/>
      <c r="EV317" s="18"/>
      <c r="EW317" s="18"/>
      <c r="EX317" s="18"/>
      <c r="EY317" s="18"/>
      <c r="EZ317" s="18"/>
      <c r="FA317" s="18"/>
      <c r="FB317" s="18"/>
      <c r="FC317" s="18"/>
      <c r="FD317" s="18"/>
      <c r="FE317" s="18"/>
      <c r="FF317" s="18"/>
      <c r="FG317" s="18"/>
      <c r="FH317" s="18"/>
      <c r="FI317" s="18"/>
      <c r="FJ317" s="18"/>
      <c r="FK317" s="18"/>
      <c r="FL317" s="18"/>
      <c r="FM317" s="18"/>
      <c r="FN317" s="18"/>
      <c r="FO317" s="18"/>
      <c r="FP317" s="18"/>
      <c r="FQ317" s="18"/>
      <c r="FR317" s="18"/>
      <c r="FS317" s="18"/>
      <c r="FT317" s="18"/>
      <c r="FU317" s="18"/>
      <c r="FV317" s="18"/>
      <c r="FW317" s="18"/>
      <c r="FX317" s="18"/>
      <c r="FY317" s="18"/>
      <c r="FZ317" s="18"/>
      <c r="GA317" s="18"/>
      <c r="GB317" s="18"/>
      <c r="GC317" s="18"/>
      <c r="GD317" s="18"/>
      <c r="GE317" s="18"/>
      <c r="GF317" s="18"/>
      <c r="GG317" s="18"/>
      <c r="GH317" s="18"/>
      <c r="GI317" s="18"/>
      <c r="GJ317" s="18"/>
      <c r="GK317" s="18"/>
      <c r="GL317" s="18"/>
      <c r="GM317" s="18"/>
    </row>
    <row r="318" spans="1:195" ht="1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/>
      <c r="FO318" s="18"/>
      <c r="FP318" s="18"/>
      <c r="FQ318" s="18"/>
      <c r="FR318" s="18"/>
      <c r="FS318" s="18"/>
      <c r="FT318" s="18"/>
      <c r="FU318" s="18"/>
      <c r="FV318" s="18"/>
      <c r="FW318" s="18"/>
      <c r="FX318" s="18"/>
      <c r="FY318" s="18"/>
      <c r="FZ318" s="18"/>
      <c r="GA318" s="18"/>
      <c r="GB318" s="18"/>
      <c r="GC318" s="18"/>
      <c r="GD318" s="18"/>
      <c r="GE318" s="18"/>
      <c r="GF318" s="18"/>
      <c r="GG318" s="18"/>
      <c r="GH318" s="18"/>
      <c r="GI318" s="18"/>
      <c r="GJ318" s="18"/>
      <c r="GK318" s="18"/>
      <c r="GL318" s="18"/>
      <c r="GM318" s="18"/>
    </row>
    <row r="319" spans="1:195" ht="1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  <c r="FM319" s="18"/>
      <c r="FN319" s="18"/>
      <c r="FO319" s="18"/>
      <c r="FP319" s="18"/>
      <c r="FQ319" s="18"/>
      <c r="FR319" s="18"/>
      <c r="FS319" s="18"/>
      <c r="FT319" s="18"/>
      <c r="FU319" s="18"/>
      <c r="FV319" s="18"/>
      <c r="FW319" s="18"/>
      <c r="FX319" s="18"/>
      <c r="FY319" s="18"/>
      <c r="FZ319" s="18"/>
      <c r="GA319" s="18"/>
      <c r="GB319" s="18"/>
      <c r="GC319" s="18"/>
      <c r="GD319" s="18"/>
      <c r="GE319" s="18"/>
      <c r="GF319" s="18"/>
      <c r="GG319" s="18"/>
      <c r="GH319" s="18"/>
      <c r="GI319" s="18"/>
      <c r="GJ319" s="18"/>
      <c r="GK319" s="18"/>
      <c r="GL319" s="18"/>
      <c r="GM319" s="18"/>
    </row>
    <row r="320" spans="1:195" ht="1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  <c r="EK320" s="18"/>
      <c r="EL320" s="18"/>
      <c r="EM320" s="18"/>
      <c r="EN320" s="18"/>
      <c r="EO320" s="18"/>
      <c r="EP320" s="18"/>
      <c r="EQ320" s="18"/>
      <c r="ER320" s="18"/>
      <c r="ES320" s="18"/>
      <c r="ET320" s="18"/>
      <c r="EU320" s="18"/>
      <c r="EV320" s="18"/>
      <c r="EW320" s="18"/>
      <c r="EX320" s="18"/>
      <c r="EY320" s="18"/>
      <c r="EZ320" s="18"/>
      <c r="FA320" s="18"/>
      <c r="FB320" s="18"/>
      <c r="FC320" s="18"/>
      <c r="FD320" s="18"/>
      <c r="FE320" s="18"/>
      <c r="FF320" s="18"/>
      <c r="FG320" s="18"/>
      <c r="FH320" s="18"/>
      <c r="FI320" s="18"/>
      <c r="FJ320" s="18"/>
      <c r="FK320" s="18"/>
      <c r="FL320" s="18"/>
      <c r="FM320" s="18"/>
      <c r="FN320" s="18"/>
      <c r="FO320" s="18"/>
      <c r="FP320" s="18"/>
      <c r="FQ320" s="18"/>
      <c r="FR320" s="18"/>
      <c r="FS320" s="18"/>
      <c r="FT320" s="18"/>
      <c r="FU320" s="18"/>
      <c r="FV320" s="18"/>
      <c r="FW320" s="18"/>
      <c r="FX320" s="18"/>
      <c r="FY320" s="18"/>
      <c r="FZ320" s="18"/>
      <c r="GA320" s="18"/>
      <c r="GB320" s="18"/>
      <c r="GC320" s="18"/>
      <c r="GD320" s="18"/>
      <c r="GE320" s="18"/>
      <c r="GF320" s="18"/>
      <c r="GG320" s="18"/>
      <c r="GH320" s="18"/>
      <c r="GI320" s="18"/>
      <c r="GJ320" s="18"/>
      <c r="GK320" s="18"/>
      <c r="GL320" s="18"/>
      <c r="GM320" s="18"/>
    </row>
    <row r="321" spans="1:195" ht="1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8"/>
      <c r="ET321" s="18"/>
      <c r="EU321" s="18"/>
      <c r="EV321" s="18"/>
      <c r="EW321" s="18"/>
      <c r="EX321" s="18"/>
      <c r="EY321" s="18"/>
      <c r="EZ321" s="18"/>
      <c r="FA321" s="18"/>
      <c r="FB321" s="18"/>
      <c r="FC321" s="18"/>
      <c r="FD321" s="18"/>
      <c r="FE321" s="18"/>
      <c r="FF321" s="18"/>
      <c r="FG321" s="18"/>
      <c r="FH321" s="18"/>
      <c r="FI321" s="18"/>
      <c r="FJ321" s="18"/>
      <c r="FK321" s="18"/>
      <c r="FL321" s="18"/>
      <c r="FM321" s="18"/>
      <c r="FN321" s="18"/>
      <c r="FO321" s="18"/>
      <c r="FP321" s="18"/>
      <c r="FQ321" s="18"/>
      <c r="FR321" s="18"/>
      <c r="FS321" s="18"/>
      <c r="FT321" s="18"/>
      <c r="FU321" s="18"/>
      <c r="FV321" s="18"/>
      <c r="FW321" s="18"/>
      <c r="FX321" s="18"/>
      <c r="FY321" s="18"/>
      <c r="FZ321" s="18"/>
      <c r="GA321" s="18"/>
      <c r="GB321" s="18"/>
      <c r="GC321" s="18"/>
      <c r="GD321" s="18"/>
      <c r="GE321" s="18"/>
      <c r="GF321" s="18"/>
      <c r="GG321" s="18"/>
      <c r="GH321" s="18"/>
      <c r="GI321" s="18"/>
      <c r="GJ321" s="18"/>
      <c r="GK321" s="18"/>
      <c r="GL321" s="18"/>
      <c r="GM321" s="18"/>
    </row>
    <row r="322" spans="1:195" ht="1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  <c r="EH322" s="18"/>
      <c r="EI322" s="18"/>
      <c r="EJ322" s="18"/>
      <c r="EK322" s="18"/>
      <c r="EL322" s="18"/>
      <c r="EM322" s="18"/>
      <c r="EN322" s="18"/>
      <c r="EO322" s="18"/>
      <c r="EP322" s="18"/>
      <c r="EQ322" s="18"/>
      <c r="ER322" s="18"/>
      <c r="ES322" s="18"/>
      <c r="ET322" s="18"/>
      <c r="EU322" s="18"/>
      <c r="EV322" s="18"/>
      <c r="EW322" s="18"/>
      <c r="EX322" s="18"/>
      <c r="EY322" s="18"/>
      <c r="EZ322" s="18"/>
      <c r="FA322" s="18"/>
      <c r="FB322" s="18"/>
      <c r="FC322" s="18"/>
      <c r="FD322" s="18"/>
      <c r="FE322" s="18"/>
      <c r="FF322" s="18"/>
      <c r="FG322" s="18"/>
      <c r="FH322" s="18"/>
      <c r="FI322" s="18"/>
      <c r="FJ322" s="18"/>
      <c r="FK322" s="18"/>
      <c r="FL322" s="18"/>
      <c r="FM322" s="18"/>
      <c r="FN322" s="18"/>
      <c r="FO322" s="18"/>
      <c r="FP322" s="18"/>
      <c r="FQ322" s="18"/>
      <c r="FR322" s="18"/>
      <c r="FS322" s="18"/>
      <c r="FT322" s="18"/>
      <c r="FU322" s="18"/>
      <c r="FV322" s="18"/>
      <c r="FW322" s="18"/>
      <c r="FX322" s="18"/>
      <c r="FY322" s="18"/>
      <c r="FZ322" s="18"/>
      <c r="GA322" s="18"/>
      <c r="GB322" s="18"/>
      <c r="GC322" s="18"/>
      <c r="GD322" s="18"/>
      <c r="GE322" s="18"/>
      <c r="GF322" s="18"/>
      <c r="GG322" s="18"/>
      <c r="GH322" s="18"/>
      <c r="GI322" s="18"/>
      <c r="GJ322" s="18"/>
      <c r="GK322" s="18"/>
      <c r="GL322" s="18"/>
      <c r="GM322" s="18"/>
    </row>
    <row r="323" spans="1:195" ht="1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8"/>
      <c r="ET323" s="18"/>
      <c r="EU323" s="18"/>
      <c r="EV323" s="18"/>
      <c r="EW323" s="18"/>
      <c r="EX323" s="18"/>
      <c r="EY323" s="18"/>
      <c r="EZ323" s="18"/>
      <c r="FA323" s="18"/>
      <c r="FB323" s="18"/>
      <c r="FC323" s="18"/>
      <c r="FD323" s="18"/>
      <c r="FE323" s="18"/>
      <c r="FF323" s="18"/>
      <c r="FG323" s="18"/>
      <c r="FH323" s="18"/>
      <c r="FI323" s="18"/>
      <c r="FJ323" s="18"/>
      <c r="FK323" s="18"/>
      <c r="FL323" s="18"/>
      <c r="FM323" s="18"/>
      <c r="FN323" s="18"/>
      <c r="FO323" s="18"/>
      <c r="FP323" s="18"/>
      <c r="FQ323" s="18"/>
      <c r="FR323" s="18"/>
      <c r="FS323" s="18"/>
      <c r="FT323" s="18"/>
      <c r="FU323" s="18"/>
      <c r="FV323" s="18"/>
      <c r="FW323" s="18"/>
      <c r="FX323" s="18"/>
      <c r="FY323" s="18"/>
      <c r="FZ323" s="18"/>
      <c r="GA323" s="18"/>
      <c r="GB323" s="18"/>
      <c r="GC323" s="18"/>
      <c r="GD323" s="18"/>
      <c r="GE323" s="18"/>
      <c r="GF323" s="18"/>
      <c r="GG323" s="18"/>
      <c r="GH323" s="18"/>
      <c r="GI323" s="18"/>
      <c r="GJ323" s="18"/>
      <c r="GK323" s="18"/>
      <c r="GL323" s="18"/>
      <c r="GM323" s="18"/>
    </row>
    <row r="324" spans="1:195" ht="1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  <c r="FM324" s="18"/>
      <c r="FN324" s="18"/>
      <c r="FO324" s="18"/>
      <c r="FP324" s="18"/>
      <c r="FQ324" s="18"/>
      <c r="FR324" s="18"/>
      <c r="FS324" s="18"/>
      <c r="FT324" s="18"/>
      <c r="FU324" s="18"/>
      <c r="FV324" s="18"/>
      <c r="FW324" s="18"/>
      <c r="FX324" s="18"/>
      <c r="FY324" s="18"/>
      <c r="FZ324" s="18"/>
      <c r="GA324" s="18"/>
      <c r="GB324" s="18"/>
      <c r="GC324" s="18"/>
      <c r="GD324" s="18"/>
      <c r="GE324" s="18"/>
      <c r="GF324" s="18"/>
      <c r="GG324" s="18"/>
      <c r="GH324" s="18"/>
      <c r="GI324" s="18"/>
      <c r="GJ324" s="18"/>
      <c r="GK324" s="18"/>
      <c r="GL324" s="18"/>
      <c r="GM324" s="18"/>
    </row>
    <row r="325" spans="1:195" ht="1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  <c r="FM325" s="18"/>
      <c r="FN325" s="18"/>
      <c r="FO325" s="18"/>
      <c r="FP325" s="18"/>
      <c r="FQ325" s="18"/>
      <c r="FR325" s="18"/>
      <c r="FS325" s="18"/>
      <c r="FT325" s="18"/>
      <c r="FU325" s="18"/>
      <c r="FV325" s="18"/>
      <c r="FW325" s="18"/>
      <c r="FX325" s="18"/>
      <c r="FY325" s="18"/>
      <c r="FZ325" s="18"/>
      <c r="GA325" s="18"/>
      <c r="GB325" s="18"/>
      <c r="GC325" s="18"/>
      <c r="GD325" s="18"/>
      <c r="GE325" s="18"/>
      <c r="GF325" s="18"/>
      <c r="GG325" s="18"/>
      <c r="GH325" s="18"/>
      <c r="GI325" s="18"/>
      <c r="GJ325" s="18"/>
      <c r="GK325" s="18"/>
      <c r="GL325" s="18"/>
      <c r="GM325" s="18"/>
    </row>
    <row r="326" spans="1:195" ht="1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8"/>
      <c r="ET326" s="18"/>
      <c r="EU326" s="18"/>
      <c r="EV326" s="18"/>
      <c r="EW326" s="18"/>
      <c r="EX326" s="18"/>
      <c r="EY326" s="18"/>
      <c r="EZ326" s="18"/>
      <c r="FA326" s="18"/>
      <c r="FB326" s="18"/>
      <c r="FC326" s="18"/>
      <c r="FD326" s="18"/>
      <c r="FE326" s="18"/>
      <c r="FF326" s="18"/>
      <c r="FG326" s="18"/>
      <c r="FH326" s="18"/>
      <c r="FI326" s="18"/>
      <c r="FJ326" s="18"/>
      <c r="FK326" s="18"/>
      <c r="FL326" s="18"/>
      <c r="FM326" s="18"/>
      <c r="FN326" s="18"/>
      <c r="FO326" s="18"/>
      <c r="FP326" s="18"/>
      <c r="FQ326" s="18"/>
      <c r="FR326" s="18"/>
      <c r="FS326" s="18"/>
      <c r="FT326" s="18"/>
      <c r="FU326" s="18"/>
      <c r="FV326" s="18"/>
      <c r="FW326" s="18"/>
      <c r="FX326" s="18"/>
      <c r="FY326" s="18"/>
      <c r="FZ326" s="18"/>
      <c r="GA326" s="18"/>
      <c r="GB326" s="18"/>
      <c r="GC326" s="18"/>
      <c r="GD326" s="18"/>
      <c r="GE326" s="18"/>
      <c r="GF326" s="18"/>
      <c r="GG326" s="18"/>
      <c r="GH326" s="18"/>
      <c r="GI326" s="18"/>
      <c r="GJ326" s="18"/>
      <c r="GK326" s="18"/>
      <c r="GL326" s="18"/>
      <c r="GM326" s="18"/>
    </row>
    <row r="327" spans="1:195" ht="1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  <c r="FM327" s="18"/>
      <c r="FN327" s="18"/>
      <c r="FO327" s="18"/>
      <c r="FP327" s="18"/>
      <c r="FQ327" s="18"/>
      <c r="FR327" s="18"/>
      <c r="FS327" s="18"/>
      <c r="FT327" s="18"/>
      <c r="FU327" s="18"/>
      <c r="FV327" s="18"/>
      <c r="FW327" s="18"/>
      <c r="FX327" s="18"/>
      <c r="FY327" s="18"/>
      <c r="FZ327" s="18"/>
      <c r="GA327" s="18"/>
      <c r="GB327" s="18"/>
      <c r="GC327" s="18"/>
      <c r="GD327" s="18"/>
      <c r="GE327" s="18"/>
      <c r="GF327" s="18"/>
      <c r="GG327" s="18"/>
      <c r="GH327" s="18"/>
      <c r="GI327" s="18"/>
      <c r="GJ327" s="18"/>
      <c r="GK327" s="18"/>
      <c r="GL327" s="18"/>
      <c r="GM327" s="18"/>
    </row>
    <row r="328" spans="1:195" ht="1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  <c r="FO328" s="18"/>
      <c r="FP328" s="18"/>
      <c r="FQ328" s="18"/>
      <c r="FR328" s="18"/>
      <c r="FS328" s="18"/>
      <c r="FT328" s="18"/>
      <c r="FU328" s="18"/>
      <c r="FV328" s="18"/>
      <c r="FW328" s="18"/>
      <c r="FX328" s="18"/>
      <c r="FY328" s="18"/>
      <c r="FZ328" s="18"/>
      <c r="GA328" s="18"/>
      <c r="GB328" s="18"/>
      <c r="GC328" s="18"/>
      <c r="GD328" s="18"/>
      <c r="GE328" s="18"/>
      <c r="GF328" s="18"/>
      <c r="GG328" s="18"/>
      <c r="GH328" s="18"/>
      <c r="GI328" s="18"/>
      <c r="GJ328" s="18"/>
      <c r="GK328" s="18"/>
      <c r="GL328" s="18"/>
      <c r="GM328" s="18"/>
    </row>
    <row r="329" spans="1:195" ht="1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  <c r="EK329" s="18"/>
      <c r="EL329" s="18"/>
      <c r="EM329" s="18"/>
      <c r="EN329" s="18"/>
      <c r="EO329" s="18"/>
      <c r="EP329" s="18"/>
      <c r="EQ329" s="18"/>
      <c r="ER329" s="18"/>
      <c r="ES329" s="18"/>
      <c r="ET329" s="18"/>
      <c r="EU329" s="18"/>
      <c r="EV329" s="18"/>
      <c r="EW329" s="18"/>
      <c r="EX329" s="18"/>
      <c r="EY329" s="18"/>
      <c r="EZ329" s="18"/>
      <c r="FA329" s="18"/>
      <c r="FB329" s="18"/>
      <c r="FC329" s="18"/>
      <c r="FD329" s="18"/>
      <c r="FE329" s="18"/>
      <c r="FF329" s="18"/>
      <c r="FG329" s="18"/>
      <c r="FH329" s="18"/>
      <c r="FI329" s="18"/>
      <c r="FJ329" s="18"/>
      <c r="FK329" s="18"/>
      <c r="FL329" s="18"/>
      <c r="FM329" s="18"/>
      <c r="FN329" s="18"/>
      <c r="FO329" s="18"/>
      <c r="FP329" s="18"/>
      <c r="FQ329" s="18"/>
      <c r="FR329" s="18"/>
      <c r="FS329" s="18"/>
      <c r="FT329" s="18"/>
      <c r="FU329" s="18"/>
      <c r="FV329" s="18"/>
      <c r="FW329" s="18"/>
      <c r="FX329" s="18"/>
      <c r="FY329" s="18"/>
      <c r="FZ329" s="18"/>
      <c r="GA329" s="18"/>
      <c r="GB329" s="18"/>
      <c r="GC329" s="18"/>
      <c r="GD329" s="18"/>
      <c r="GE329" s="18"/>
      <c r="GF329" s="18"/>
      <c r="GG329" s="18"/>
      <c r="GH329" s="18"/>
      <c r="GI329" s="18"/>
      <c r="GJ329" s="18"/>
      <c r="GK329" s="18"/>
      <c r="GL329" s="18"/>
      <c r="GM329" s="18"/>
    </row>
    <row r="330" spans="1:195" ht="1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  <c r="EK330" s="18"/>
      <c r="EL330" s="18"/>
      <c r="EM330" s="18"/>
      <c r="EN330" s="18"/>
      <c r="EO330" s="18"/>
      <c r="EP330" s="18"/>
      <c r="EQ330" s="18"/>
      <c r="ER330" s="18"/>
      <c r="ES330" s="18"/>
      <c r="ET330" s="18"/>
      <c r="EU330" s="18"/>
      <c r="EV330" s="18"/>
      <c r="EW330" s="18"/>
      <c r="EX330" s="18"/>
      <c r="EY330" s="18"/>
      <c r="EZ330" s="18"/>
      <c r="FA330" s="18"/>
      <c r="FB330" s="18"/>
      <c r="FC330" s="18"/>
      <c r="FD330" s="18"/>
      <c r="FE330" s="18"/>
      <c r="FF330" s="18"/>
      <c r="FG330" s="18"/>
      <c r="FH330" s="18"/>
      <c r="FI330" s="18"/>
      <c r="FJ330" s="18"/>
      <c r="FK330" s="18"/>
      <c r="FL330" s="18"/>
      <c r="FM330" s="18"/>
      <c r="FN330" s="18"/>
      <c r="FO330" s="18"/>
      <c r="FP330" s="18"/>
      <c r="FQ330" s="18"/>
      <c r="FR330" s="18"/>
      <c r="FS330" s="18"/>
      <c r="FT330" s="18"/>
      <c r="FU330" s="18"/>
      <c r="FV330" s="18"/>
      <c r="FW330" s="18"/>
      <c r="FX330" s="18"/>
      <c r="FY330" s="18"/>
      <c r="FZ330" s="18"/>
      <c r="GA330" s="18"/>
      <c r="GB330" s="18"/>
      <c r="GC330" s="18"/>
      <c r="GD330" s="18"/>
      <c r="GE330" s="18"/>
      <c r="GF330" s="18"/>
      <c r="GG330" s="18"/>
      <c r="GH330" s="18"/>
      <c r="GI330" s="18"/>
      <c r="GJ330" s="18"/>
      <c r="GK330" s="18"/>
      <c r="GL330" s="18"/>
      <c r="GM330" s="18"/>
    </row>
    <row r="331" spans="1:195" ht="1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  <c r="EK331" s="18"/>
      <c r="EL331" s="18"/>
      <c r="EM331" s="18"/>
      <c r="EN331" s="18"/>
      <c r="EO331" s="18"/>
      <c r="EP331" s="18"/>
      <c r="EQ331" s="18"/>
      <c r="ER331" s="18"/>
      <c r="ES331" s="18"/>
      <c r="ET331" s="18"/>
      <c r="EU331" s="18"/>
      <c r="EV331" s="18"/>
      <c r="EW331" s="18"/>
      <c r="EX331" s="18"/>
      <c r="EY331" s="18"/>
      <c r="EZ331" s="18"/>
      <c r="FA331" s="18"/>
      <c r="FB331" s="18"/>
      <c r="FC331" s="18"/>
      <c r="FD331" s="18"/>
      <c r="FE331" s="18"/>
      <c r="FF331" s="18"/>
      <c r="FG331" s="18"/>
      <c r="FH331" s="18"/>
      <c r="FI331" s="18"/>
      <c r="FJ331" s="18"/>
      <c r="FK331" s="18"/>
      <c r="FL331" s="18"/>
      <c r="FM331" s="18"/>
      <c r="FN331" s="18"/>
      <c r="FO331" s="18"/>
      <c r="FP331" s="18"/>
      <c r="FQ331" s="18"/>
      <c r="FR331" s="18"/>
      <c r="FS331" s="18"/>
      <c r="FT331" s="18"/>
      <c r="FU331" s="18"/>
      <c r="FV331" s="18"/>
      <c r="FW331" s="18"/>
      <c r="FX331" s="18"/>
      <c r="FY331" s="18"/>
      <c r="FZ331" s="18"/>
      <c r="GA331" s="18"/>
      <c r="GB331" s="18"/>
      <c r="GC331" s="18"/>
      <c r="GD331" s="18"/>
      <c r="GE331" s="18"/>
      <c r="GF331" s="18"/>
      <c r="GG331" s="18"/>
      <c r="GH331" s="18"/>
      <c r="GI331" s="18"/>
      <c r="GJ331" s="18"/>
      <c r="GK331" s="18"/>
      <c r="GL331" s="18"/>
      <c r="GM331" s="18"/>
    </row>
    <row r="332" spans="1:195" ht="1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B332" s="18"/>
      <c r="EC332" s="18"/>
      <c r="ED332" s="18"/>
      <c r="EE332" s="18"/>
      <c r="EF332" s="18"/>
      <c r="EG332" s="18"/>
      <c r="EH332" s="18"/>
      <c r="EI332" s="18"/>
      <c r="EJ332" s="18"/>
      <c r="EK332" s="18"/>
      <c r="EL332" s="18"/>
      <c r="EM332" s="18"/>
      <c r="EN332" s="18"/>
      <c r="EO332" s="18"/>
      <c r="EP332" s="18"/>
      <c r="EQ332" s="18"/>
      <c r="ER332" s="18"/>
      <c r="ES332" s="18"/>
      <c r="ET332" s="18"/>
      <c r="EU332" s="18"/>
      <c r="EV332" s="18"/>
      <c r="EW332" s="18"/>
      <c r="EX332" s="18"/>
      <c r="EY332" s="18"/>
      <c r="EZ332" s="18"/>
      <c r="FA332" s="18"/>
      <c r="FB332" s="18"/>
      <c r="FC332" s="18"/>
      <c r="FD332" s="18"/>
      <c r="FE332" s="18"/>
      <c r="FF332" s="18"/>
      <c r="FG332" s="18"/>
      <c r="FH332" s="18"/>
      <c r="FI332" s="18"/>
      <c r="FJ332" s="18"/>
      <c r="FK332" s="18"/>
      <c r="FL332" s="18"/>
      <c r="FM332" s="18"/>
      <c r="FN332" s="18"/>
      <c r="FO332" s="18"/>
      <c r="FP332" s="18"/>
      <c r="FQ332" s="18"/>
      <c r="FR332" s="18"/>
      <c r="FS332" s="18"/>
      <c r="FT332" s="18"/>
      <c r="FU332" s="18"/>
      <c r="FV332" s="18"/>
      <c r="FW332" s="18"/>
      <c r="FX332" s="18"/>
      <c r="FY332" s="18"/>
      <c r="FZ332" s="18"/>
      <c r="GA332" s="18"/>
      <c r="GB332" s="18"/>
      <c r="GC332" s="18"/>
      <c r="GD332" s="18"/>
      <c r="GE332" s="18"/>
      <c r="GF332" s="18"/>
      <c r="GG332" s="18"/>
      <c r="GH332" s="18"/>
      <c r="GI332" s="18"/>
      <c r="GJ332" s="18"/>
      <c r="GK332" s="18"/>
      <c r="GL332" s="18"/>
      <c r="GM332" s="18"/>
    </row>
    <row r="333" spans="1:195" ht="1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  <c r="FB333" s="18"/>
      <c r="FC333" s="18"/>
      <c r="FD333" s="18"/>
      <c r="FE333" s="18"/>
      <c r="FF333" s="18"/>
      <c r="FG333" s="18"/>
      <c r="FH333" s="18"/>
      <c r="FI333" s="18"/>
      <c r="FJ333" s="18"/>
      <c r="FK333" s="18"/>
      <c r="FL333" s="18"/>
      <c r="FM333" s="18"/>
      <c r="FN333" s="18"/>
      <c r="FO333" s="18"/>
      <c r="FP333" s="18"/>
      <c r="FQ333" s="18"/>
      <c r="FR333" s="18"/>
      <c r="FS333" s="18"/>
      <c r="FT333" s="18"/>
      <c r="FU333" s="18"/>
      <c r="FV333" s="18"/>
      <c r="FW333" s="18"/>
      <c r="FX333" s="18"/>
      <c r="FY333" s="18"/>
      <c r="FZ333" s="18"/>
      <c r="GA333" s="18"/>
      <c r="GB333" s="18"/>
      <c r="GC333" s="18"/>
      <c r="GD333" s="18"/>
      <c r="GE333" s="18"/>
      <c r="GF333" s="18"/>
      <c r="GG333" s="18"/>
      <c r="GH333" s="18"/>
      <c r="GI333" s="18"/>
      <c r="GJ333" s="18"/>
      <c r="GK333" s="18"/>
      <c r="GL333" s="18"/>
      <c r="GM333" s="18"/>
    </row>
    <row r="334" spans="1:195" ht="1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8"/>
      <c r="ET334" s="18"/>
      <c r="EU334" s="18"/>
      <c r="EV334" s="18"/>
      <c r="EW334" s="18"/>
      <c r="EX334" s="18"/>
      <c r="EY334" s="18"/>
      <c r="EZ334" s="18"/>
      <c r="FA334" s="18"/>
      <c r="FB334" s="18"/>
      <c r="FC334" s="18"/>
      <c r="FD334" s="18"/>
      <c r="FE334" s="18"/>
      <c r="FF334" s="18"/>
      <c r="FG334" s="18"/>
      <c r="FH334" s="18"/>
      <c r="FI334" s="18"/>
      <c r="FJ334" s="18"/>
      <c r="FK334" s="18"/>
      <c r="FL334" s="18"/>
      <c r="FM334" s="18"/>
      <c r="FN334" s="18"/>
      <c r="FO334" s="18"/>
      <c r="FP334" s="18"/>
      <c r="FQ334" s="18"/>
      <c r="FR334" s="18"/>
      <c r="FS334" s="18"/>
      <c r="FT334" s="18"/>
      <c r="FU334" s="18"/>
      <c r="FV334" s="18"/>
      <c r="FW334" s="18"/>
      <c r="FX334" s="18"/>
      <c r="FY334" s="18"/>
      <c r="FZ334" s="18"/>
      <c r="GA334" s="18"/>
      <c r="GB334" s="18"/>
      <c r="GC334" s="18"/>
      <c r="GD334" s="18"/>
      <c r="GE334" s="18"/>
      <c r="GF334" s="18"/>
      <c r="GG334" s="18"/>
      <c r="GH334" s="18"/>
      <c r="GI334" s="18"/>
      <c r="GJ334" s="18"/>
      <c r="GK334" s="18"/>
      <c r="GL334" s="18"/>
      <c r="GM334" s="18"/>
    </row>
    <row r="335" spans="1:195" ht="1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  <c r="EH335" s="18"/>
      <c r="EI335" s="18"/>
      <c r="EJ335" s="18"/>
      <c r="EK335" s="18"/>
      <c r="EL335" s="18"/>
      <c r="EM335" s="18"/>
      <c r="EN335" s="18"/>
      <c r="EO335" s="18"/>
      <c r="EP335" s="18"/>
      <c r="EQ335" s="18"/>
      <c r="ER335" s="18"/>
      <c r="ES335" s="18"/>
      <c r="ET335" s="18"/>
      <c r="EU335" s="18"/>
      <c r="EV335" s="18"/>
      <c r="EW335" s="18"/>
      <c r="EX335" s="18"/>
      <c r="EY335" s="18"/>
      <c r="EZ335" s="18"/>
      <c r="FA335" s="18"/>
      <c r="FB335" s="18"/>
      <c r="FC335" s="18"/>
      <c r="FD335" s="18"/>
      <c r="FE335" s="18"/>
      <c r="FF335" s="18"/>
      <c r="FG335" s="18"/>
      <c r="FH335" s="18"/>
      <c r="FI335" s="18"/>
      <c r="FJ335" s="18"/>
      <c r="FK335" s="18"/>
      <c r="FL335" s="18"/>
      <c r="FM335" s="18"/>
      <c r="FN335" s="18"/>
      <c r="FO335" s="18"/>
      <c r="FP335" s="18"/>
      <c r="FQ335" s="18"/>
      <c r="FR335" s="18"/>
      <c r="FS335" s="18"/>
      <c r="FT335" s="18"/>
      <c r="FU335" s="18"/>
      <c r="FV335" s="18"/>
      <c r="FW335" s="18"/>
      <c r="FX335" s="18"/>
      <c r="FY335" s="18"/>
      <c r="FZ335" s="18"/>
      <c r="GA335" s="18"/>
      <c r="GB335" s="18"/>
      <c r="GC335" s="18"/>
      <c r="GD335" s="18"/>
      <c r="GE335" s="18"/>
      <c r="GF335" s="18"/>
      <c r="GG335" s="18"/>
      <c r="GH335" s="18"/>
      <c r="GI335" s="18"/>
      <c r="GJ335" s="18"/>
      <c r="GK335" s="18"/>
      <c r="GL335" s="18"/>
      <c r="GM335" s="18"/>
    </row>
    <row r="336" spans="1:195" ht="1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  <c r="EH336" s="18"/>
      <c r="EI336" s="18"/>
      <c r="EJ336" s="18"/>
      <c r="EK336" s="18"/>
      <c r="EL336" s="18"/>
      <c r="EM336" s="18"/>
      <c r="EN336" s="18"/>
      <c r="EO336" s="18"/>
      <c r="EP336" s="18"/>
      <c r="EQ336" s="18"/>
      <c r="ER336" s="18"/>
      <c r="ES336" s="18"/>
      <c r="ET336" s="18"/>
      <c r="EU336" s="18"/>
      <c r="EV336" s="18"/>
      <c r="EW336" s="18"/>
      <c r="EX336" s="18"/>
      <c r="EY336" s="18"/>
      <c r="EZ336" s="18"/>
      <c r="FA336" s="18"/>
      <c r="FB336" s="18"/>
      <c r="FC336" s="18"/>
      <c r="FD336" s="18"/>
      <c r="FE336" s="18"/>
      <c r="FF336" s="18"/>
      <c r="FG336" s="18"/>
      <c r="FH336" s="18"/>
      <c r="FI336" s="18"/>
      <c r="FJ336" s="18"/>
      <c r="FK336" s="18"/>
      <c r="FL336" s="18"/>
      <c r="FM336" s="18"/>
      <c r="FN336" s="18"/>
      <c r="FO336" s="18"/>
      <c r="FP336" s="18"/>
      <c r="FQ336" s="18"/>
      <c r="FR336" s="18"/>
      <c r="FS336" s="18"/>
      <c r="FT336" s="18"/>
      <c r="FU336" s="18"/>
      <c r="FV336" s="18"/>
      <c r="FW336" s="18"/>
      <c r="FX336" s="18"/>
      <c r="FY336" s="18"/>
      <c r="FZ336" s="18"/>
      <c r="GA336" s="18"/>
      <c r="GB336" s="18"/>
      <c r="GC336" s="18"/>
      <c r="GD336" s="18"/>
      <c r="GE336" s="18"/>
      <c r="GF336" s="18"/>
      <c r="GG336" s="18"/>
      <c r="GH336" s="18"/>
      <c r="GI336" s="18"/>
      <c r="GJ336" s="18"/>
      <c r="GK336" s="18"/>
      <c r="GL336" s="18"/>
      <c r="GM336" s="18"/>
    </row>
    <row r="337" spans="1:195" ht="1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  <c r="EB337" s="18"/>
      <c r="EC337" s="18"/>
      <c r="ED337" s="18"/>
      <c r="EE337" s="18"/>
      <c r="EF337" s="18"/>
      <c r="EG337" s="18"/>
      <c r="EH337" s="18"/>
      <c r="EI337" s="18"/>
      <c r="EJ337" s="18"/>
      <c r="EK337" s="18"/>
      <c r="EL337" s="18"/>
      <c r="EM337" s="18"/>
      <c r="EN337" s="18"/>
      <c r="EO337" s="18"/>
      <c r="EP337" s="18"/>
      <c r="EQ337" s="18"/>
      <c r="ER337" s="18"/>
      <c r="ES337" s="18"/>
      <c r="ET337" s="18"/>
      <c r="EU337" s="18"/>
      <c r="EV337" s="18"/>
      <c r="EW337" s="18"/>
      <c r="EX337" s="18"/>
      <c r="EY337" s="18"/>
      <c r="EZ337" s="18"/>
      <c r="FA337" s="18"/>
      <c r="FB337" s="18"/>
      <c r="FC337" s="18"/>
      <c r="FD337" s="18"/>
      <c r="FE337" s="18"/>
      <c r="FF337" s="18"/>
      <c r="FG337" s="18"/>
      <c r="FH337" s="18"/>
      <c r="FI337" s="18"/>
      <c r="FJ337" s="18"/>
      <c r="FK337" s="18"/>
      <c r="FL337" s="18"/>
      <c r="FM337" s="18"/>
      <c r="FN337" s="18"/>
      <c r="FO337" s="18"/>
      <c r="FP337" s="18"/>
      <c r="FQ337" s="18"/>
      <c r="FR337" s="18"/>
      <c r="FS337" s="18"/>
      <c r="FT337" s="18"/>
      <c r="FU337" s="18"/>
      <c r="FV337" s="18"/>
      <c r="FW337" s="18"/>
      <c r="FX337" s="18"/>
      <c r="FY337" s="18"/>
      <c r="FZ337" s="18"/>
      <c r="GA337" s="18"/>
      <c r="GB337" s="18"/>
      <c r="GC337" s="18"/>
      <c r="GD337" s="18"/>
      <c r="GE337" s="18"/>
      <c r="GF337" s="18"/>
      <c r="GG337" s="18"/>
      <c r="GH337" s="18"/>
      <c r="GI337" s="18"/>
      <c r="GJ337" s="18"/>
      <c r="GK337" s="18"/>
      <c r="GL337" s="18"/>
      <c r="GM337" s="18"/>
    </row>
    <row r="338" spans="1:195" ht="1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8"/>
      <c r="ET338" s="18"/>
      <c r="EU338" s="18"/>
      <c r="EV338" s="18"/>
      <c r="EW338" s="18"/>
      <c r="EX338" s="18"/>
      <c r="EY338" s="18"/>
      <c r="EZ338" s="18"/>
      <c r="FA338" s="18"/>
      <c r="FB338" s="18"/>
      <c r="FC338" s="18"/>
      <c r="FD338" s="18"/>
      <c r="FE338" s="18"/>
      <c r="FF338" s="18"/>
      <c r="FG338" s="18"/>
      <c r="FH338" s="18"/>
      <c r="FI338" s="18"/>
      <c r="FJ338" s="18"/>
      <c r="FK338" s="18"/>
      <c r="FL338" s="18"/>
      <c r="FM338" s="18"/>
      <c r="FN338" s="18"/>
      <c r="FO338" s="18"/>
      <c r="FP338" s="18"/>
      <c r="FQ338" s="18"/>
      <c r="FR338" s="18"/>
      <c r="FS338" s="18"/>
      <c r="FT338" s="18"/>
      <c r="FU338" s="18"/>
      <c r="FV338" s="18"/>
      <c r="FW338" s="18"/>
      <c r="FX338" s="18"/>
      <c r="FY338" s="18"/>
      <c r="FZ338" s="18"/>
      <c r="GA338" s="18"/>
      <c r="GB338" s="18"/>
      <c r="GC338" s="18"/>
      <c r="GD338" s="18"/>
      <c r="GE338" s="18"/>
      <c r="GF338" s="18"/>
      <c r="GG338" s="18"/>
      <c r="GH338" s="18"/>
      <c r="GI338" s="18"/>
      <c r="GJ338" s="18"/>
      <c r="GK338" s="18"/>
      <c r="GL338" s="18"/>
      <c r="GM338" s="18"/>
    </row>
    <row r="339" spans="1:195" ht="1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18"/>
      <c r="EX339" s="18"/>
      <c r="EY339" s="18"/>
      <c r="EZ339" s="18"/>
      <c r="FA339" s="18"/>
      <c r="FB339" s="18"/>
      <c r="FC339" s="18"/>
      <c r="FD339" s="18"/>
      <c r="FE339" s="18"/>
      <c r="FF339" s="18"/>
      <c r="FG339" s="18"/>
      <c r="FH339" s="18"/>
      <c r="FI339" s="18"/>
      <c r="FJ339" s="18"/>
      <c r="FK339" s="18"/>
      <c r="FL339" s="18"/>
      <c r="FM339" s="18"/>
      <c r="FN339" s="18"/>
      <c r="FO339" s="18"/>
      <c r="FP339" s="18"/>
      <c r="FQ339" s="18"/>
      <c r="FR339" s="18"/>
      <c r="FS339" s="18"/>
      <c r="FT339" s="18"/>
      <c r="FU339" s="18"/>
      <c r="FV339" s="18"/>
      <c r="FW339" s="18"/>
      <c r="FX339" s="18"/>
      <c r="FY339" s="18"/>
      <c r="FZ339" s="18"/>
      <c r="GA339" s="18"/>
      <c r="GB339" s="18"/>
      <c r="GC339" s="18"/>
      <c r="GD339" s="18"/>
      <c r="GE339" s="18"/>
      <c r="GF339" s="18"/>
      <c r="GG339" s="18"/>
      <c r="GH339" s="18"/>
      <c r="GI339" s="18"/>
      <c r="GJ339" s="18"/>
      <c r="GK339" s="18"/>
      <c r="GL339" s="18"/>
      <c r="GM339" s="18"/>
    </row>
    <row r="340" spans="1:195" ht="1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18"/>
      <c r="EX340" s="18"/>
      <c r="EY340" s="18"/>
      <c r="EZ340" s="18"/>
      <c r="FA340" s="18"/>
      <c r="FB340" s="18"/>
      <c r="FC340" s="18"/>
      <c r="FD340" s="18"/>
      <c r="FE340" s="18"/>
      <c r="FF340" s="18"/>
      <c r="FG340" s="18"/>
      <c r="FH340" s="18"/>
      <c r="FI340" s="18"/>
      <c r="FJ340" s="18"/>
      <c r="FK340" s="18"/>
      <c r="FL340" s="18"/>
      <c r="FM340" s="18"/>
      <c r="FN340" s="18"/>
      <c r="FO340" s="18"/>
      <c r="FP340" s="18"/>
      <c r="FQ340" s="18"/>
      <c r="FR340" s="18"/>
      <c r="FS340" s="18"/>
      <c r="FT340" s="18"/>
      <c r="FU340" s="18"/>
      <c r="FV340" s="18"/>
      <c r="FW340" s="18"/>
      <c r="FX340" s="18"/>
      <c r="FY340" s="18"/>
      <c r="FZ340" s="18"/>
      <c r="GA340" s="18"/>
      <c r="GB340" s="18"/>
      <c r="GC340" s="18"/>
      <c r="GD340" s="18"/>
      <c r="GE340" s="18"/>
      <c r="GF340" s="18"/>
      <c r="GG340" s="18"/>
      <c r="GH340" s="18"/>
      <c r="GI340" s="18"/>
      <c r="GJ340" s="18"/>
      <c r="GK340" s="18"/>
      <c r="GL340" s="18"/>
      <c r="GM340" s="18"/>
    </row>
    <row r="341" spans="1:195" ht="1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18"/>
      <c r="EZ341" s="18"/>
      <c r="FA341" s="18"/>
      <c r="FB341" s="18"/>
      <c r="FC341" s="18"/>
      <c r="FD341" s="18"/>
      <c r="FE341" s="18"/>
      <c r="FF341" s="18"/>
      <c r="FG341" s="18"/>
      <c r="FH341" s="18"/>
      <c r="FI341" s="18"/>
      <c r="FJ341" s="18"/>
      <c r="FK341" s="18"/>
      <c r="FL341" s="18"/>
      <c r="FM341" s="18"/>
      <c r="FN341" s="18"/>
      <c r="FO341" s="18"/>
      <c r="FP341" s="18"/>
      <c r="FQ341" s="18"/>
      <c r="FR341" s="18"/>
      <c r="FS341" s="18"/>
      <c r="FT341" s="18"/>
      <c r="FU341" s="18"/>
      <c r="FV341" s="18"/>
      <c r="FW341" s="18"/>
      <c r="FX341" s="18"/>
      <c r="FY341" s="18"/>
      <c r="FZ341" s="18"/>
      <c r="GA341" s="18"/>
      <c r="GB341" s="18"/>
      <c r="GC341" s="18"/>
      <c r="GD341" s="18"/>
      <c r="GE341" s="18"/>
      <c r="GF341" s="18"/>
      <c r="GG341" s="18"/>
      <c r="GH341" s="18"/>
      <c r="GI341" s="18"/>
      <c r="GJ341" s="18"/>
      <c r="GK341" s="18"/>
      <c r="GL341" s="18"/>
      <c r="GM341" s="18"/>
    </row>
  </sheetData>
  <mergeCells count="353">
    <mergeCell ref="A108:GE108"/>
    <mergeCell ref="A105:E105"/>
    <mergeCell ref="F105:ER105"/>
    <mergeCell ref="ES105:GE105"/>
    <mergeCell ref="A106:ER106"/>
    <mergeCell ref="ES106:GE106"/>
    <mergeCell ref="A107:GE107"/>
    <mergeCell ref="A99:GE99"/>
    <mergeCell ref="A101:GE101"/>
    <mergeCell ref="A103:E103"/>
    <mergeCell ref="F103:ER103"/>
    <mergeCell ref="ES103:GE103"/>
    <mergeCell ref="A104:E104"/>
    <mergeCell ref="F104:ER104"/>
    <mergeCell ref="ES104:GE104"/>
    <mergeCell ref="CQ98:DA98"/>
    <mergeCell ref="DB98:DM98"/>
    <mergeCell ref="DN98:EC98"/>
    <mergeCell ref="ED98:EU98"/>
    <mergeCell ref="EV98:FK98"/>
    <mergeCell ref="FL98:GE98"/>
    <mergeCell ref="A98:E98"/>
    <mergeCell ref="F98:AQ98"/>
    <mergeCell ref="AR98:BC98"/>
    <mergeCell ref="BD98:BM98"/>
    <mergeCell ref="BN98:CC98"/>
    <mergeCell ref="CD98:CP98"/>
    <mergeCell ref="CQ97:DA97"/>
    <mergeCell ref="DB97:DM97"/>
    <mergeCell ref="DN97:EC97"/>
    <mergeCell ref="ED97:EU97"/>
    <mergeCell ref="EV97:FK97"/>
    <mergeCell ref="FL97:GE97"/>
    <mergeCell ref="A97:E97"/>
    <mergeCell ref="F97:AQ97"/>
    <mergeCell ref="AR97:BC97"/>
    <mergeCell ref="BD97:BM97"/>
    <mergeCell ref="BN97:CC97"/>
    <mergeCell ref="CD97:CP97"/>
    <mergeCell ref="CQ96:DA96"/>
    <mergeCell ref="DB96:DM96"/>
    <mergeCell ref="DN96:EC96"/>
    <mergeCell ref="ED96:EU96"/>
    <mergeCell ref="EV96:FK96"/>
    <mergeCell ref="FL96:GE96"/>
    <mergeCell ref="A96:E96"/>
    <mergeCell ref="F96:AQ96"/>
    <mergeCell ref="AR96:BC96"/>
    <mergeCell ref="BD96:BM96"/>
    <mergeCell ref="BN96:CC96"/>
    <mergeCell ref="CD96:CP96"/>
    <mergeCell ref="CQ95:DA95"/>
    <mergeCell ref="DB95:DM95"/>
    <mergeCell ref="DN95:EC95"/>
    <mergeCell ref="ED95:EU95"/>
    <mergeCell ref="EV95:FK95"/>
    <mergeCell ref="FL95:GE95"/>
    <mergeCell ref="A95:E95"/>
    <mergeCell ref="F95:AQ95"/>
    <mergeCell ref="AR95:BC95"/>
    <mergeCell ref="BD95:BM95"/>
    <mergeCell ref="BN95:CC95"/>
    <mergeCell ref="CD95:CP95"/>
    <mergeCell ref="CQ94:DA94"/>
    <mergeCell ref="DB94:DM94"/>
    <mergeCell ref="DN94:EC94"/>
    <mergeCell ref="ED94:EU94"/>
    <mergeCell ref="EV94:FK94"/>
    <mergeCell ref="FL94:GE94"/>
    <mergeCell ref="A94:E94"/>
    <mergeCell ref="F94:AQ94"/>
    <mergeCell ref="AR94:BC94"/>
    <mergeCell ref="BD94:BM94"/>
    <mergeCell ref="BN94:CC94"/>
    <mergeCell ref="CD94:CP94"/>
    <mergeCell ref="CQ92:DA93"/>
    <mergeCell ref="DB92:DM93"/>
    <mergeCell ref="DN92:EC93"/>
    <mergeCell ref="ED92:GE92"/>
    <mergeCell ref="ED93:EU93"/>
    <mergeCell ref="EV93:FK93"/>
    <mergeCell ref="FL93:GE93"/>
    <mergeCell ref="A87:ER87"/>
    <mergeCell ref="ES87:GE87"/>
    <mergeCell ref="A88:GE88"/>
    <mergeCell ref="A90:GE90"/>
    <mergeCell ref="A92:E93"/>
    <mergeCell ref="F92:AQ93"/>
    <mergeCell ref="AR92:BC93"/>
    <mergeCell ref="BD92:BM93"/>
    <mergeCell ref="BN92:CC93"/>
    <mergeCell ref="CD92:CP93"/>
    <mergeCell ref="A85:E85"/>
    <mergeCell ref="F85:DV85"/>
    <mergeCell ref="DW85:ER85"/>
    <mergeCell ref="ES85:GE85"/>
    <mergeCell ref="A86:E86"/>
    <mergeCell ref="F86:DV86"/>
    <mergeCell ref="DW86:ER86"/>
    <mergeCell ref="ES86:GE86"/>
    <mergeCell ref="A79:ER79"/>
    <mergeCell ref="ES79:GE79"/>
    <mergeCell ref="A80:GE80"/>
    <mergeCell ref="A82:GE82"/>
    <mergeCell ref="A84:E84"/>
    <mergeCell ref="F84:DV84"/>
    <mergeCell ref="DW84:ER84"/>
    <mergeCell ref="ES84:GE84"/>
    <mergeCell ref="A77:E77"/>
    <mergeCell ref="F77:DV77"/>
    <mergeCell ref="DW77:ER77"/>
    <mergeCell ref="ES77:GE77"/>
    <mergeCell ref="A78:E78"/>
    <mergeCell ref="F78:DV78"/>
    <mergeCell ref="DW78:ER78"/>
    <mergeCell ref="ES78:GE78"/>
    <mergeCell ref="A72:ER72"/>
    <mergeCell ref="ES72:GE72"/>
    <mergeCell ref="A74:GE74"/>
    <mergeCell ref="A76:E76"/>
    <mergeCell ref="F76:DV76"/>
    <mergeCell ref="DW76:ER76"/>
    <mergeCell ref="ES76:GE76"/>
    <mergeCell ref="A69:E69"/>
    <mergeCell ref="F69:ER69"/>
    <mergeCell ref="ES69:GE69"/>
    <mergeCell ref="A71:E71"/>
    <mergeCell ref="F71:ER71"/>
    <mergeCell ref="ES71:GE71"/>
    <mergeCell ref="A64:ER64"/>
    <mergeCell ref="ES64:GE64"/>
    <mergeCell ref="A66:GE66"/>
    <mergeCell ref="A68:E68"/>
    <mergeCell ref="F68:ER68"/>
    <mergeCell ref="ES68:GE68"/>
    <mergeCell ref="A70:E70"/>
    <mergeCell ref="F70:ER70"/>
    <mergeCell ref="ES70:GE70"/>
    <mergeCell ref="A62:E62"/>
    <mergeCell ref="F62:ER62"/>
    <mergeCell ref="ES62:GE62"/>
    <mergeCell ref="A63:E63"/>
    <mergeCell ref="F63:ER63"/>
    <mergeCell ref="ES63:GE63"/>
    <mergeCell ref="A57:ER57"/>
    <mergeCell ref="ES57:GE57"/>
    <mergeCell ref="A59:GE59"/>
    <mergeCell ref="A61:E61"/>
    <mergeCell ref="F61:ER61"/>
    <mergeCell ref="ES61:GE61"/>
    <mergeCell ref="A55:E55"/>
    <mergeCell ref="F55:ER55"/>
    <mergeCell ref="ES55:GE55"/>
    <mergeCell ref="A56:E56"/>
    <mergeCell ref="F56:ER56"/>
    <mergeCell ref="ES56:GE56"/>
    <mergeCell ref="A50:ER50"/>
    <mergeCell ref="ES50:GE50"/>
    <mergeCell ref="A52:GE52"/>
    <mergeCell ref="A54:E54"/>
    <mergeCell ref="F54:ER54"/>
    <mergeCell ref="ES54:GE54"/>
    <mergeCell ref="A48:E48"/>
    <mergeCell ref="F48:ER48"/>
    <mergeCell ref="ES48:GE48"/>
    <mergeCell ref="A49:E49"/>
    <mergeCell ref="F49:ER49"/>
    <mergeCell ref="ES49:GE49"/>
    <mergeCell ref="A41:ER41"/>
    <mergeCell ref="ES41:GE41"/>
    <mergeCell ref="A42:GE42"/>
    <mergeCell ref="A44:GE44"/>
    <mergeCell ref="A45:GE45"/>
    <mergeCell ref="A47:E47"/>
    <mergeCell ref="F47:ER47"/>
    <mergeCell ref="ES47:GE47"/>
    <mergeCell ref="A39:E39"/>
    <mergeCell ref="F39:DV39"/>
    <mergeCell ref="DW39:ER39"/>
    <mergeCell ref="ES39:GE39"/>
    <mergeCell ref="A40:E40"/>
    <mergeCell ref="F40:DV40"/>
    <mergeCell ref="DW40:ER40"/>
    <mergeCell ref="ES40:GE40"/>
    <mergeCell ref="A35:GE35"/>
    <mergeCell ref="A36:GE36"/>
    <mergeCell ref="A38:E38"/>
    <mergeCell ref="F38:DV38"/>
    <mergeCell ref="DW38:ER38"/>
    <mergeCell ref="ES38:GE38"/>
    <mergeCell ref="DB33:DM33"/>
    <mergeCell ref="DN33:EC33"/>
    <mergeCell ref="ED33:EU33"/>
    <mergeCell ref="EV33:FK33"/>
    <mergeCell ref="FL33:GE33"/>
    <mergeCell ref="A34:GE34"/>
    <mergeCell ref="A33:AQ33"/>
    <mergeCell ref="AR33:BC33"/>
    <mergeCell ref="BD33:BM33"/>
    <mergeCell ref="BN33:CC33"/>
    <mergeCell ref="CD33:CP33"/>
    <mergeCell ref="CQ33:DA33"/>
    <mergeCell ref="CQ32:DA32"/>
    <mergeCell ref="DB32:DM32"/>
    <mergeCell ref="DN32:EC32"/>
    <mergeCell ref="ED32:EU32"/>
    <mergeCell ref="EV32:FK32"/>
    <mergeCell ref="FL32:GE32"/>
    <mergeCell ref="A32:E32"/>
    <mergeCell ref="F32:AQ32"/>
    <mergeCell ref="AR32:BC32"/>
    <mergeCell ref="BD32:BM32"/>
    <mergeCell ref="BN32:CC32"/>
    <mergeCell ref="CD32:CP32"/>
    <mergeCell ref="CQ31:DA31"/>
    <mergeCell ref="DB31:DM31"/>
    <mergeCell ref="DN31:EC31"/>
    <mergeCell ref="ED31:EU31"/>
    <mergeCell ref="EV31:FK31"/>
    <mergeCell ref="FL31:GE31"/>
    <mergeCell ref="A31:E31"/>
    <mergeCell ref="F31:AQ31"/>
    <mergeCell ref="AR31:BC31"/>
    <mergeCell ref="BD31:BM31"/>
    <mergeCell ref="BN31:CC31"/>
    <mergeCell ref="CD31:CP31"/>
    <mergeCell ref="CQ30:DA30"/>
    <mergeCell ref="DB30:DM30"/>
    <mergeCell ref="DN30:EC30"/>
    <mergeCell ref="ED30:EU30"/>
    <mergeCell ref="EV30:FK30"/>
    <mergeCell ref="FL30:GE30"/>
    <mergeCell ref="A30:E30"/>
    <mergeCell ref="F30:AQ30"/>
    <mergeCell ref="AR30:BC30"/>
    <mergeCell ref="BD30:BM30"/>
    <mergeCell ref="BN30:CC30"/>
    <mergeCell ref="CD30:CP30"/>
    <mergeCell ref="CQ29:DA29"/>
    <mergeCell ref="DB29:DM29"/>
    <mergeCell ref="DN29:EC29"/>
    <mergeCell ref="ED29:EU29"/>
    <mergeCell ref="EV29:FK29"/>
    <mergeCell ref="FL29:GE29"/>
    <mergeCell ref="A29:E29"/>
    <mergeCell ref="F29:AQ29"/>
    <mergeCell ref="AR29:BC29"/>
    <mergeCell ref="BD29:BM29"/>
    <mergeCell ref="BN29:CC29"/>
    <mergeCell ref="CD29:CP29"/>
    <mergeCell ref="DB27:DM28"/>
    <mergeCell ref="DN27:EC28"/>
    <mergeCell ref="ED27:GE27"/>
    <mergeCell ref="ED28:EU28"/>
    <mergeCell ref="EV28:FK28"/>
    <mergeCell ref="FL28:GE28"/>
    <mergeCell ref="A23:ER23"/>
    <mergeCell ref="ES23:GE23"/>
    <mergeCell ref="A25:GE25"/>
    <mergeCell ref="A27:E28"/>
    <mergeCell ref="F27:AQ28"/>
    <mergeCell ref="AR27:BC28"/>
    <mergeCell ref="BD27:BM28"/>
    <mergeCell ref="BN27:CC28"/>
    <mergeCell ref="CD27:CP28"/>
    <mergeCell ref="CQ27:DA28"/>
    <mergeCell ref="A22:E22"/>
    <mergeCell ref="F22:ER22"/>
    <mergeCell ref="ES22:GE22"/>
    <mergeCell ref="A16:GD16"/>
    <mergeCell ref="A18:GE18"/>
    <mergeCell ref="A19:GE19"/>
    <mergeCell ref="A21:E21"/>
    <mergeCell ref="F21:ER21"/>
    <mergeCell ref="ES21:GE21"/>
    <mergeCell ref="DB14:DM14"/>
    <mergeCell ref="DN14:EC14"/>
    <mergeCell ref="ED14:EU14"/>
    <mergeCell ref="EV14:FK14"/>
    <mergeCell ref="FL14:GE14"/>
    <mergeCell ref="A15:GD15"/>
    <mergeCell ref="A14:AQ14"/>
    <mergeCell ref="AR14:BC14"/>
    <mergeCell ref="BD14:BM14"/>
    <mergeCell ref="BN14:CC14"/>
    <mergeCell ref="CD14:CP14"/>
    <mergeCell ref="CQ14:DA14"/>
    <mergeCell ref="CQ13:DA13"/>
    <mergeCell ref="DB13:DM13"/>
    <mergeCell ref="DN13:EC13"/>
    <mergeCell ref="ED13:EU13"/>
    <mergeCell ref="EV13:FK13"/>
    <mergeCell ref="FL13:GE13"/>
    <mergeCell ref="A13:E13"/>
    <mergeCell ref="F13:AQ13"/>
    <mergeCell ref="AR13:BC13"/>
    <mergeCell ref="BD13:BM13"/>
    <mergeCell ref="BN13:CC13"/>
    <mergeCell ref="CD13:CP13"/>
    <mergeCell ref="CQ12:DA12"/>
    <mergeCell ref="DB12:DM12"/>
    <mergeCell ref="DN12:EC12"/>
    <mergeCell ref="ED12:EU12"/>
    <mergeCell ref="EV12:FK12"/>
    <mergeCell ref="FL12:GE12"/>
    <mergeCell ref="A12:E12"/>
    <mergeCell ref="F12:AQ12"/>
    <mergeCell ref="AR12:BC12"/>
    <mergeCell ref="BD12:BM12"/>
    <mergeCell ref="BN12:CC12"/>
    <mergeCell ref="CD12:CP12"/>
    <mergeCell ref="CQ11:DA11"/>
    <mergeCell ref="DB11:DM11"/>
    <mergeCell ref="DN11:EC11"/>
    <mergeCell ref="ED11:EU11"/>
    <mergeCell ref="EV11:FK11"/>
    <mergeCell ref="FL11:GE11"/>
    <mergeCell ref="A11:E11"/>
    <mergeCell ref="F11:AQ11"/>
    <mergeCell ref="AR11:BC11"/>
    <mergeCell ref="BD11:BM11"/>
    <mergeCell ref="BN11:CC11"/>
    <mergeCell ref="CD11:CP11"/>
    <mergeCell ref="CQ10:DA10"/>
    <mergeCell ref="DB10:DM10"/>
    <mergeCell ref="DN10:EC10"/>
    <mergeCell ref="ED10:EU10"/>
    <mergeCell ref="EV10:FK10"/>
    <mergeCell ref="FL10:GE10"/>
    <mergeCell ref="A10:E10"/>
    <mergeCell ref="F10:AQ10"/>
    <mergeCell ref="AR10:BC10"/>
    <mergeCell ref="BD10:BM10"/>
    <mergeCell ref="BN10:CC10"/>
    <mergeCell ref="CD10:CP10"/>
    <mergeCell ref="CD8:CP9"/>
    <mergeCell ref="CQ8:DA9"/>
    <mergeCell ref="DB8:DM9"/>
    <mergeCell ref="DN8:EC9"/>
    <mergeCell ref="ED8:GE8"/>
    <mergeCell ref="ED9:EU9"/>
    <mergeCell ref="EV9:FK9"/>
    <mergeCell ref="FL9:GE9"/>
    <mergeCell ref="FL1:GE1"/>
    <mergeCell ref="EY2:GE2"/>
    <mergeCell ref="A4:GE4"/>
    <mergeCell ref="A5:GE5"/>
    <mergeCell ref="A6:GE6"/>
    <mergeCell ref="A8:E9"/>
    <mergeCell ref="F8:AQ9"/>
    <mergeCell ref="AR8:BC9"/>
    <mergeCell ref="BD8:BM9"/>
    <mergeCell ref="BN8:CC9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T23"/>
  <sheetViews>
    <sheetView view="pageBreakPreview" zoomScaleSheetLayoutView="100" workbookViewId="0" topLeftCell="E10">
      <selection activeCell="DN15" sqref="DN15"/>
    </sheetView>
  </sheetViews>
  <sheetFormatPr defaultColWidth="0.85546875" defaultRowHeight="15"/>
  <cols>
    <col min="1" max="34" width="0.85546875" style="1" customWidth="1"/>
    <col min="35" max="35" width="1.57421875" style="1" customWidth="1"/>
    <col min="36" max="38" width="0.85546875" style="1" customWidth="1"/>
    <col min="39" max="39" width="1.7109375" style="1" customWidth="1"/>
    <col min="40" max="40" width="0.85546875" style="1" customWidth="1"/>
    <col min="41" max="41" width="2.00390625" style="1" customWidth="1"/>
    <col min="42" max="42" width="2.140625" style="1" customWidth="1"/>
    <col min="43" max="43" width="1.7109375" style="1" customWidth="1"/>
    <col min="44" max="44" width="1.421875" style="1" customWidth="1"/>
    <col min="45" max="45" width="0.85546875" style="1" customWidth="1"/>
    <col min="46" max="46" width="1.7109375" style="1" customWidth="1"/>
    <col min="47" max="49" width="0.85546875" style="1" customWidth="1"/>
    <col min="50" max="50" width="1.8515625" style="1" customWidth="1"/>
    <col min="51" max="54" width="0.85546875" style="1" customWidth="1"/>
    <col min="55" max="55" width="3.28125" style="1" customWidth="1"/>
    <col min="56" max="60" width="0.85546875" style="1" customWidth="1"/>
    <col min="61" max="61" width="1.8515625" style="1" customWidth="1"/>
    <col min="62" max="66" width="0.85546875" style="1" customWidth="1"/>
    <col min="67" max="67" width="2.28125" style="1" customWidth="1"/>
    <col min="68" max="70" width="0.85546875" style="1" customWidth="1"/>
    <col min="71" max="71" width="1.421875" style="1" customWidth="1"/>
    <col min="72" max="72" width="0.85546875" style="1" customWidth="1"/>
    <col min="73" max="73" width="1.8515625" style="1" customWidth="1"/>
    <col min="74" max="79" width="0.85546875" style="1" customWidth="1"/>
    <col min="80" max="80" width="1.1484375" style="1" customWidth="1"/>
    <col min="81" max="81" width="0.85546875" style="1" customWidth="1"/>
    <col min="82" max="82" width="0.71875" style="1" customWidth="1"/>
    <col min="83" max="83" width="0.71875" style="1" hidden="1" customWidth="1"/>
    <col min="84" max="84" width="0.5625" style="1" customWidth="1"/>
    <col min="85" max="95" width="0.85546875" style="1" customWidth="1"/>
    <col min="96" max="96" width="5.57421875" style="1" customWidth="1"/>
    <col min="97" max="97" width="14.7109375" style="1" customWidth="1"/>
    <col min="98" max="108" width="0.85546875" style="1" customWidth="1"/>
    <col min="109" max="109" width="14.7109375" style="1" customWidth="1"/>
    <col min="110" max="110" width="5.7109375" style="1" customWidth="1"/>
    <col min="111" max="111" width="0.85546875" style="1" customWidth="1"/>
    <col min="112" max="112" width="4.00390625" style="1" bestFit="1" customWidth="1"/>
    <col min="113" max="115" width="0.85546875" style="1" customWidth="1"/>
    <col min="116" max="116" width="3.7109375" style="1" customWidth="1"/>
    <col min="117" max="117" width="0.85546875" style="1" customWidth="1"/>
    <col min="118" max="119" width="16.140625" style="1" customWidth="1"/>
    <col min="120" max="120" width="13.57421875" style="1" customWidth="1"/>
    <col min="121" max="121" width="17.7109375" style="1" customWidth="1"/>
    <col min="122" max="122" width="4.140625" style="1" customWidth="1"/>
    <col min="123" max="123" width="12.421875" style="1" customWidth="1"/>
    <col min="124" max="130" width="11.28125" style="1" customWidth="1"/>
    <col min="131" max="266" width="0.85546875" style="1" customWidth="1"/>
    <col min="267" max="267" width="1.57421875" style="1" customWidth="1"/>
    <col min="268" max="270" width="0.85546875" style="1" customWidth="1"/>
    <col min="271" max="271" width="1.7109375" style="1" customWidth="1"/>
    <col min="272" max="272" width="0.85546875" style="1" customWidth="1"/>
    <col min="273" max="273" width="2.00390625" style="1" customWidth="1"/>
    <col min="274" max="274" width="2.140625" style="1" customWidth="1"/>
    <col min="275" max="275" width="1.7109375" style="1" customWidth="1"/>
    <col min="276" max="276" width="1.421875" style="1" customWidth="1"/>
    <col min="277" max="277" width="0.85546875" style="1" customWidth="1"/>
    <col min="278" max="278" width="1.7109375" style="1" customWidth="1"/>
    <col min="279" max="281" width="0.85546875" style="1" customWidth="1"/>
    <col min="282" max="282" width="1.8515625" style="1" customWidth="1"/>
    <col min="283" max="286" width="0.85546875" style="1" customWidth="1"/>
    <col min="287" max="287" width="3.28125" style="1" customWidth="1"/>
    <col min="288" max="292" width="0.85546875" style="1" customWidth="1"/>
    <col min="293" max="293" width="1.8515625" style="1" customWidth="1"/>
    <col min="294" max="298" width="0.85546875" style="1" customWidth="1"/>
    <col min="299" max="299" width="2.28125" style="1" customWidth="1"/>
    <col min="300" max="302" width="0.85546875" style="1" customWidth="1"/>
    <col min="303" max="303" width="1.421875" style="1" customWidth="1"/>
    <col min="304" max="304" width="0.85546875" style="1" customWidth="1"/>
    <col min="305" max="305" width="1.8515625" style="1" customWidth="1"/>
    <col min="306" max="311" width="0.85546875" style="1" customWidth="1"/>
    <col min="312" max="312" width="1.1484375" style="1" customWidth="1"/>
    <col min="313" max="313" width="0.85546875" style="1" customWidth="1"/>
    <col min="314" max="314" width="0.71875" style="1" customWidth="1"/>
    <col min="315" max="315" width="0.85546875" style="1" hidden="1" customWidth="1"/>
    <col min="316" max="316" width="0.5625" style="1" customWidth="1"/>
    <col min="317" max="327" width="0.85546875" style="1" customWidth="1"/>
    <col min="328" max="328" width="5.57421875" style="1" customWidth="1"/>
    <col min="329" max="338" width="0.85546875" style="1" customWidth="1"/>
    <col min="339" max="339" width="7.00390625" style="1" customWidth="1"/>
    <col min="340" max="356" width="0.85546875" style="1" customWidth="1"/>
    <col min="357" max="357" width="1.28515625" style="1" customWidth="1"/>
    <col min="358" max="358" width="8.421875" style="1" customWidth="1"/>
    <col min="359" max="360" width="0.85546875" style="1" customWidth="1"/>
    <col min="361" max="361" width="1.28515625" style="1" customWidth="1"/>
    <col min="362" max="362" width="1.1484375" style="1" customWidth="1"/>
    <col min="363" max="364" width="0.85546875" style="1" customWidth="1"/>
    <col min="365" max="365" width="3.00390625" style="1" customWidth="1"/>
    <col min="366" max="366" width="0.85546875" style="1" customWidth="1"/>
    <col min="367" max="367" width="4.00390625" style="1" bestFit="1" customWidth="1"/>
    <col min="368" max="370" width="0.85546875" style="1" customWidth="1"/>
    <col min="371" max="371" width="3.7109375" style="1" customWidth="1"/>
    <col min="372" max="372" width="0.85546875" style="1" customWidth="1"/>
    <col min="373" max="373" width="16.140625" style="1" customWidth="1"/>
    <col min="374" max="374" width="0.85546875" style="1" customWidth="1"/>
    <col min="375" max="375" width="16.140625" style="1" customWidth="1"/>
    <col min="376" max="376" width="13.57421875" style="1" customWidth="1"/>
    <col min="377" max="377" width="17.7109375" style="1" customWidth="1"/>
    <col min="378" max="522" width="0.85546875" style="1" customWidth="1"/>
    <col min="523" max="523" width="1.57421875" style="1" customWidth="1"/>
    <col min="524" max="526" width="0.85546875" style="1" customWidth="1"/>
    <col min="527" max="527" width="1.7109375" style="1" customWidth="1"/>
    <col min="528" max="528" width="0.85546875" style="1" customWidth="1"/>
    <col min="529" max="529" width="2.00390625" style="1" customWidth="1"/>
    <col min="530" max="530" width="2.140625" style="1" customWidth="1"/>
    <col min="531" max="531" width="1.7109375" style="1" customWidth="1"/>
    <col min="532" max="532" width="1.421875" style="1" customWidth="1"/>
    <col min="533" max="533" width="0.85546875" style="1" customWidth="1"/>
    <col min="534" max="534" width="1.7109375" style="1" customWidth="1"/>
    <col min="535" max="537" width="0.85546875" style="1" customWidth="1"/>
    <col min="538" max="538" width="1.8515625" style="1" customWidth="1"/>
    <col min="539" max="542" width="0.85546875" style="1" customWidth="1"/>
    <col min="543" max="543" width="3.28125" style="1" customWidth="1"/>
    <col min="544" max="548" width="0.85546875" style="1" customWidth="1"/>
    <col min="549" max="549" width="1.8515625" style="1" customWidth="1"/>
    <col min="550" max="554" width="0.85546875" style="1" customWidth="1"/>
    <col min="555" max="555" width="2.28125" style="1" customWidth="1"/>
    <col min="556" max="558" width="0.85546875" style="1" customWidth="1"/>
    <col min="559" max="559" width="1.421875" style="1" customWidth="1"/>
    <col min="560" max="560" width="0.85546875" style="1" customWidth="1"/>
    <col min="561" max="561" width="1.8515625" style="1" customWidth="1"/>
    <col min="562" max="567" width="0.85546875" style="1" customWidth="1"/>
    <col min="568" max="568" width="1.1484375" style="1" customWidth="1"/>
    <col min="569" max="569" width="0.85546875" style="1" customWidth="1"/>
    <col min="570" max="570" width="0.71875" style="1" customWidth="1"/>
    <col min="571" max="571" width="0.85546875" style="1" hidden="1" customWidth="1"/>
    <col min="572" max="572" width="0.5625" style="1" customWidth="1"/>
    <col min="573" max="583" width="0.85546875" style="1" customWidth="1"/>
    <col min="584" max="584" width="5.57421875" style="1" customWidth="1"/>
    <col min="585" max="594" width="0.85546875" style="1" customWidth="1"/>
    <col min="595" max="595" width="7.00390625" style="1" customWidth="1"/>
    <col min="596" max="612" width="0.85546875" style="1" customWidth="1"/>
    <col min="613" max="613" width="1.28515625" style="1" customWidth="1"/>
    <col min="614" max="614" width="8.421875" style="1" customWidth="1"/>
    <col min="615" max="616" width="0.85546875" style="1" customWidth="1"/>
    <col min="617" max="617" width="1.28515625" style="1" customWidth="1"/>
    <col min="618" max="618" width="1.1484375" style="1" customWidth="1"/>
    <col min="619" max="620" width="0.85546875" style="1" customWidth="1"/>
    <col min="621" max="621" width="3.00390625" style="1" customWidth="1"/>
    <col min="622" max="622" width="0.85546875" style="1" customWidth="1"/>
    <col min="623" max="623" width="4.00390625" style="1" bestFit="1" customWidth="1"/>
    <col min="624" max="626" width="0.85546875" style="1" customWidth="1"/>
    <col min="627" max="627" width="3.7109375" style="1" customWidth="1"/>
    <col min="628" max="628" width="0.85546875" style="1" customWidth="1"/>
    <col min="629" max="629" width="16.140625" style="1" customWidth="1"/>
    <col min="630" max="630" width="0.85546875" style="1" customWidth="1"/>
    <col min="631" max="631" width="16.140625" style="1" customWidth="1"/>
    <col min="632" max="632" width="13.57421875" style="1" customWidth="1"/>
    <col min="633" max="633" width="17.7109375" style="1" customWidth="1"/>
    <col min="634" max="778" width="0.85546875" style="1" customWidth="1"/>
    <col min="779" max="779" width="1.57421875" style="1" customWidth="1"/>
    <col min="780" max="782" width="0.85546875" style="1" customWidth="1"/>
    <col min="783" max="783" width="1.7109375" style="1" customWidth="1"/>
    <col min="784" max="784" width="0.85546875" style="1" customWidth="1"/>
    <col min="785" max="785" width="2.00390625" style="1" customWidth="1"/>
    <col min="786" max="786" width="2.140625" style="1" customWidth="1"/>
    <col min="787" max="787" width="1.7109375" style="1" customWidth="1"/>
    <col min="788" max="788" width="1.421875" style="1" customWidth="1"/>
    <col min="789" max="789" width="0.85546875" style="1" customWidth="1"/>
    <col min="790" max="790" width="1.7109375" style="1" customWidth="1"/>
    <col min="791" max="793" width="0.85546875" style="1" customWidth="1"/>
    <col min="794" max="794" width="1.8515625" style="1" customWidth="1"/>
    <col min="795" max="798" width="0.85546875" style="1" customWidth="1"/>
    <col min="799" max="799" width="3.28125" style="1" customWidth="1"/>
    <col min="800" max="804" width="0.85546875" style="1" customWidth="1"/>
    <col min="805" max="805" width="1.8515625" style="1" customWidth="1"/>
    <col min="806" max="810" width="0.85546875" style="1" customWidth="1"/>
    <col min="811" max="811" width="2.28125" style="1" customWidth="1"/>
    <col min="812" max="814" width="0.85546875" style="1" customWidth="1"/>
    <col min="815" max="815" width="1.421875" style="1" customWidth="1"/>
    <col min="816" max="816" width="0.85546875" style="1" customWidth="1"/>
    <col min="817" max="817" width="1.8515625" style="1" customWidth="1"/>
    <col min="818" max="823" width="0.85546875" style="1" customWidth="1"/>
    <col min="824" max="824" width="1.1484375" style="1" customWidth="1"/>
    <col min="825" max="825" width="0.85546875" style="1" customWidth="1"/>
    <col min="826" max="826" width="0.71875" style="1" customWidth="1"/>
    <col min="827" max="827" width="0.85546875" style="1" hidden="1" customWidth="1"/>
    <col min="828" max="828" width="0.5625" style="1" customWidth="1"/>
    <col min="829" max="839" width="0.85546875" style="1" customWidth="1"/>
    <col min="840" max="840" width="5.57421875" style="1" customWidth="1"/>
    <col min="841" max="850" width="0.85546875" style="1" customWidth="1"/>
    <col min="851" max="851" width="7.00390625" style="1" customWidth="1"/>
    <col min="852" max="868" width="0.85546875" style="1" customWidth="1"/>
    <col min="869" max="869" width="1.28515625" style="1" customWidth="1"/>
    <col min="870" max="870" width="8.421875" style="1" customWidth="1"/>
    <col min="871" max="872" width="0.85546875" style="1" customWidth="1"/>
    <col min="873" max="873" width="1.28515625" style="1" customWidth="1"/>
    <col min="874" max="874" width="1.1484375" style="1" customWidth="1"/>
    <col min="875" max="876" width="0.85546875" style="1" customWidth="1"/>
    <col min="877" max="877" width="3.00390625" style="1" customWidth="1"/>
    <col min="878" max="878" width="0.85546875" style="1" customWidth="1"/>
    <col min="879" max="879" width="4.00390625" style="1" bestFit="1" customWidth="1"/>
    <col min="880" max="882" width="0.85546875" style="1" customWidth="1"/>
    <col min="883" max="883" width="3.7109375" style="1" customWidth="1"/>
    <col min="884" max="884" width="0.85546875" style="1" customWidth="1"/>
    <col min="885" max="885" width="16.140625" style="1" customWidth="1"/>
    <col min="886" max="886" width="0.85546875" style="1" customWidth="1"/>
    <col min="887" max="887" width="16.140625" style="1" customWidth="1"/>
    <col min="888" max="888" width="13.57421875" style="1" customWidth="1"/>
    <col min="889" max="889" width="17.7109375" style="1" customWidth="1"/>
    <col min="890" max="1034" width="0.85546875" style="1" customWidth="1"/>
    <col min="1035" max="1035" width="1.57421875" style="1" customWidth="1"/>
    <col min="1036" max="1038" width="0.85546875" style="1" customWidth="1"/>
    <col min="1039" max="1039" width="1.7109375" style="1" customWidth="1"/>
    <col min="1040" max="1040" width="0.85546875" style="1" customWidth="1"/>
    <col min="1041" max="1041" width="2.00390625" style="1" customWidth="1"/>
    <col min="1042" max="1042" width="2.140625" style="1" customWidth="1"/>
    <col min="1043" max="1043" width="1.7109375" style="1" customWidth="1"/>
    <col min="1044" max="1044" width="1.421875" style="1" customWidth="1"/>
    <col min="1045" max="1045" width="0.85546875" style="1" customWidth="1"/>
    <col min="1046" max="1046" width="1.7109375" style="1" customWidth="1"/>
    <col min="1047" max="1049" width="0.85546875" style="1" customWidth="1"/>
    <col min="1050" max="1050" width="1.8515625" style="1" customWidth="1"/>
    <col min="1051" max="1054" width="0.85546875" style="1" customWidth="1"/>
    <col min="1055" max="1055" width="3.28125" style="1" customWidth="1"/>
    <col min="1056" max="1060" width="0.85546875" style="1" customWidth="1"/>
    <col min="1061" max="1061" width="1.8515625" style="1" customWidth="1"/>
    <col min="1062" max="1066" width="0.85546875" style="1" customWidth="1"/>
    <col min="1067" max="1067" width="2.28125" style="1" customWidth="1"/>
    <col min="1068" max="1070" width="0.85546875" style="1" customWidth="1"/>
    <col min="1071" max="1071" width="1.421875" style="1" customWidth="1"/>
    <col min="1072" max="1072" width="0.85546875" style="1" customWidth="1"/>
    <col min="1073" max="1073" width="1.8515625" style="1" customWidth="1"/>
    <col min="1074" max="1079" width="0.85546875" style="1" customWidth="1"/>
    <col min="1080" max="1080" width="1.1484375" style="1" customWidth="1"/>
    <col min="1081" max="1081" width="0.85546875" style="1" customWidth="1"/>
    <col min="1082" max="1082" width="0.71875" style="1" customWidth="1"/>
    <col min="1083" max="1083" width="0.85546875" style="1" hidden="1" customWidth="1"/>
    <col min="1084" max="1084" width="0.5625" style="1" customWidth="1"/>
    <col min="1085" max="1095" width="0.85546875" style="1" customWidth="1"/>
    <col min="1096" max="1096" width="5.57421875" style="1" customWidth="1"/>
    <col min="1097" max="1106" width="0.85546875" style="1" customWidth="1"/>
    <col min="1107" max="1107" width="7.00390625" style="1" customWidth="1"/>
    <col min="1108" max="1124" width="0.85546875" style="1" customWidth="1"/>
    <col min="1125" max="1125" width="1.28515625" style="1" customWidth="1"/>
    <col min="1126" max="1126" width="8.421875" style="1" customWidth="1"/>
    <col min="1127" max="1128" width="0.85546875" style="1" customWidth="1"/>
    <col min="1129" max="1129" width="1.28515625" style="1" customWidth="1"/>
    <col min="1130" max="1130" width="1.1484375" style="1" customWidth="1"/>
    <col min="1131" max="1132" width="0.85546875" style="1" customWidth="1"/>
    <col min="1133" max="1133" width="3.00390625" style="1" customWidth="1"/>
    <col min="1134" max="1134" width="0.85546875" style="1" customWidth="1"/>
    <col min="1135" max="1135" width="4.00390625" style="1" bestFit="1" customWidth="1"/>
    <col min="1136" max="1138" width="0.85546875" style="1" customWidth="1"/>
    <col min="1139" max="1139" width="3.7109375" style="1" customWidth="1"/>
    <col min="1140" max="1140" width="0.85546875" style="1" customWidth="1"/>
    <col min="1141" max="1141" width="16.140625" style="1" customWidth="1"/>
    <col min="1142" max="1142" width="0.85546875" style="1" customWidth="1"/>
    <col min="1143" max="1143" width="16.140625" style="1" customWidth="1"/>
    <col min="1144" max="1144" width="13.57421875" style="1" customWidth="1"/>
    <col min="1145" max="1145" width="17.7109375" style="1" customWidth="1"/>
    <col min="1146" max="1290" width="0.85546875" style="1" customWidth="1"/>
    <col min="1291" max="1291" width="1.57421875" style="1" customWidth="1"/>
    <col min="1292" max="1294" width="0.85546875" style="1" customWidth="1"/>
    <col min="1295" max="1295" width="1.7109375" style="1" customWidth="1"/>
    <col min="1296" max="1296" width="0.85546875" style="1" customWidth="1"/>
    <col min="1297" max="1297" width="2.00390625" style="1" customWidth="1"/>
    <col min="1298" max="1298" width="2.140625" style="1" customWidth="1"/>
    <col min="1299" max="1299" width="1.7109375" style="1" customWidth="1"/>
    <col min="1300" max="1300" width="1.421875" style="1" customWidth="1"/>
    <col min="1301" max="1301" width="0.85546875" style="1" customWidth="1"/>
    <col min="1302" max="1302" width="1.7109375" style="1" customWidth="1"/>
    <col min="1303" max="1305" width="0.85546875" style="1" customWidth="1"/>
    <col min="1306" max="1306" width="1.8515625" style="1" customWidth="1"/>
    <col min="1307" max="1310" width="0.85546875" style="1" customWidth="1"/>
    <col min="1311" max="1311" width="3.28125" style="1" customWidth="1"/>
    <col min="1312" max="1316" width="0.85546875" style="1" customWidth="1"/>
    <col min="1317" max="1317" width="1.8515625" style="1" customWidth="1"/>
    <col min="1318" max="1322" width="0.85546875" style="1" customWidth="1"/>
    <col min="1323" max="1323" width="2.28125" style="1" customWidth="1"/>
    <col min="1324" max="1326" width="0.85546875" style="1" customWidth="1"/>
    <col min="1327" max="1327" width="1.421875" style="1" customWidth="1"/>
    <col min="1328" max="1328" width="0.85546875" style="1" customWidth="1"/>
    <col min="1329" max="1329" width="1.8515625" style="1" customWidth="1"/>
    <col min="1330" max="1335" width="0.85546875" style="1" customWidth="1"/>
    <col min="1336" max="1336" width="1.1484375" style="1" customWidth="1"/>
    <col min="1337" max="1337" width="0.85546875" style="1" customWidth="1"/>
    <col min="1338" max="1338" width="0.71875" style="1" customWidth="1"/>
    <col min="1339" max="1339" width="0.85546875" style="1" hidden="1" customWidth="1"/>
    <col min="1340" max="1340" width="0.5625" style="1" customWidth="1"/>
    <col min="1341" max="1351" width="0.85546875" style="1" customWidth="1"/>
    <col min="1352" max="1352" width="5.57421875" style="1" customWidth="1"/>
    <col min="1353" max="1362" width="0.85546875" style="1" customWidth="1"/>
    <col min="1363" max="1363" width="7.00390625" style="1" customWidth="1"/>
    <col min="1364" max="1380" width="0.85546875" style="1" customWidth="1"/>
    <col min="1381" max="1381" width="1.28515625" style="1" customWidth="1"/>
    <col min="1382" max="1382" width="8.421875" style="1" customWidth="1"/>
    <col min="1383" max="1384" width="0.85546875" style="1" customWidth="1"/>
    <col min="1385" max="1385" width="1.28515625" style="1" customWidth="1"/>
    <col min="1386" max="1386" width="1.1484375" style="1" customWidth="1"/>
    <col min="1387" max="1388" width="0.85546875" style="1" customWidth="1"/>
    <col min="1389" max="1389" width="3.00390625" style="1" customWidth="1"/>
    <col min="1390" max="1390" width="0.85546875" style="1" customWidth="1"/>
    <col min="1391" max="1391" width="4.00390625" style="1" bestFit="1" customWidth="1"/>
    <col min="1392" max="1394" width="0.85546875" style="1" customWidth="1"/>
    <col min="1395" max="1395" width="3.7109375" style="1" customWidth="1"/>
    <col min="1396" max="1396" width="0.85546875" style="1" customWidth="1"/>
    <col min="1397" max="1397" width="16.140625" style="1" customWidth="1"/>
    <col min="1398" max="1398" width="0.85546875" style="1" customWidth="1"/>
    <col min="1399" max="1399" width="16.140625" style="1" customWidth="1"/>
    <col min="1400" max="1400" width="13.57421875" style="1" customWidth="1"/>
    <col min="1401" max="1401" width="17.7109375" style="1" customWidth="1"/>
    <col min="1402" max="1546" width="0.85546875" style="1" customWidth="1"/>
    <col min="1547" max="1547" width="1.57421875" style="1" customWidth="1"/>
    <col min="1548" max="1550" width="0.85546875" style="1" customWidth="1"/>
    <col min="1551" max="1551" width="1.7109375" style="1" customWidth="1"/>
    <col min="1552" max="1552" width="0.85546875" style="1" customWidth="1"/>
    <col min="1553" max="1553" width="2.00390625" style="1" customWidth="1"/>
    <col min="1554" max="1554" width="2.140625" style="1" customWidth="1"/>
    <col min="1555" max="1555" width="1.7109375" style="1" customWidth="1"/>
    <col min="1556" max="1556" width="1.421875" style="1" customWidth="1"/>
    <col min="1557" max="1557" width="0.85546875" style="1" customWidth="1"/>
    <col min="1558" max="1558" width="1.7109375" style="1" customWidth="1"/>
    <col min="1559" max="1561" width="0.85546875" style="1" customWidth="1"/>
    <col min="1562" max="1562" width="1.8515625" style="1" customWidth="1"/>
    <col min="1563" max="1566" width="0.85546875" style="1" customWidth="1"/>
    <col min="1567" max="1567" width="3.28125" style="1" customWidth="1"/>
    <col min="1568" max="1572" width="0.85546875" style="1" customWidth="1"/>
    <col min="1573" max="1573" width="1.8515625" style="1" customWidth="1"/>
    <col min="1574" max="1578" width="0.85546875" style="1" customWidth="1"/>
    <col min="1579" max="1579" width="2.28125" style="1" customWidth="1"/>
    <col min="1580" max="1582" width="0.85546875" style="1" customWidth="1"/>
    <col min="1583" max="1583" width="1.421875" style="1" customWidth="1"/>
    <col min="1584" max="1584" width="0.85546875" style="1" customWidth="1"/>
    <col min="1585" max="1585" width="1.8515625" style="1" customWidth="1"/>
    <col min="1586" max="1591" width="0.85546875" style="1" customWidth="1"/>
    <col min="1592" max="1592" width="1.1484375" style="1" customWidth="1"/>
    <col min="1593" max="1593" width="0.85546875" style="1" customWidth="1"/>
    <col min="1594" max="1594" width="0.71875" style="1" customWidth="1"/>
    <col min="1595" max="1595" width="0.85546875" style="1" hidden="1" customWidth="1"/>
    <col min="1596" max="1596" width="0.5625" style="1" customWidth="1"/>
    <col min="1597" max="1607" width="0.85546875" style="1" customWidth="1"/>
    <col min="1608" max="1608" width="5.57421875" style="1" customWidth="1"/>
    <col min="1609" max="1618" width="0.85546875" style="1" customWidth="1"/>
    <col min="1619" max="1619" width="7.00390625" style="1" customWidth="1"/>
    <col min="1620" max="1636" width="0.85546875" style="1" customWidth="1"/>
    <col min="1637" max="1637" width="1.28515625" style="1" customWidth="1"/>
    <col min="1638" max="1638" width="8.421875" style="1" customWidth="1"/>
    <col min="1639" max="1640" width="0.85546875" style="1" customWidth="1"/>
    <col min="1641" max="1641" width="1.28515625" style="1" customWidth="1"/>
    <col min="1642" max="1642" width="1.1484375" style="1" customWidth="1"/>
    <col min="1643" max="1644" width="0.85546875" style="1" customWidth="1"/>
    <col min="1645" max="1645" width="3.00390625" style="1" customWidth="1"/>
    <col min="1646" max="1646" width="0.85546875" style="1" customWidth="1"/>
    <col min="1647" max="1647" width="4.00390625" style="1" bestFit="1" customWidth="1"/>
    <col min="1648" max="1650" width="0.85546875" style="1" customWidth="1"/>
    <col min="1651" max="1651" width="3.7109375" style="1" customWidth="1"/>
    <col min="1652" max="1652" width="0.85546875" style="1" customWidth="1"/>
    <col min="1653" max="1653" width="16.140625" style="1" customWidth="1"/>
    <col min="1654" max="1654" width="0.85546875" style="1" customWidth="1"/>
    <col min="1655" max="1655" width="16.140625" style="1" customWidth="1"/>
    <col min="1656" max="1656" width="13.57421875" style="1" customWidth="1"/>
    <col min="1657" max="1657" width="17.7109375" style="1" customWidth="1"/>
    <col min="1658" max="1802" width="0.85546875" style="1" customWidth="1"/>
    <col min="1803" max="1803" width="1.57421875" style="1" customWidth="1"/>
    <col min="1804" max="1806" width="0.85546875" style="1" customWidth="1"/>
    <col min="1807" max="1807" width="1.7109375" style="1" customWidth="1"/>
    <col min="1808" max="1808" width="0.85546875" style="1" customWidth="1"/>
    <col min="1809" max="1809" width="2.00390625" style="1" customWidth="1"/>
    <col min="1810" max="1810" width="2.140625" style="1" customWidth="1"/>
    <col min="1811" max="1811" width="1.7109375" style="1" customWidth="1"/>
    <col min="1812" max="1812" width="1.421875" style="1" customWidth="1"/>
    <col min="1813" max="1813" width="0.85546875" style="1" customWidth="1"/>
    <col min="1814" max="1814" width="1.7109375" style="1" customWidth="1"/>
    <col min="1815" max="1817" width="0.85546875" style="1" customWidth="1"/>
    <col min="1818" max="1818" width="1.8515625" style="1" customWidth="1"/>
    <col min="1819" max="1822" width="0.85546875" style="1" customWidth="1"/>
    <col min="1823" max="1823" width="3.28125" style="1" customWidth="1"/>
    <col min="1824" max="1828" width="0.85546875" style="1" customWidth="1"/>
    <col min="1829" max="1829" width="1.8515625" style="1" customWidth="1"/>
    <col min="1830" max="1834" width="0.85546875" style="1" customWidth="1"/>
    <col min="1835" max="1835" width="2.28125" style="1" customWidth="1"/>
    <col min="1836" max="1838" width="0.85546875" style="1" customWidth="1"/>
    <col min="1839" max="1839" width="1.421875" style="1" customWidth="1"/>
    <col min="1840" max="1840" width="0.85546875" style="1" customWidth="1"/>
    <col min="1841" max="1841" width="1.8515625" style="1" customWidth="1"/>
    <col min="1842" max="1847" width="0.85546875" style="1" customWidth="1"/>
    <col min="1848" max="1848" width="1.1484375" style="1" customWidth="1"/>
    <col min="1849" max="1849" width="0.85546875" style="1" customWidth="1"/>
    <col min="1850" max="1850" width="0.71875" style="1" customWidth="1"/>
    <col min="1851" max="1851" width="0.85546875" style="1" hidden="1" customWidth="1"/>
    <col min="1852" max="1852" width="0.5625" style="1" customWidth="1"/>
    <col min="1853" max="1863" width="0.85546875" style="1" customWidth="1"/>
    <col min="1864" max="1864" width="5.57421875" style="1" customWidth="1"/>
    <col min="1865" max="1874" width="0.85546875" style="1" customWidth="1"/>
    <col min="1875" max="1875" width="7.00390625" style="1" customWidth="1"/>
    <col min="1876" max="1892" width="0.85546875" style="1" customWidth="1"/>
    <col min="1893" max="1893" width="1.28515625" style="1" customWidth="1"/>
    <col min="1894" max="1894" width="8.421875" style="1" customWidth="1"/>
    <col min="1895" max="1896" width="0.85546875" style="1" customWidth="1"/>
    <col min="1897" max="1897" width="1.28515625" style="1" customWidth="1"/>
    <col min="1898" max="1898" width="1.1484375" style="1" customWidth="1"/>
    <col min="1899" max="1900" width="0.85546875" style="1" customWidth="1"/>
    <col min="1901" max="1901" width="3.00390625" style="1" customWidth="1"/>
    <col min="1902" max="1902" width="0.85546875" style="1" customWidth="1"/>
    <col min="1903" max="1903" width="4.00390625" style="1" bestFit="1" customWidth="1"/>
    <col min="1904" max="1906" width="0.85546875" style="1" customWidth="1"/>
    <col min="1907" max="1907" width="3.7109375" style="1" customWidth="1"/>
    <col min="1908" max="1908" width="0.85546875" style="1" customWidth="1"/>
    <col min="1909" max="1909" width="16.140625" style="1" customWidth="1"/>
    <col min="1910" max="1910" width="0.85546875" style="1" customWidth="1"/>
    <col min="1911" max="1911" width="16.140625" style="1" customWidth="1"/>
    <col min="1912" max="1912" width="13.57421875" style="1" customWidth="1"/>
    <col min="1913" max="1913" width="17.7109375" style="1" customWidth="1"/>
    <col min="1914" max="2058" width="0.85546875" style="1" customWidth="1"/>
    <col min="2059" max="2059" width="1.57421875" style="1" customWidth="1"/>
    <col min="2060" max="2062" width="0.85546875" style="1" customWidth="1"/>
    <col min="2063" max="2063" width="1.7109375" style="1" customWidth="1"/>
    <col min="2064" max="2064" width="0.85546875" style="1" customWidth="1"/>
    <col min="2065" max="2065" width="2.00390625" style="1" customWidth="1"/>
    <col min="2066" max="2066" width="2.140625" style="1" customWidth="1"/>
    <col min="2067" max="2067" width="1.7109375" style="1" customWidth="1"/>
    <col min="2068" max="2068" width="1.421875" style="1" customWidth="1"/>
    <col min="2069" max="2069" width="0.85546875" style="1" customWidth="1"/>
    <col min="2070" max="2070" width="1.7109375" style="1" customWidth="1"/>
    <col min="2071" max="2073" width="0.85546875" style="1" customWidth="1"/>
    <col min="2074" max="2074" width="1.8515625" style="1" customWidth="1"/>
    <col min="2075" max="2078" width="0.85546875" style="1" customWidth="1"/>
    <col min="2079" max="2079" width="3.28125" style="1" customWidth="1"/>
    <col min="2080" max="2084" width="0.85546875" style="1" customWidth="1"/>
    <col min="2085" max="2085" width="1.8515625" style="1" customWidth="1"/>
    <col min="2086" max="2090" width="0.85546875" style="1" customWidth="1"/>
    <col min="2091" max="2091" width="2.28125" style="1" customWidth="1"/>
    <col min="2092" max="2094" width="0.85546875" style="1" customWidth="1"/>
    <col min="2095" max="2095" width="1.421875" style="1" customWidth="1"/>
    <col min="2096" max="2096" width="0.85546875" style="1" customWidth="1"/>
    <col min="2097" max="2097" width="1.8515625" style="1" customWidth="1"/>
    <col min="2098" max="2103" width="0.85546875" style="1" customWidth="1"/>
    <col min="2104" max="2104" width="1.1484375" style="1" customWidth="1"/>
    <col min="2105" max="2105" width="0.85546875" style="1" customWidth="1"/>
    <col min="2106" max="2106" width="0.71875" style="1" customWidth="1"/>
    <col min="2107" max="2107" width="0.85546875" style="1" hidden="1" customWidth="1"/>
    <col min="2108" max="2108" width="0.5625" style="1" customWidth="1"/>
    <col min="2109" max="2119" width="0.85546875" style="1" customWidth="1"/>
    <col min="2120" max="2120" width="5.57421875" style="1" customWidth="1"/>
    <col min="2121" max="2130" width="0.85546875" style="1" customWidth="1"/>
    <col min="2131" max="2131" width="7.00390625" style="1" customWidth="1"/>
    <col min="2132" max="2148" width="0.85546875" style="1" customWidth="1"/>
    <col min="2149" max="2149" width="1.28515625" style="1" customWidth="1"/>
    <col min="2150" max="2150" width="8.421875" style="1" customWidth="1"/>
    <col min="2151" max="2152" width="0.85546875" style="1" customWidth="1"/>
    <col min="2153" max="2153" width="1.28515625" style="1" customWidth="1"/>
    <col min="2154" max="2154" width="1.1484375" style="1" customWidth="1"/>
    <col min="2155" max="2156" width="0.85546875" style="1" customWidth="1"/>
    <col min="2157" max="2157" width="3.00390625" style="1" customWidth="1"/>
    <col min="2158" max="2158" width="0.85546875" style="1" customWidth="1"/>
    <col min="2159" max="2159" width="4.00390625" style="1" bestFit="1" customWidth="1"/>
    <col min="2160" max="2162" width="0.85546875" style="1" customWidth="1"/>
    <col min="2163" max="2163" width="3.7109375" style="1" customWidth="1"/>
    <col min="2164" max="2164" width="0.85546875" style="1" customWidth="1"/>
    <col min="2165" max="2165" width="16.140625" style="1" customWidth="1"/>
    <col min="2166" max="2166" width="0.85546875" style="1" customWidth="1"/>
    <col min="2167" max="2167" width="16.140625" style="1" customWidth="1"/>
    <col min="2168" max="2168" width="13.57421875" style="1" customWidth="1"/>
    <col min="2169" max="2169" width="17.7109375" style="1" customWidth="1"/>
    <col min="2170" max="2314" width="0.85546875" style="1" customWidth="1"/>
    <col min="2315" max="2315" width="1.57421875" style="1" customWidth="1"/>
    <col min="2316" max="2318" width="0.85546875" style="1" customWidth="1"/>
    <col min="2319" max="2319" width="1.7109375" style="1" customWidth="1"/>
    <col min="2320" max="2320" width="0.85546875" style="1" customWidth="1"/>
    <col min="2321" max="2321" width="2.00390625" style="1" customWidth="1"/>
    <col min="2322" max="2322" width="2.140625" style="1" customWidth="1"/>
    <col min="2323" max="2323" width="1.7109375" style="1" customWidth="1"/>
    <col min="2324" max="2324" width="1.421875" style="1" customWidth="1"/>
    <col min="2325" max="2325" width="0.85546875" style="1" customWidth="1"/>
    <col min="2326" max="2326" width="1.7109375" style="1" customWidth="1"/>
    <col min="2327" max="2329" width="0.85546875" style="1" customWidth="1"/>
    <col min="2330" max="2330" width="1.8515625" style="1" customWidth="1"/>
    <col min="2331" max="2334" width="0.85546875" style="1" customWidth="1"/>
    <col min="2335" max="2335" width="3.28125" style="1" customWidth="1"/>
    <col min="2336" max="2340" width="0.85546875" style="1" customWidth="1"/>
    <col min="2341" max="2341" width="1.8515625" style="1" customWidth="1"/>
    <col min="2342" max="2346" width="0.85546875" style="1" customWidth="1"/>
    <col min="2347" max="2347" width="2.28125" style="1" customWidth="1"/>
    <col min="2348" max="2350" width="0.85546875" style="1" customWidth="1"/>
    <col min="2351" max="2351" width="1.421875" style="1" customWidth="1"/>
    <col min="2352" max="2352" width="0.85546875" style="1" customWidth="1"/>
    <col min="2353" max="2353" width="1.8515625" style="1" customWidth="1"/>
    <col min="2354" max="2359" width="0.85546875" style="1" customWidth="1"/>
    <col min="2360" max="2360" width="1.1484375" style="1" customWidth="1"/>
    <col min="2361" max="2361" width="0.85546875" style="1" customWidth="1"/>
    <col min="2362" max="2362" width="0.71875" style="1" customWidth="1"/>
    <col min="2363" max="2363" width="0.85546875" style="1" hidden="1" customWidth="1"/>
    <col min="2364" max="2364" width="0.5625" style="1" customWidth="1"/>
    <col min="2365" max="2375" width="0.85546875" style="1" customWidth="1"/>
    <col min="2376" max="2376" width="5.57421875" style="1" customWidth="1"/>
    <col min="2377" max="2386" width="0.85546875" style="1" customWidth="1"/>
    <col min="2387" max="2387" width="7.00390625" style="1" customWidth="1"/>
    <col min="2388" max="2404" width="0.85546875" style="1" customWidth="1"/>
    <col min="2405" max="2405" width="1.28515625" style="1" customWidth="1"/>
    <col min="2406" max="2406" width="8.421875" style="1" customWidth="1"/>
    <col min="2407" max="2408" width="0.85546875" style="1" customWidth="1"/>
    <col min="2409" max="2409" width="1.28515625" style="1" customWidth="1"/>
    <col min="2410" max="2410" width="1.1484375" style="1" customWidth="1"/>
    <col min="2411" max="2412" width="0.85546875" style="1" customWidth="1"/>
    <col min="2413" max="2413" width="3.00390625" style="1" customWidth="1"/>
    <col min="2414" max="2414" width="0.85546875" style="1" customWidth="1"/>
    <col min="2415" max="2415" width="4.00390625" style="1" bestFit="1" customWidth="1"/>
    <col min="2416" max="2418" width="0.85546875" style="1" customWidth="1"/>
    <col min="2419" max="2419" width="3.7109375" style="1" customWidth="1"/>
    <col min="2420" max="2420" width="0.85546875" style="1" customWidth="1"/>
    <col min="2421" max="2421" width="16.140625" style="1" customWidth="1"/>
    <col min="2422" max="2422" width="0.85546875" style="1" customWidth="1"/>
    <col min="2423" max="2423" width="16.140625" style="1" customWidth="1"/>
    <col min="2424" max="2424" width="13.57421875" style="1" customWidth="1"/>
    <col min="2425" max="2425" width="17.7109375" style="1" customWidth="1"/>
    <col min="2426" max="2570" width="0.85546875" style="1" customWidth="1"/>
    <col min="2571" max="2571" width="1.57421875" style="1" customWidth="1"/>
    <col min="2572" max="2574" width="0.85546875" style="1" customWidth="1"/>
    <col min="2575" max="2575" width="1.7109375" style="1" customWidth="1"/>
    <col min="2576" max="2576" width="0.85546875" style="1" customWidth="1"/>
    <col min="2577" max="2577" width="2.00390625" style="1" customWidth="1"/>
    <col min="2578" max="2578" width="2.140625" style="1" customWidth="1"/>
    <col min="2579" max="2579" width="1.7109375" style="1" customWidth="1"/>
    <col min="2580" max="2580" width="1.421875" style="1" customWidth="1"/>
    <col min="2581" max="2581" width="0.85546875" style="1" customWidth="1"/>
    <col min="2582" max="2582" width="1.7109375" style="1" customWidth="1"/>
    <col min="2583" max="2585" width="0.85546875" style="1" customWidth="1"/>
    <col min="2586" max="2586" width="1.8515625" style="1" customWidth="1"/>
    <col min="2587" max="2590" width="0.85546875" style="1" customWidth="1"/>
    <col min="2591" max="2591" width="3.28125" style="1" customWidth="1"/>
    <col min="2592" max="2596" width="0.85546875" style="1" customWidth="1"/>
    <col min="2597" max="2597" width="1.8515625" style="1" customWidth="1"/>
    <col min="2598" max="2602" width="0.85546875" style="1" customWidth="1"/>
    <col min="2603" max="2603" width="2.28125" style="1" customWidth="1"/>
    <col min="2604" max="2606" width="0.85546875" style="1" customWidth="1"/>
    <col min="2607" max="2607" width="1.421875" style="1" customWidth="1"/>
    <col min="2608" max="2608" width="0.85546875" style="1" customWidth="1"/>
    <col min="2609" max="2609" width="1.8515625" style="1" customWidth="1"/>
    <col min="2610" max="2615" width="0.85546875" style="1" customWidth="1"/>
    <col min="2616" max="2616" width="1.1484375" style="1" customWidth="1"/>
    <col min="2617" max="2617" width="0.85546875" style="1" customWidth="1"/>
    <col min="2618" max="2618" width="0.71875" style="1" customWidth="1"/>
    <col min="2619" max="2619" width="0.85546875" style="1" hidden="1" customWidth="1"/>
    <col min="2620" max="2620" width="0.5625" style="1" customWidth="1"/>
    <col min="2621" max="2631" width="0.85546875" style="1" customWidth="1"/>
    <col min="2632" max="2632" width="5.57421875" style="1" customWidth="1"/>
    <col min="2633" max="2642" width="0.85546875" style="1" customWidth="1"/>
    <col min="2643" max="2643" width="7.00390625" style="1" customWidth="1"/>
    <col min="2644" max="2660" width="0.85546875" style="1" customWidth="1"/>
    <col min="2661" max="2661" width="1.28515625" style="1" customWidth="1"/>
    <col min="2662" max="2662" width="8.421875" style="1" customWidth="1"/>
    <col min="2663" max="2664" width="0.85546875" style="1" customWidth="1"/>
    <col min="2665" max="2665" width="1.28515625" style="1" customWidth="1"/>
    <col min="2666" max="2666" width="1.1484375" style="1" customWidth="1"/>
    <col min="2667" max="2668" width="0.85546875" style="1" customWidth="1"/>
    <col min="2669" max="2669" width="3.00390625" style="1" customWidth="1"/>
    <col min="2670" max="2670" width="0.85546875" style="1" customWidth="1"/>
    <col min="2671" max="2671" width="4.00390625" style="1" bestFit="1" customWidth="1"/>
    <col min="2672" max="2674" width="0.85546875" style="1" customWidth="1"/>
    <col min="2675" max="2675" width="3.7109375" style="1" customWidth="1"/>
    <col min="2676" max="2676" width="0.85546875" style="1" customWidth="1"/>
    <col min="2677" max="2677" width="16.140625" style="1" customWidth="1"/>
    <col min="2678" max="2678" width="0.85546875" style="1" customWidth="1"/>
    <col min="2679" max="2679" width="16.140625" style="1" customWidth="1"/>
    <col min="2680" max="2680" width="13.57421875" style="1" customWidth="1"/>
    <col min="2681" max="2681" width="17.7109375" style="1" customWidth="1"/>
    <col min="2682" max="2826" width="0.85546875" style="1" customWidth="1"/>
    <col min="2827" max="2827" width="1.57421875" style="1" customWidth="1"/>
    <col min="2828" max="2830" width="0.85546875" style="1" customWidth="1"/>
    <col min="2831" max="2831" width="1.7109375" style="1" customWidth="1"/>
    <col min="2832" max="2832" width="0.85546875" style="1" customWidth="1"/>
    <col min="2833" max="2833" width="2.00390625" style="1" customWidth="1"/>
    <col min="2834" max="2834" width="2.140625" style="1" customWidth="1"/>
    <col min="2835" max="2835" width="1.7109375" style="1" customWidth="1"/>
    <col min="2836" max="2836" width="1.421875" style="1" customWidth="1"/>
    <col min="2837" max="2837" width="0.85546875" style="1" customWidth="1"/>
    <col min="2838" max="2838" width="1.7109375" style="1" customWidth="1"/>
    <col min="2839" max="2841" width="0.85546875" style="1" customWidth="1"/>
    <col min="2842" max="2842" width="1.8515625" style="1" customWidth="1"/>
    <col min="2843" max="2846" width="0.85546875" style="1" customWidth="1"/>
    <col min="2847" max="2847" width="3.28125" style="1" customWidth="1"/>
    <col min="2848" max="2852" width="0.85546875" style="1" customWidth="1"/>
    <col min="2853" max="2853" width="1.8515625" style="1" customWidth="1"/>
    <col min="2854" max="2858" width="0.85546875" style="1" customWidth="1"/>
    <col min="2859" max="2859" width="2.28125" style="1" customWidth="1"/>
    <col min="2860" max="2862" width="0.85546875" style="1" customWidth="1"/>
    <col min="2863" max="2863" width="1.421875" style="1" customWidth="1"/>
    <col min="2864" max="2864" width="0.85546875" style="1" customWidth="1"/>
    <col min="2865" max="2865" width="1.8515625" style="1" customWidth="1"/>
    <col min="2866" max="2871" width="0.85546875" style="1" customWidth="1"/>
    <col min="2872" max="2872" width="1.1484375" style="1" customWidth="1"/>
    <col min="2873" max="2873" width="0.85546875" style="1" customWidth="1"/>
    <col min="2874" max="2874" width="0.71875" style="1" customWidth="1"/>
    <col min="2875" max="2875" width="0.85546875" style="1" hidden="1" customWidth="1"/>
    <col min="2876" max="2876" width="0.5625" style="1" customWidth="1"/>
    <col min="2877" max="2887" width="0.85546875" style="1" customWidth="1"/>
    <col min="2888" max="2888" width="5.57421875" style="1" customWidth="1"/>
    <col min="2889" max="2898" width="0.85546875" style="1" customWidth="1"/>
    <col min="2899" max="2899" width="7.00390625" style="1" customWidth="1"/>
    <col min="2900" max="2916" width="0.85546875" style="1" customWidth="1"/>
    <col min="2917" max="2917" width="1.28515625" style="1" customWidth="1"/>
    <col min="2918" max="2918" width="8.421875" style="1" customWidth="1"/>
    <col min="2919" max="2920" width="0.85546875" style="1" customWidth="1"/>
    <col min="2921" max="2921" width="1.28515625" style="1" customWidth="1"/>
    <col min="2922" max="2922" width="1.1484375" style="1" customWidth="1"/>
    <col min="2923" max="2924" width="0.85546875" style="1" customWidth="1"/>
    <col min="2925" max="2925" width="3.00390625" style="1" customWidth="1"/>
    <col min="2926" max="2926" width="0.85546875" style="1" customWidth="1"/>
    <col min="2927" max="2927" width="4.00390625" style="1" bestFit="1" customWidth="1"/>
    <col min="2928" max="2930" width="0.85546875" style="1" customWidth="1"/>
    <col min="2931" max="2931" width="3.7109375" style="1" customWidth="1"/>
    <col min="2932" max="2932" width="0.85546875" style="1" customWidth="1"/>
    <col min="2933" max="2933" width="16.140625" style="1" customWidth="1"/>
    <col min="2934" max="2934" width="0.85546875" style="1" customWidth="1"/>
    <col min="2935" max="2935" width="16.140625" style="1" customWidth="1"/>
    <col min="2936" max="2936" width="13.57421875" style="1" customWidth="1"/>
    <col min="2937" max="2937" width="17.7109375" style="1" customWidth="1"/>
    <col min="2938" max="3082" width="0.85546875" style="1" customWidth="1"/>
    <col min="3083" max="3083" width="1.57421875" style="1" customWidth="1"/>
    <col min="3084" max="3086" width="0.85546875" style="1" customWidth="1"/>
    <col min="3087" max="3087" width="1.7109375" style="1" customWidth="1"/>
    <col min="3088" max="3088" width="0.85546875" style="1" customWidth="1"/>
    <col min="3089" max="3089" width="2.00390625" style="1" customWidth="1"/>
    <col min="3090" max="3090" width="2.140625" style="1" customWidth="1"/>
    <col min="3091" max="3091" width="1.7109375" style="1" customWidth="1"/>
    <col min="3092" max="3092" width="1.421875" style="1" customWidth="1"/>
    <col min="3093" max="3093" width="0.85546875" style="1" customWidth="1"/>
    <col min="3094" max="3094" width="1.7109375" style="1" customWidth="1"/>
    <col min="3095" max="3097" width="0.85546875" style="1" customWidth="1"/>
    <col min="3098" max="3098" width="1.8515625" style="1" customWidth="1"/>
    <col min="3099" max="3102" width="0.85546875" style="1" customWidth="1"/>
    <col min="3103" max="3103" width="3.28125" style="1" customWidth="1"/>
    <col min="3104" max="3108" width="0.85546875" style="1" customWidth="1"/>
    <col min="3109" max="3109" width="1.8515625" style="1" customWidth="1"/>
    <col min="3110" max="3114" width="0.85546875" style="1" customWidth="1"/>
    <col min="3115" max="3115" width="2.28125" style="1" customWidth="1"/>
    <col min="3116" max="3118" width="0.85546875" style="1" customWidth="1"/>
    <col min="3119" max="3119" width="1.421875" style="1" customWidth="1"/>
    <col min="3120" max="3120" width="0.85546875" style="1" customWidth="1"/>
    <col min="3121" max="3121" width="1.8515625" style="1" customWidth="1"/>
    <col min="3122" max="3127" width="0.85546875" style="1" customWidth="1"/>
    <col min="3128" max="3128" width="1.1484375" style="1" customWidth="1"/>
    <col min="3129" max="3129" width="0.85546875" style="1" customWidth="1"/>
    <col min="3130" max="3130" width="0.71875" style="1" customWidth="1"/>
    <col min="3131" max="3131" width="0.85546875" style="1" hidden="1" customWidth="1"/>
    <col min="3132" max="3132" width="0.5625" style="1" customWidth="1"/>
    <col min="3133" max="3143" width="0.85546875" style="1" customWidth="1"/>
    <col min="3144" max="3144" width="5.57421875" style="1" customWidth="1"/>
    <col min="3145" max="3154" width="0.85546875" style="1" customWidth="1"/>
    <col min="3155" max="3155" width="7.00390625" style="1" customWidth="1"/>
    <col min="3156" max="3172" width="0.85546875" style="1" customWidth="1"/>
    <col min="3173" max="3173" width="1.28515625" style="1" customWidth="1"/>
    <col min="3174" max="3174" width="8.421875" style="1" customWidth="1"/>
    <col min="3175" max="3176" width="0.85546875" style="1" customWidth="1"/>
    <col min="3177" max="3177" width="1.28515625" style="1" customWidth="1"/>
    <col min="3178" max="3178" width="1.1484375" style="1" customWidth="1"/>
    <col min="3179" max="3180" width="0.85546875" style="1" customWidth="1"/>
    <col min="3181" max="3181" width="3.00390625" style="1" customWidth="1"/>
    <col min="3182" max="3182" width="0.85546875" style="1" customWidth="1"/>
    <col min="3183" max="3183" width="4.00390625" style="1" bestFit="1" customWidth="1"/>
    <col min="3184" max="3186" width="0.85546875" style="1" customWidth="1"/>
    <col min="3187" max="3187" width="3.7109375" style="1" customWidth="1"/>
    <col min="3188" max="3188" width="0.85546875" style="1" customWidth="1"/>
    <col min="3189" max="3189" width="16.140625" style="1" customWidth="1"/>
    <col min="3190" max="3190" width="0.85546875" style="1" customWidth="1"/>
    <col min="3191" max="3191" width="16.140625" style="1" customWidth="1"/>
    <col min="3192" max="3192" width="13.57421875" style="1" customWidth="1"/>
    <col min="3193" max="3193" width="17.7109375" style="1" customWidth="1"/>
    <col min="3194" max="3338" width="0.85546875" style="1" customWidth="1"/>
    <col min="3339" max="3339" width="1.57421875" style="1" customWidth="1"/>
    <col min="3340" max="3342" width="0.85546875" style="1" customWidth="1"/>
    <col min="3343" max="3343" width="1.7109375" style="1" customWidth="1"/>
    <col min="3344" max="3344" width="0.85546875" style="1" customWidth="1"/>
    <col min="3345" max="3345" width="2.00390625" style="1" customWidth="1"/>
    <col min="3346" max="3346" width="2.140625" style="1" customWidth="1"/>
    <col min="3347" max="3347" width="1.7109375" style="1" customWidth="1"/>
    <col min="3348" max="3348" width="1.421875" style="1" customWidth="1"/>
    <col min="3349" max="3349" width="0.85546875" style="1" customWidth="1"/>
    <col min="3350" max="3350" width="1.7109375" style="1" customWidth="1"/>
    <col min="3351" max="3353" width="0.85546875" style="1" customWidth="1"/>
    <col min="3354" max="3354" width="1.8515625" style="1" customWidth="1"/>
    <col min="3355" max="3358" width="0.85546875" style="1" customWidth="1"/>
    <col min="3359" max="3359" width="3.28125" style="1" customWidth="1"/>
    <col min="3360" max="3364" width="0.85546875" style="1" customWidth="1"/>
    <col min="3365" max="3365" width="1.8515625" style="1" customWidth="1"/>
    <col min="3366" max="3370" width="0.85546875" style="1" customWidth="1"/>
    <col min="3371" max="3371" width="2.28125" style="1" customWidth="1"/>
    <col min="3372" max="3374" width="0.85546875" style="1" customWidth="1"/>
    <col min="3375" max="3375" width="1.421875" style="1" customWidth="1"/>
    <col min="3376" max="3376" width="0.85546875" style="1" customWidth="1"/>
    <col min="3377" max="3377" width="1.8515625" style="1" customWidth="1"/>
    <col min="3378" max="3383" width="0.85546875" style="1" customWidth="1"/>
    <col min="3384" max="3384" width="1.1484375" style="1" customWidth="1"/>
    <col min="3385" max="3385" width="0.85546875" style="1" customWidth="1"/>
    <col min="3386" max="3386" width="0.71875" style="1" customWidth="1"/>
    <col min="3387" max="3387" width="0.85546875" style="1" hidden="1" customWidth="1"/>
    <col min="3388" max="3388" width="0.5625" style="1" customWidth="1"/>
    <col min="3389" max="3399" width="0.85546875" style="1" customWidth="1"/>
    <col min="3400" max="3400" width="5.57421875" style="1" customWidth="1"/>
    <col min="3401" max="3410" width="0.85546875" style="1" customWidth="1"/>
    <col min="3411" max="3411" width="7.00390625" style="1" customWidth="1"/>
    <col min="3412" max="3428" width="0.85546875" style="1" customWidth="1"/>
    <col min="3429" max="3429" width="1.28515625" style="1" customWidth="1"/>
    <col min="3430" max="3430" width="8.421875" style="1" customWidth="1"/>
    <col min="3431" max="3432" width="0.85546875" style="1" customWidth="1"/>
    <col min="3433" max="3433" width="1.28515625" style="1" customWidth="1"/>
    <col min="3434" max="3434" width="1.1484375" style="1" customWidth="1"/>
    <col min="3435" max="3436" width="0.85546875" style="1" customWidth="1"/>
    <col min="3437" max="3437" width="3.00390625" style="1" customWidth="1"/>
    <col min="3438" max="3438" width="0.85546875" style="1" customWidth="1"/>
    <col min="3439" max="3439" width="4.00390625" style="1" bestFit="1" customWidth="1"/>
    <col min="3440" max="3442" width="0.85546875" style="1" customWidth="1"/>
    <col min="3443" max="3443" width="3.7109375" style="1" customWidth="1"/>
    <col min="3444" max="3444" width="0.85546875" style="1" customWidth="1"/>
    <col min="3445" max="3445" width="16.140625" style="1" customWidth="1"/>
    <col min="3446" max="3446" width="0.85546875" style="1" customWidth="1"/>
    <col min="3447" max="3447" width="16.140625" style="1" customWidth="1"/>
    <col min="3448" max="3448" width="13.57421875" style="1" customWidth="1"/>
    <col min="3449" max="3449" width="17.7109375" style="1" customWidth="1"/>
    <col min="3450" max="3594" width="0.85546875" style="1" customWidth="1"/>
    <col min="3595" max="3595" width="1.57421875" style="1" customWidth="1"/>
    <col min="3596" max="3598" width="0.85546875" style="1" customWidth="1"/>
    <col min="3599" max="3599" width="1.7109375" style="1" customWidth="1"/>
    <col min="3600" max="3600" width="0.85546875" style="1" customWidth="1"/>
    <col min="3601" max="3601" width="2.00390625" style="1" customWidth="1"/>
    <col min="3602" max="3602" width="2.140625" style="1" customWidth="1"/>
    <col min="3603" max="3603" width="1.7109375" style="1" customWidth="1"/>
    <col min="3604" max="3604" width="1.421875" style="1" customWidth="1"/>
    <col min="3605" max="3605" width="0.85546875" style="1" customWidth="1"/>
    <col min="3606" max="3606" width="1.7109375" style="1" customWidth="1"/>
    <col min="3607" max="3609" width="0.85546875" style="1" customWidth="1"/>
    <col min="3610" max="3610" width="1.8515625" style="1" customWidth="1"/>
    <col min="3611" max="3614" width="0.85546875" style="1" customWidth="1"/>
    <col min="3615" max="3615" width="3.28125" style="1" customWidth="1"/>
    <col min="3616" max="3620" width="0.85546875" style="1" customWidth="1"/>
    <col min="3621" max="3621" width="1.8515625" style="1" customWidth="1"/>
    <col min="3622" max="3626" width="0.85546875" style="1" customWidth="1"/>
    <col min="3627" max="3627" width="2.28125" style="1" customWidth="1"/>
    <col min="3628" max="3630" width="0.85546875" style="1" customWidth="1"/>
    <col min="3631" max="3631" width="1.421875" style="1" customWidth="1"/>
    <col min="3632" max="3632" width="0.85546875" style="1" customWidth="1"/>
    <col min="3633" max="3633" width="1.8515625" style="1" customWidth="1"/>
    <col min="3634" max="3639" width="0.85546875" style="1" customWidth="1"/>
    <col min="3640" max="3640" width="1.1484375" style="1" customWidth="1"/>
    <col min="3641" max="3641" width="0.85546875" style="1" customWidth="1"/>
    <col min="3642" max="3642" width="0.71875" style="1" customWidth="1"/>
    <col min="3643" max="3643" width="0.85546875" style="1" hidden="1" customWidth="1"/>
    <col min="3644" max="3644" width="0.5625" style="1" customWidth="1"/>
    <col min="3645" max="3655" width="0.85546875" style="1" customWidth="1"/>
    <col min="3656" max="3656" width="5.57421875" style="1" customWidth="1"/>
    <col min="3657" max="3666" width="0.85546875" style="1" customWidth="1"/>
    <col min="3667" max="3667" width="7.00390625" style="1" customWidth="1"/>
    <col min="3668" max="3684" width="0.85546875" style="1" customWidth="1"/>
    <col min="3685" max="3685" width="1.28515625" style="1" customWidth="1"/>
    <col min="3686" max="3686" width="8.421875" style="1" customWidth="1"/>
    <col min="3687" max="3688" width="0.85546875" style="1" customWidth="1"/>
    <col min="3689" max="3689" width="1.28515625" style="1" customWidth="1"/>
    <col min="3690" max="3690" width="1.1484375" style="1" customWidth="1"/>
    <col min="3691" max="3692" width="0.85546875" style="1" customWidth="1"/>
    <col min="3693" max="3693" width="3.00390625" style="1" customWidth="1"/>
    <col min="3694" max="3694" width="0.85546875" style="1" customWidth="1"/>
    <col min="3695" max="3695" width="4.00390625" style="1" bestFit="1" customWidth="1"/>
    <col min="3696" max="3698" width="0.85546875" style="1" customWidth="1"/>
    <col min="3699" max="3699" width="3.7109375" style="1" customWidth="1"/>
    <col min="3700" max="3700" width="0.85546875" style="1" customWidth="1"/>
    <col min="3701" max="3701" width="16.140625" style="1" customWidth="1"/>
    <col min="3702" max="3702" width="0.85546875" style="1" customWidth="1"/>
    <col min="3703" max="3703" width="16.140625" style="1" customWidth="1"/>
    <col min="3704" max="3704" width="13.57421875" style="1" customWidth="1"/>
    <col min="3705" max="3705" width="17.7109375" style="1" customWidth="1"/>
    <col min="3706" max="3850" width="0.85546875" style="1" customWidth="1"/>
    <col min="3851" max="3851" width="1.57421875" style="1" customWidth="1"/>
    <col min="3852" max="3854" width="0.85546875" style="1" customWidth="1"/>
    <col min="3855" max="3855" width="1.7109375" style="1" customWidth="1"/>
    <col min="3856" max="3856" width="0.85546875" style="1" customWidth="1"/>
    <col min="3857" max="3857" width="2.00390625" style="1" customWidth="1"/>
    <col min="3858" max="3858" width="2.140625" style="1" customWidth="1"/>
    <col min="3859" max="3859" width="1.7109375" style="1" customWidth="1"/>
    <col min="3860" max="3860" width="1.421875" style="1" customWidth="1"/>
    <col min="3861" max="3861" width="0.85546875" style="1" customWidth="1"/>
    <col min="3862" max="3862" width="1.7109375" style="1" customWidth="1"/>
    <col min="3863" max="3865" width="0.85546875" style="1" customWidth="1"/>
    <col min="3866" max="3866" width="1.8515625" style="1" customWidth="1"/>
    <col min="3867" max="3870" width="0.85546875" style="1" customWidth="1"/>
    <col min="3871" max="3871" width="3.28125" style="1" customWidth="1"/>
    <col min="3872" max="3876" width="0.85546875" style="1" customWidth="1"/>
    <col min="3877" max="3877" width="1.8515625" style="1" customWidth="1"/>
    <col min="3878" max="3882" width="0.85546875" style="1" customWidth="1"/>
    <col min="3883" max="3883" width="2.28125" style="1" customWidth="1"/>
    <col min="3884" max="3886" width="0.85546875" style="1" customWidth="1"/>
    <col min="3887" max="3887" width="1.421875" style="1" customWidth="1"/>
    <col min="3888" max="3888" width="0.85546875" style="1" customWidth="1"/>
    <col min="3889" max="3889" width="1.8515625" style="1" customWidth="1"/>
    <col min="3890" max="3895" width="0.85546875" style="1" customWidth="1"/>
    <col min="3896" max="3896" width="1.1484375" style="1" customWidth="1"/>
    <col min="3897" max="3897" width="0.85546875" style="1" customWidth="1"/>
    <col min="3898" max="3898" width="0.71875" style="1" customWidth="1"/>
    <col min="3899" max="3899" width="0.85546875" style="1" hidden="1" customWidth="1"/>
    <col min="3900" max="3900" width="0.5625" style="1" customWidth="1"/>
    <col min="3901" max="3911" width="0.85546875" style="1" customWidth="1"/>
    <col min="3912" max="3912" width="5.57421875" style="1" customWidth="1"/>
    <col min="3913" max="3922" width="0.85546875" style="1" customWidth="1"/>
    <col min="3923" max="3923" width="7.00390625" style="1" customWidth="1"/>
    <col min="3924" max="3940" width="0.85546875" style="1" customWidth="1"/>
    <col min="3941" max="3941" width="1.28515625" style="1" customWidth="1"/>
    <col min="3942" max="3942" width="8.421875" style="1" customWidth="1"/>
    <col min="3943" max="3944" width="0.85546875" style="1" customWidth="1"/>
    <col min="3945" max="3945" width="1.28515625" style="1" customWidth="1"/>
    <col min="3946" max="3946" width="1.1484375" style="1" customWidth="1"/>
    <col min="3947" max="3948" width="0.85546875" style="1" customWidth="1"/>
    <col min="3949" max="3949" width="3.00390625" style="1" customWidth="1"/>
    <col min="3950" max="3950" width="0.85546875" style="1" customWidth="1"/>
    <col min="3951" max="3951" width="4.00390625" style="1" bestFit="1" customWidth="1"/>
    <col min="3952" max="3954" width="0.85546875" style="1" customWidth="1"/>
    <col min="3955" max="3955" width="3.7109375" style="1" customWidth="1"/>
    <col min="3956" max="3956" width="0.85546875" style="1" customWidth="1"/>
    <col min="3957" max="3957" width="16.140625" style="1" customWidth="1"/>
    <col min="3958" max="3958" width="0.85546875" style="1" customWidth="1"/>
    <col min="3959" max="3959" width="16.140625" style="1" customWidth="1"/>
    <col min="3960" max="3960" width="13.57421875" style="1" customWidth="1"/>
    <col min="3961" max="3961" width="17.7109375" style="1" customWidth="1"/>
    <col min="3962" max="4106" width="0.85546875" style="1" customWidth="1"/>
    <col min="4107" max="4107" width="1.57421875" style="1" customWidth="1"/>
    <col min="4108" max="4110" width="0.85546875" style="1" customWidth="1"/>
    <col min="4111" max="4111" width="1.7109375" style="1" customWidth="1"/>
    <col min="4112" max="4112" width="0.85546875" style="1" customWidth="1"/>
    <col min="4113" max="4113" width="2.00390625" style="1" customWidth="1"/>
    <col min="4114" max="4114" width="2.140625" style="1" customWidth="1"/>
    <col min="4115" max="4115" width="1.7109375" style="1" customWidth="1"/>
    <col min="4116" max="4116" width="1.421875" style="1" customWidth="1"/>
    <col min="4117" max="4117" width="0.85546875" style="1" customWidth="1"/>
    <col min="4118" max="4118" width="1.7109375" style="1" customWidth="1"/>
    <col min="4119" max="4121" width="0.85546875" style="1" customWidth="1"/>
    <col min="4122" max="4122" width="1.8515625" style="1" customWidth="1"/>
    <col min="4123" max="4126" width="0.85546875" style="1" customWidth="1"/>
    <col min="4127" max="4127" width="3.28125" style="1" customWidth="1"/>
    <col min="4128" max="4132" width="0.85546875" style="1" customWidth="1"/>
    <col min="4133" max="4133" width="1.8515625" style="1" customWidth="1"/>
    <col min="4134" max="4138" width="0.85546875" style="1" customWidth="1"/>
    <col min="4139" max="4139" width="2.28125" style="1" customWidth="1"/>
    <col min="4140" max="4142" width="0.85546875" style="1" customWidth="1"/>
    <col min="4143" max="4143" width="1.421875" style="1" customWidth="1"/>
    <col min="4144" max="4144" width="0.85546875" style="1" customWidth="1"/>
    <col min="4145" max="4145" width="1.8515625" style="1" customWidth="1"/>
    <col min="4146" max="4151" width="0.85546875" style="1" customWidth="1"/>
    <col min="4152" max="4152" width="1.1484375" style="1" customWidth="1"/>
    <col min="4153" max="4153" width="0.85546875" style="1" customWidth="1"/>
    <col min="4154" max="4154" width="0.71875" style="1" customWidth="1"/>
    <col min="4155" max="4155" width="0.85546875" style="1" hidden="1" customWidth="1"/>
    <col min="4156" max="4156" width="0.5625" style="1" customWidth="1"/>
    <col min="4157" max="4167" width="0.85546875" style="1" customWidth="1"/>
    <col min="4168" max="4168" width="5.57421875" style="1" customWidth="1"/>
    <col min="4169" max="4178" width="0.85546875" style="1" customWidth="1"/>
    <col min="4179" max="4179" width="7.00390625" style="1" customWidth="1"/>
    <col min="4180" max="4196" width="0.85546875" style="1" customWidth="1"/>
    <col min="4197" max="4197" width="1.28515625" style="1" customWidth="1"/>
    <col min="4198" max="4198" width="8.421875" style="1" customWidth="1"/>
    <col min="4199" max="4200" width="0.85546875" style="1" customWidth="1"/>
    <col min="4201" max="4201" width="1.28515625" style="1" customWidth="1"/>
    <col min="4202" max="4202" width="1.1484375" style="1" customWidth="1"/>
    <col min="4203" max="4204" width="0.85546875" style="1" customWidth="1"/>
    <col min="4205" max="4205" width="3.00390625" style="1" customWidth="1"/>
    <col min="4206" max="4206" width="0.85546875" style="1" customWidth="1"/>
    <col min="4207" max="4207" width="4.00390625" style="1" bestFit="1" customWidth="1"/>
    <col min="4208" max="4210" width="0.85546875" style="1" customWidth="1"/>
    <col min="4211" max="4211" width="3.7109375" style="1" customWidth="1"/>
    <col min="4212" max="4212" width="0.85546875" style="1" customWidth="1"/>
    <col min="4213" max="4213" width="16.140625" style="1" customWidth="1"/>
    <col min="4214" max="4214" width="0.85546875" style="1" customWidth="1"/>
    <col min="4215" max="4215" width="16.140625" style="1" customWidth="1"/>
    <col min="4216" max="4216" width="13.57421875" style="1" customWidth="1"/>
    <col min="4217" max="4217" width="17.7109375" style="1" customWidth="1"/>
    <col min="4218" max="4362" width="0.85546875" style="1" customWidth="1"/>
    <col min="4363" max="4363" width="1.57421875" style="1" customWidth="1"/>
    <col min="4364" max="4366" width="0.85546875" style="1" customWidth="1"/>
    <col min="4367" max="4367" width="1.7109375" style="1" customWidth="1"/>
    <col min="4368" max="4368" width="0.85546875" style="1" customWidth="1"/>
    <col min="4369" max="4369" width="2.00390625" style="1" customWidth="1"/>
    <col min="4370" max="4370" width="2.140625" style="1" customWidth="1"/>
    <col min="4371" max="4371" width="1.7109375" style="1" customWidth="1"/>
    <col min="4372" max="4372" width="1.421875" style="1" customWidth="1"/>
    <col min="4373" max="4373" width="0.85546875" style="1" customWidth="1"/>
    <col min="4374" max="4374" width="1.7109375" style="1" customWidth="1"/>
    <col min="4375" max="4377" width="0.85546875" style="1" customWidth="1"/>
    <col min="4378" max="4378" width="1.8515625" style="1" customWidth="1"/>
    <col min="4379" max="4382" width="0.85546875" style="1" customWidth="1"/>
    <col min="4383" max="4383" width="3.28125" style="1" customWidth="1"/>
    <col min="4384" max="4388" width="0.85546875" style="1" customWidth="1"/>
    <col min="4389" max="4389" width="1.8515625" style="1" customWidth="1"/>
    <col min="4390" max="4394" width="0.85546875" style="1" customWidth="1"/>
    <col min="4395" max="4395" width="2.28125" style="1" customWidth="1"/>
    <col min="4396" max="4398" width="0.85546875" style="1" customWidth="1"/>
    <col min="4399" max="4399" width="1.421875" style="1" customWidth="1"/>
    <col min="4400" max="4400" width="0.85546875" style="1" customWidth="1"/>
    <col min="4401" max="4401" width="1.8515625" style="1" customWidth="1"/>
    <col min="4402" max="4407" width="0.85546875" style="1" customWidth="1"/>
    <col min="4408" max="4408" width="1.1484375" style="1" customWidth="1"/>
    <col min="4409" max="4409" width="0.85546875" style="1" customWidth="1"/>
    <col min="4410" max="4410" width="0.71875" style="1" customWidth="1"/>
    <col min="4411" max="4411" width="0.85546875" style="1" hidden="1" customWidth="1"/>
    <col min="4412" max="4412" width="0.5625" style="1" customWidth="1"/>
    <col min="4413" max="4423" width="0.85546875" style="1" customWidth="1"/>
    <col min="4424" max="4424" width="5.57421875" style="1" customWidth="1"/>
    <col min="4425" max="4434" width="0.85546875" style="1" customWidth="1"/>
    <col min="4435" max="4435" width="7.00390625" style="1" customWidth="1"/>
    <col min="4436" max="4452" width="0.85546875" style="1" customWidth="1"/>
    <col min="4453" max="4453" width="1.28515625" style="1" customWidth="1"/>
    <col min="4454" max="4454" width="8.421875" style="1" customWidth="1"/>
    <col min="4455" max="4456" width="0.85546875" style="1" customWidth="1"/>
    <col min="4457" max="4457" width="1.28515625" style="1" customWidth="1"/>
    <col min="4458" max="4458" width="1.1484375" style="1" customWidth="1"/>
    <col min="4459" max="4460" width="0.85546875" style="1" customWidth="1"/>
    <col min="4461" max="4461" width="3.00390625" style="1" customWidth="1"/>
    <col min="4462" max="4462" width="0.85546875" style="1" customWidth="1"/>
    <col min="4463" max="4463" width="4.00390625" style="1" bestFit="1" customWidth="1"/>
    <col min="4464" max="4466" width="0.85546875" style="1" customWidth="1"/>
    <col min="4467" max="4467" width="3.7109375" style="1" customWidth="1"/>
    <col min="4468" max="4468" width="0.85546875" style="1" customWidth="1"/>
    <col min="4469" max="4469" width="16.140625" style="1" customWidth="1"/>
    <col min="4470" max="4470" width="0.85546875" style="1" customWidth="1"/>
    <col min="4471" max="4471" width="16.140625" style="1" customWidth="1"/>
    <col min="4472" max="4472" width="13.57421875" style="1" customWidth="1"/>
    <col min="4473" max="4473" width="17.7109375" style="1" customWidth="1"/>
    <col min="4474" max="4618" width="0.85546875" style="1" customWidth="1"/>
    <col min="4619" max="4619" width="1.57421875" style="1" customWidth="1"/>
    <col min="4620" max="4622" width="0.85546875" style="1" customWidth="1"/>
    <col min="4623" max="4623" width="1.7109375" style="1" customWidth="1"/>
    <col min="4624" max="4624" width="0.85546875" style="1" customWidth="1"/>
    <col min="4625" max="4625" width="2.00390625" style="1" customWidth="1"/>
    <col min="4626" max="4626" width="2.140625" style="1" customWidth="1"/>
    <col min="4627" max="4627" width="1.7109375" style="1" customWidth="1"/>
    <col min="4628" max="4628" width="1.421875" style="1" customWidth="1"/>
    <col min="4629" max="4629" width="0.85546875" style="1" customWidth="1"/>
    <col min="4630" max="4630" width="1.7109375" style="1" customWidth="1"/>
    <col min="4631" max="4633" width="0.85546875" style="1" customWidth="1"/>
    <col min="4634" max="4634" width="1.8515625" style="1" customWidth="1"/>
    <col min="4635" max="4638" width="0.85546875" style="1" customWidth="1"/>
    <col min="4639" max="4639" width="3.28125" style="1" customWidth="1"/>
    <col min="4640" max="4644" width="0.85546875" style="1" customWidth="1"/>
    <col min="4645" max="4645" width="1.8515625" style="1" customWidth="1"/>
    <col min="4646" max="4650" width="0.85546875" style="1" customWidth="1"/>
    <col min="4651" max="4651" width="2.28125" style="1" customWidth="1"/>
    <col min="4652" max="4654" width="0.85546875" style="1" customWidth="1"/>
    <col min="4655" max="4655" width="1.421875" style="1" customWidth="1"/>
    <col min="4656" max="4656" width="0.85546875" style="1" customWidth="1"/>
    <col min="4657" max="4657" width="1.8515625" style="1" customWidth="1"/>
    <col min="4658" max="4663" width="0.85546875" style="1" customWidth="1"/>
    <col min="4664" max="4664" width="1.1484375" style="1" customWidth="1"/>
    <col min="4665" max="4665" width="0.85546875" style="1" customWidth="1"/>
    <col min="4666" max="4666" width="0.71875" style="1" customWidth="1"/>
    <col min="4667" max="4667" width="0.85546875" style="1" hidden="1" customWidth="1"/>
    <col min="4668" max="4668" width="0.5625" style="1" customWidth="1"/>
    <col min="4669" max="4679" width="0.85546875" style="1" customWidth="1"/>
    <col min="4680" max="4680" width="5.57421875" style="1" customWidth="1"/>
    <col min="4681" max="4690" width="0.85546875" style="1" customWidth="1"/>
    <col min="4691" max="4691" width="7.00390625" style="1" customWidth="1"/>
    <col min="4692" max="4708" width="0.85546875" style="1" customWidth="1"/>
    <col min="4709" max="4709" width="1.28515625" style="1" customWidth="1"/>
    <col min="4710" max="4710" width="8.421875" style="1" customWidth="1"/>
    <col min="4711" max="4712" width="0.85546875" style="1" customWidth="1"/>
    <col min="4713" max="4713" width="1.28515625" style="1" customWidth="1"/>
    <col min="4714" max="4714" width="1.1484375" style="1" customWidth="1"/>
    <col min="4715" max="4716" width="0.85546875" style="1" customWidth="1"/>
    <col min="4717" max="4717" width="3.00390625" style="1" customWidth="1"/>
    <col min="4718" max="4718" width="0.85546875" style="1" customWidth="1"/>
    <col min="4719" max="4719" width="4.00390625" style="1" bestFit="1" customWidth="1"/>
    <col min="4720" max="4722" width="0.85546875" style="1" customWidth="1"/>
    <col min="4723" max="4723" width="3.7109375" style="1" customWidth="1"/>
    <col min="4724" max="4724" width="0.85546875" style="1" customWidth="1"/>
    <col min="4725" max="4725" width="16.140625" style="1" customWidth="1"/>
    <col min="4726" max="4726" width="0.85546875" style="1" customWidth="1"/>
    <col min="4727" max="4727" width="16.140625" style="1" customWidth="1"/>
    <col min="4728" max="4728" width="13.57421875" style="1" customWidth="1"/>
    <col min="4729" max="4729" width="17.7109375" style="1" customWidth="1"/>
    <col min="4730" max="4874" width="0.85546875" style="1" customWidth="1"/>
    <col min="4875" max="4875" width="1.57421875" style="1" customWidth="1"/>
    <col min="4876" max="4878" width="0.85546875" style="1" customWidth="1"/>
    <col min="4879" max="4879" width="1.7109375" style="1" customWidth="1"/>
    <col min="4880" max="4880" width="0.85546875" style="1" customWidth="1"/>
    <col min="4881" max="4881" width="2.00390625" style="1" customWidth="1"/>
    <col min="4882" max="4882" width="2.140625" style="1" customWidth="1"/>
    <col min="4883" max="4883" width="1.7109375" style="1" customWidth="1"/>
    <col min="4884" max="4884" width="1.421875" style="1" customWidth="1"/>
    <col min="4885" max="4885" width="0.85546875" style="1" customWidth="1"/>
    <col min="4886" max="4886" width="1.7109375" style="1" customWidth="1"/>
    <col min="4887" max="4889" width="0.85546875" style="1" customWidth="1"/>
    <col min="4890" max="4890" width="1.8515625" style="1" customWidth="1"/>
    <col min="4891" max="4894" width="0.85546875" style="1" customWidth="1"/>
    <col min="4895" max="4895" width="3.28125" style="1" customWidth="1"/>
    <col min="4896" max="4900" width="0.85546875" style="1" customWidth="1"/>
    <col min="4901" max="4901" width="1.8515625" style="1" customWidth="1"/>
    <col min="4902" max="4906" width="0.85546875" style="1" customWidth="1"/>
    <col min="4907" max="4907" width="2.28125" style="1" customWidth="1"/>
    <col min="4908" max="4910" width="0.85546875" style="1" customWidth="1"/>
    <col min="4911" max="4911" width="1.421875" style="1" customWidth="1"/>
    <col min="4912" max="4912" width="0.85546875" style="1" customWidth="1"/>
    <col min="4913" max="4913" width="1.8515625" style="1" customWidth="1"/>
    <col min="4914" max="4919" width="0.85546875" style="1" customWidth="1"/>
    <col min="4920" max="4920" width="1.1484375" style="1" customWidth="1"/>
    <col min="4921" max="4921" width="0.85546875" style="1" customWidth="1"/>
    <col min="4922" max="4922" width="0.71875" style="1" customWidth="1"/>
    <col min="4923" max="4923" width="0.85546875" style="1" hidden="1" customWidth="1"/>
    <col min="4924" max="4924" width="0.5625" style="1" customWidth="1"/>
    <col min="4925" max="4935" width="0.85546875" style="1" customWidth="1"/>
    <col min="4936" max="4936" width="5.57421875" style="1" customWidth="1"/>
    <col min="4937" max="4946" width="0.85546875" style="1" customWidth="1"/>
    <col min="4947" max="4947" width="7.00390625" style="1" customWidth="1"/>
    <col min="4948" max="4964" width="0.85546875" style="1" customWidth="1"/>
    <col min="4965" max="4965" width="1.28515625" style="1" customWidth="1"/>
    <col min="4966" max="4966" width="8.421875" style="1" customWidth="1"/>
    <col min="4967" max="4968" width="0.85546875" style="1" customWidth="1"/>
    <col min="4969" max="4969" width="1.28515625" style="1" customWidth="1"/>
    <col min="4970" max="4970" width="1.1484375" style="1" customWidth="1"/>
    <col min="4971" max="4972" width="0.85546875" style="1" customWidth="1"/>
    <col min="4973" max="4973" width="3.00390625" style="1" customWidth="1"/>
    <col min="4974" max="4974" width="0.85546875" style="1" customWidth="1"/>
    <col min="4975" max="4975" width="4.00390625" style="1" bestFit="1" customWidth="1"/>
    <col min="4976" max="4978" width="0.85546875" style="1" customWidth="1"/>
    <col min="4979" max="4979" width="3.7109375" style="1" customWidth="1"/>
    <col min="4980" max="4980" width="0.85546875" style="1" customWidth="1"/>
    <col min="4981" max="4981" width="16.140625" style="1" customWidth="1"/>
    <col min="4982" max="4982" width="0.85546875" style="1" customWidth="1"/>
    <col min="4983" max="4983" width="16.140625" style="1" customWidth="1"/>
    <col min="4984" max="4984" width="13.57421875" style="1" customWidth="1"/>
    <col min="4985" max="4985" width="17.7109375" style="1" customWidth="1"/>
    <col min="4986" max="5130" width="0.85546875" style="1" customWidth="1"/>
    <col min="5131" max="5131" width="1.57421875" style="1" customWidth="1"/>
    <col min="5132" max="5134" width="0.85546875" style="1" customWidth="1"/>
    <col min="5135" max="5135" width="1.7109375" style="1" customWidth="1"/>
    <col min="5136" max="5136" width="0.85546875" style="1" customWidth="1"/>
    <col min="5137" max="5137" width="2.00390625" style="1" customWidth="1"/>
    <col min="5138" max="5138" width="2.140625" style="1" customWidth="1"/>
    <col min="5139" max="5139" width="1.7109375" style="1" customWidth="1"/>
    <col min="5140" max="5140" width="1.421875" style="1" customWidth="1"/>
    <col min="5141" max="5141" width="0.85546875" style="1" customWidth="1"/>
    <col min="5142" max="5142" width="1.7109375" style="1" customWidth="1"/>
    <col min="5143" max="5145" width="0.85546875" style="1" customWidth="1"/>
    <col min="5146" max="5146" width="1.8515625" style="1" customWidth="1"/>
    <col min="5147" max="5150" width="0.85546875" style="1" customWidth="1"/>
    <col min="5151" max="5151" width="3.28125" style="1" customWidth="1"/>
    <col min="5152" max="5156" width="0.85546875" style="1" customWidth="1"/>
    <col min="5157" max="5157" width="1.8515625" style="1" customWidth="1"/>
    <col min="5158" max="5162" width="0.85546875" style="1" customWidth="1"/>
    <col min="5163" max="5163" width="2.28125" style="1" customWidth="1"/>
    <col min="5164" max="5166" width="0.85546875" style="1" customWidth="1"/>
    <col min="5167" max="5167" width="1.421875" style="1" customWidth="1"/>
    <col min="5168" max="5168" width="0.85546875" style="1" customWidth="1"/>
    <col min="5169" max="5169" width="1.8515625" style="1" customWidth="1"/>
    <col min="5170" max="5175" width="0.85546875" style="1" customWidth="1"/>
    <col min="5176" max="5176" width="1.1484375" style="1" customWidth="1"/>
    <col min="5177" max="5177" width="0.85546875" style="1" customWidth="1"/>
    <col min="5178" max="5178" width="0.71875" style="1" customWidth="1"/>
    <col min="5179" max="5179" width="0.85546875" style="1" hidden="1" customWidth="1"/>
    <col min="5180" max="5180" width="0.5625" style="1" customWidth="1"/>
    <col min="5181" max="5191" width="0.85546875" style="1" customWidth="1"/>
    <col min="5192" max="5192" width="5.57421875" style="1" customWidth="1"/>
    <col min="5193" max="5202" width="0.85546875" style="1" customWidth="1"/>
    <col min="5203" max="5203" width="7.00390625" style="1" customWidth="1"/>
    <col min="5204" max="5220" width="0.85546875" style="1" customWidth="1"/>
    <col min="5221" max="5221" width="1.28515625" style="1" customWidth="1"/>
    <col min="5222" max="5222" width="8.421875" style="1" customWidth="1"/>
    <col min="5223" max="5224" width="0.85546875" style="1" customWidth="1"/>
    <col min="5225" max="5225" width="1.28515625" style="1" customWidth="1"/>
    <col min="5226" max="5226" width="1.1484375" style="1" customWidth="1"/>
    <col min="5227" max="5228" width="0.85546875" style="1" customWidth="1"/>
    <col min="5229" max="5229" width="3.00390625" style="1" customWidth="1"/>
    <col min="5230" max="5230" width="0.85546875" style="1" customWidth="1"/>
    <col min="5231" max="5231" width="4.00390625" style="1" bestFit="1" customWidth="1"/>
    <col min="5232" max="5234" width="0.85546875" style="1" customWidth="1"/>
    <col min="5235" max="5235" width="3.7109375" style="1" customWidth="1"/>
    <col min="5236" max="5236" width="0.85546875" style="1" customWidth="1"/>
    <col min="5237" max="5237" width="16.140625" style="1" customWidth="1"/>
    <col min="5238" max="5238" width="0.85546875" style="1" customWidth="1"/>
    <col min="5239" max="5239" width="16.140625" style="1" customWidth="1"/>
    <col min="5240" max="5240" width="13.57421875" style="1" customWidth="1"/>
    <col min="5241" max="5241" width="17.7109375" style="1" customWidth="1"/>
    <col min="5242" max="5386" width="0.85546875" style="1" customWidth="1"/>
    <col min="5387" max="5387" width="1.57421875" style="1" customWidth="1"/>
    <col min="5388" max="5390" width="0.85546875" style="1" customWidth="1"/>
    <col min="5391" max="5391" width="1.7109375" style="1" customWidth="1"/>
    <col min="5392" max="5392" width="0.85546875" style="1" customWidth="1"/>
    <col min="5393" max="5393" width="2.00390625" style="1" customWidth="1"/>
    <col min="5394" max="5394" width="2.140625" style="1" customWidth="1"/>
    <col min="5395" max="5395" width="1.7109375" style="1" customWidth="1"/>
    <col min="5396" max="5396" width="1.421875" style="1" customWidth="1"/>
    <col min="5397" max="5397" width="0.85546875" style="1" customWidth="1"/>
    <col min="5398" max="5398" width="1.7109375" style="1" customWidth="1"/>
    <col min="5399" max="5401" width="0.85546875" style="1" customWidth="1"/>
    <col min="5402" max="5402" width="1.8515625" style="1" customWidth="1"/>
    <col min="5403" max="5406" width="0.85546875" style="1" customWidth="1"/>
    <col min="5407" max="5407" width="3.28125" style="1" customWidth="1"/>
    <col min="5408" max="5412" width="0.85546875" style="1" customWidth="1"/>
    <col min="5413" max="5413" width="1.8515625" style="1" customWidth="1"/>
    <col min="5414" max="5418" width="0.85546875" style="1" customWidth="1"/>
    <col min="5419" max="5419" width="2.28125" style="1" customWidth="1"/>
    <col min="5420" max="5422" width="0.85546875" style="1" customWidth="1"/>
    <col min="5423" max="5423" width="1.421875" style="1" customWidth="1"/>
    <col min="5424" max="5424" width="0.85546875" style="1" customWidth="1"/>
    <col min="5425" max="5425" width="1.8515625" style="1" customWidth="1"/>
    <col min="5426" max="5431" width="0.85546875" style="1" customWidth="1"/>
    <col min="5432" max="5432" width="1.1484375" style="1" customWidth="1"/>
    <col min="5433" max="5433" width="0.85546875" style="1" customWidth="1"/>
    <col min="5434" max="5434" width="0.71875" style="1" customWidth="1"/>
    <col min="5435" max="5435" width="0.85546875" style="1" hidden="1" customWidth="1"/>
    <col min="5436" max="5436" width="0.5625" style="1" customWidth="1"/>
    <col min="5437" max="5447" width="0.85546875" style="1" customWidth="1"/>
    <col min="5448" max="5448" width="5.57421875" style="1" customWidth="1"/>
    <col min="5449" max="5458" width="0.85546875" style="1" customWidth="1"/>
    <col min="5459" max="5459" width="7.00390625" style="1" customWidth="1"/>
    <col min="5460" max="5476" width="0.85546875" style="1" customWidth="1"/>
    <col min="5477" max="5477" width="1.28515625" style="1" customWidth="1"/>
    <col min="5478" max="5478" width="8.421875" style="1" customWidth="1"/>
    <col min="5479" max="5480" width="0.85546875" style="1" customWidth="1"/>
    <col min="5481" max="5481" width="1.28515625" style="1" customWidth="1"/>
    <col min="5482" max="5482" width="1.1484375" style="1" customWidth="1"/>
    <col min="5483" max="5484" width="0.85546875" style="1" customWidth="1"/>
    <col min="5485" max="5485" width="3.00390625" style="1" customWidth="1"/>
    <col min="5486" max="5486" width="0.85546875" style="1" customWidth="1"/>
    <col min="5487" max="5487" width="4.00390625" style="1" bestFit="1" customWidth="1"/>
    <col min="5488" max="5490" width="0.85546875" style="1" customWidth="1"/>
    <col min="5491" max="5491" width="3.7109375" style="1" customWidth="1"/>
    <col min="5492" max="5492" width="0.85546875" style="1" customWidth="1"/>
    <col min="5493" max="5493" width="16.140625" style="1" customWidth="1"/>
    <col min="5494" max="5494" width="0.85546875" style="1" customWidth="1"/>
    <col min="5495" max="5495" width="16.140625" style="1" customWidth="1"/>
    <col min="5496" max="5496" width="13.57421875" style="1" customWidth="1"/>
    <col min="5497" max="5497" width="17.7109375" style="1" customWidth="1"/>
    <col min="5498" max="5642" width="0.85546875" style="1" customWidth="1"/>
    <col min="5643" max="5643" width="1.57421875" style="1" customWidth="1"/>
    <col min="5644" max="5646" width="0.85546875" style="1" customWidth="1"/>
    <col min="5647" max="5647" width="1.7109375" style="1" customWidth="1"/>
    <col min="5648" max="5648" width="0.85546875" style="1" customWidth="1"/>
    <col min="5649" max="5649" width="2.00390625" style="1" customWidth="1"/>
    <col min="5650" max="5650" width="2.140625" style="1" customWidth="1"/>
    <col min="5651" max="5651" width="1.7109375" style="1" customWidth="1"/>
    <col min="5652" max="5652" width="1.421875" style="1" customWidth="1"/>
    <col min="5653" max="5653" width="0.85546875" style="1" customWidth="1"/>
    <col min="5654" max="5654" width="1.7109375" style="1" customWidth="1"/>
    <col min="5655" max="5657" width="0.85546875" style="1" customWidth="1"/>
    <col min="5658" max="5658" width="1.8515625" style="1" customWidth="1"/>
    <col min="5659" max="5662" width="0.85546875" style="1" customWidth="1"/>
    <col min="5663" max="5663" width="3.28125" style="1" customWidth="1"/>
    <col min="5664" max="5668" width="0.85546875" style="1" customWidth="1"/>
    <col min="5669" max="5669" width="1.8515625" style="1" customWidth="1"/>
    <col min="5670" max="5674" width="0.85546875" style="1" customWidth="1"/>
    <col min="5675" max="5675" width="2.28125" style="1" customWidth="1"/>
    <col min="5676" max="5678" width="0.85546875" style="1" customWidth="1"/>
    <col min="5679" max="5679" width="1.421875" style="1" customWidth="1"/>
    <col min="5680" max="5680" width="0.85546875" style="1" customWidth="1"/>
    <col min="5681" max="5681" width="1.8515625" style="1" customWidth="1"/>
    <col min="5682" max="5687" width="0.85546875" style="1" customWidth="1"/>
    <col min="5688" max="5688" width="1.1484375" style="1" customWidth="1"/>
    <col min="5689" max="5689" width="0.85546875" style="1" customWidth="1"/>
    <col min="5690" max="5690" width="0.71875" style="1" customWidth="1"/>
    <col min="5691" max="5691" width="0.85546875" style="1" hidden="1" customWidth="1"/>
    <col min="5692" max="5692" width="0.5625" style="1" customWidth="1"/>
    <col min="5693" max="5703" width="0.85546875" style="1" customWidth="1"/>
    <col min="5704" max="5704" width="5.57421875" style="1" customWidth="1"/>
    <col min="5705" max="5714" width="0.85546875" style="1" customWidth="1"/>
    <col min="5715" max="5715" width="7.00390625" style="1" customWidth="1"/>
    <col min="5716" max="5732" width="0.85546875" style="1" customWidth="1"/>
    <col min="5733" max="5733" width="1.28515625" style="1" customWidth="1"/>
    <col min="5734" max="5734" width="8.421875" style="1" customWidth="1"/>
    <col min="5735" max="5736" width="0.85546875" style="1" customWidth="1"/>
    <col min="5737" max="5737" width="1.28515625" style="1" customWidth="1"/>
    <col min="5738" max="5738" width="1.1484375" style="1" customWidth="1"/>
    <col min="5739" max="5740" width="0.85546875" style="1" customWidth="1"/>
    <col min="5741" max="5741" width="3.00390625" style="1" customWidth="1"/>
    <col min="5742" max="5742" width="0.85546875" style="1" customWidth="1"/>
    <col min="5743" max="5743" width="4.00390625" style="1" bestFit="1" customWidth="1"/>
    <col min="5744" max="5746" width="0.85546875" style="1" customWidth="1"/>
    <col min="5747" max="5747" width="3.7109375" style="1" customWidth="1"/>
    <col min="5748" max="5748" width="0.85546875" style="1" customWidth="1"/>
    <col min="5749" max="5749" width="16.140625" style="1" customWidth="1"/>
    <col min="5750" max="5750" width="0.85546875" style="1" customWidth="1"/>
    <col min="5751" max="5751" width="16.140625" style="1" customWidth="1"/>
    <col min="5752" max="5752" width="13.57421875" style="1" customWidth="1"/>
    <col min="5753" max="5753" width="17.7109375" style="1" customWidth="1"/>
    <col min="5754" max="5898" width="0.85546875" style="1" customWidth="1"/>
    <col min="5899" max="5899" width="1.57421875" style="1" customWidth="1"/>
    <col min="5900" max="5902" width="0.85546875" style="1" customWidth="1"/>
    <col min="5903" max="5903" width="1.7109375" style="1" customWidth="1"/>
    <col min="5904" max="5904" width="0.85546875" style="1" customWidth="1"/>
    <col min="5905" max="5905" width="2.00390625" style="1" customWidth="1"/>
    <col min="5906" max="5906" width="2.140625" style="1" customWidth="1"/>
    <col min="5907" max="5907" width="1.7109375" style="1" customWidth="1"/>
    <col min="5908" max="5908" width="1.421875" style="1" customWidth="1"/>
    <col min="5909" max="5909" width="0.85546875" style="1" customWidth="1"/>
    <col min="5910" max="5910" width="1.7109375" style="1" customWidth="1"/>
    <col min="5911" max="5913" width="0.85546875" style="1" customWidth="1"/>
    <col min="5914" max="5914" width="1.8515625" style="1" customWidth="1"/>
    <col min="5915" max="5918" width="0.85546875" style="1" customWidth="1"/>
    <col min="5919" max="5919" width="3.28125" style="1" customWidth="1"/>
    <col min="5920" max="5924" width="0.85546875" style="1" customWidth="1"/>
    <col min="5925" max="5925" width="1.8515625" style="1" customWidth="1"/>
    <col min="5926" max="5930" width="0.85546875" style="1" customWidth="1"/>
    <col min="5931" max="5931" width="2.28125" style="1" customWidth="1"/>
    <col min="5932" max="5934" width="0.85546875" style="1" customWidth="1"/>
    <col min="5935" max="5935" width="1.421875" style="1" customWidth="1"/>
    <col min="5936" max="5936" width="0.85546875" style="1" customWidth="1"/>
    <col min="5937" max="5937" width="1.8515625" style="1" customWidth="1"/>
    <col min="5938" max="5943" width="0.85546875" style="1" customWidth="1"/>
    <col min="5944" max="5944" width="1.1484375" style="1" customWidth="1"/>
    <col min="5945" max="5945" width="0.85546875" style="1" customWidth="1"/>
    <col min="5946" max="5946" width="0.71875" style="1" customWidth="1"/>
    <col min="5947" max="5947" width="0.85546875" style="1" hidden="1" customWidth="1"/>
    <col min="5948" max="5948" width="0.5625" style="1" customWidth="1"/>
    <col min="5949" max="5959" width="0.85546875" style="1" customWidth="1"/>
    <col min="5960" max="5960" width="5.57421875" style="1" customWidth="1"/>
    <col min="5961" max="5970" width="0.85546875" style="1" customWidth="1"/>
    <col min="5971" max="5971" width="7.00390625" style="1" customWidth="1"/>
    <col min="5972" max="5988" width="0.85546875" style="1" customWidth="1"/>
    <col min="5989" max="5989" width="1.28515625" style="1" customWidth="1"/>
    <col min="5990" max="5990" width="8.421875" style="1" customWidth="1"/>
    <col min="5991" max="5992" width="0.85546875" style="1" customWidth="1"/>
    <col min="5993" max="5993" width="1.28515625" style="1" customWidth="1"/>
    <col min="5994" max="5994" width="1.1484375" style="1" customWidth="1"/>
    <col min="5995" max="5996" width="0.85546875" style="1" customWidth="1"/>
    <col min="5997" max="5997" width="3.00390625" style="1" customWidth="1"/>
    <col min="5998" max="5998" width="0.85546875" style="1" customWidth="1"/>
    <col min="5999" max="5999" width="4.00390625" style="1" bestFit="1" customWidth="1"/>
    <col min="6000" max="6002" width="0.85546875" style="1" customWidth="1"/>
    <col min="6003" max="6003" width="3.7109375" style="1" customWidth="1"/>
    <col min="6004" max="6004" width="0.85546875" style="1" customWidth="1"/>
    <col min="6005" max="6005" width="16.140625" style="1" customWidth="1"/>
    <col min="6006" max="6006" width="0.85546875" style="1" customWidth="1"/>
    <col min="6007" max="6007" width="16.140625" style="1" customWidth="1"/>
    <col min="6008" max="6008" width="13.57421875" style="1" customWidth="1"/>
    <col min="6009" max="6009" width="17.7109375" style="1" customWidth="1"/>
    <col min="6010" max="6154" width="0.85546875" style="1" customWidth="1"/>
    <col min="6155" max="6155" width="1.57421875" style="1" customWidth="1"/>
    <col min="6156" max="6158" width="0.85546875" style="1" customWidth="1"/>
    <col min="6159" max="6159" width="1.7109375" style="1" customWidth="1"/>
    <col min="6160" max="6160" width="0.85546875" style="1" customWidth="1"/>
    <col min="6161" max="6161" width="2.00390625" style="1" customWidth="1"/>
    <col min="6162" max="6162" width="2.140625" style="1" customWidth="1"/>
    <col min="6163" max="6163" width="1.7109375" style="1" customWidth="1"/>
    <col min="6164" max="6164" width="1.421875" style="1" customWidth="1"/>
    <col min="6165" max="6165" width="0.85546875" style="1" customWidth="1"/>
    <col min="6166" max="6166" width="1.7109375" style="1" customWidth="1"/>
    <col min="6167" max="6169" width="0.85546875" style="1" customWidth="1"/>
    <col min="6170" max="6170" width="1.8515625" style="1" customWidth="1"/>
    <col min="6171" max="6174" width="0.85546875" style="1" customWidth="1"/>
    <col min="6175" max="6175" width="3.28125" style="1" customWidth="1"/>
    <col min="6176" max="6180" width="0.85546875" style="1" customWidth="1"/>
    <col min="6181" max="6181" width="1.8515625" style="1" customWidth="1"/>
    <col min="6182" max="6186" width="0.85546875" style="1" customWidth="1"/>
    <col min="6187" max="6187" width="2.28125" style="1" customWidth="1"/>
    <col min="6188" max="6190" width="0.85546875" style="1" customWidth="1"/>
    <col min="6191" max="6191" width="1.421875" style="1" customWidth="1"/>
    <col min="6192" max="6192" width="0.85546875" style="1" customWidth="1"/>
    <col min="6193" max="6193" width="1.8515625" style="1" customWidth="1"/>
    <col min="6194" max="6199" width="0.85546875" style="1" customWidth="1"/>
    <col min="6200" max="6200" width="1.1484375" style="1" customWidth="1"/>
    <col min="6201" max="6201" width="0.85546875" style="1" customWidth="1"/>
    <col min="6202" max="6202" width="0.71875" style="1" customWidth="1"/>
    <col min="6203" max="6203" width="0.85546875" style="1" hidden="1" customWidth="1"/>
    <col min="6204" max="6204" width="0.5625" style="1" customWidth="1"/>
    <col min="6205" max="6215" width="0.85546875" style="1" customWidth="1"/>
    <col min="6216" max="6216" width="5.57421875" style="1" customWidth="1"/>
    <col min="6217" max="6226" width="0.85546875" style="1" customWidth="1"/>
    <col min="6227" max="6227" width="7.00390625" style="1" customWidth="1"/>
    <col min="6228" max="6244" width="0.85546875" style="1" customWidth="1"/>
    <col min="6245" max="6245" width="1.28515625" style="1" customWidth="1"/>
    <col min="6246" max="6246" width="8.421875" style="1" customWidth="1"/>
    <col min="6247" max="6248" width="0.85546875" style="1" customWidth="1"/>
    <col min="6249" max="6249" width="1.28515625" style="1" customWidth="1"/>
    <col min="6250" max="6250" width="1.1484375" style="1" customWidth="1"/>
    <col min="6251" max="6252" width="0.85546875" style="1" customWidth="1"/>
    <col min="6253" max="6253" width="3.00390625" style="1" customWidth="1"/>
    <col min="6254" max="6254" width="0.85546875" style="1" customWidth="1"/>
    <col min="6255" max="6255" width="4.00390625" style="1" bestFit="1" customWidth="1"/>
    <col min="6256" max="6258" width="0.85546875" style="1" customWidth="1"/>
    <col min="6259" max="6259" width="3.7109375" style="1" customWidth="1"/>
    <col min="6260" max="6260" width="0.85546875" style="1" customWidth="1"/>
    <col min="6261" max="6261" width="16.140625" style="1" customWidth="1"/>
    <col min="6262" max="6262" width="0.85546875" style="1" customWidth="1"/>
    <col min="6263" max="6263" width="16.140625" style="1" customWidth="1"/>
    <col min="6264" max="6264" width="13.57421875" style="1" customWidth="1"/>
    <col min="6265" max="6265" width="17.7109375" style="1" customWidth="1"/>
    <col min="6266" max="6410" width="0.85546875" style="1" customWidth="1"/>
    <col min="6411" max="6411" width="1.57421875" style="1" customWidth="1"/>
    <col min="6412" max="6414" width="0.85546875" style="1" customWidth="1"/>
    <col min="6415" max="6415" width="1.7109375" style="1" customWidth="1"/>
    <col min="6416" max="6416" width="0.85546875" style="1" customWidth="1"/>
    <col min="6417" max="6417" width="2.00390625" style="1" customWidth="1"/>
    <col min="6418" max="6418" width="2.140625" style="1" customWidth="1"/>
    <col min="6419" max="6419" width="1.7109375" style="1" customWidth="1"/>
    <col min="6420" max="6420" width="1.421875" style="1" customWidth="1"/>
    <col min="6421" max="6421" width="0.85546875" style="1" customWidth="1"/>
    <col min="6422" max="6422" width="1.7109375" style="1" customWidth="1"/>
    <col min="6423" max="6425" width="0.85546875" style="1" customWidth="1"/>
    <col min="6426" max="6426" width="1.8515625" style="1" customWidth="1"/>
    <col min="6427" max="6430" width="0.85546875" style="1" customWidth="1"/>
    <col min="6431" max="6431" width="3.28125" style="1" customWidth="1"/>
    <col min="6432" max="6436" width="0.85546875" style="1" customWidth="1"/>
    <col min="6437" max="6437" width="1.8515625" style="1" customWidth="1"/>
    <col min="6438" max="6442" width="0.85546875" style="1" customWidth="1"/>
    <col min="6443" max="6443" width="2.28125" style="1" customWidth="1"/>
    <col min="6444" max="6446" width="0.85546875" style="1" customWidth="1"/>
    <col min="6447" max="6447" width="1.421875" style="1" customWidth="1"/>
    <col min="6448" max="6448" width="0.85546875" style="1" customWidth="1"/>
    <col min="6449" max="6449" width="1.8515625" style="1" customWidth="1"/>
    <col min="6450" max="6455" width="0.85546875" style="1" customWidth="1"/>
    <col min="6456" max="6456" width="1.1484375" style="1" customWidth="1"/>
    <col min="6457" max="6457" width="0.85546875" style="1" customWidth="1"/>
    <col min="6458" max="6458" width="0.71875" style="1" customWidth="1"/>
    <col min="6459" max="6459" width="0.85546875" style="1" hidden="1" customWidth="1"/>
    <col min="6460" max="6460" width="0.5625" style="1" customWidth="1"/>
    <col min="6461" max="6471" width="0.85546875" style="1" customWidth="1"/>
    <col min="6472" max="6472" width="5.57421875" style="1" customWidth="1"/>
    <col min="6473" max="6482" width="0.85546875" style="1" customWidth="1"/>
    <col min="6483" max="6483" width="7.00390625" style="1" customWidth="1"/>
    <col min="6484" max="6500" width="0.85546875" style="1" customWidth="1"/>
    <col min="6501" max="6501" width="1.28515625" style="1" customWidth="1"/>
    <col min="6502" max="6502" width="8.421875" style="1" customWidth="1"/>
    <col min="6503" max="6504" width="0.85546875" style="1" customWidth="1"/>
    <col min="6505" max="6505" width="1.28515625" style="1" customWidth="1"/>
    <col min="6506" max="6506" width="1.1484375" style="1" customWidth="1"/>
    <col min="6507" max="6508" width="0.85546875" style="1" customWidth="1"/>
    <col min="6509" max="6509" width="3.00390625" style="1" customWidth="1"/>
    <col min="6510" max="6510" width="0.85546875" style="1" customWidth="1"/>
    <col min="6511" max="6511" width="4.00390625" style="1" bestFit="1" customWidth="1"/>
    <col min="6512" max="6514" width="0.85546875" style="1" customWidth="1"/>
    <col min="6515" max="6515" width="3.7109375" style="1" customWidth="1"/>
    <col min="6516" max="6516" width="0.85546875" style="1" customWidth="1"/>
    <col min="6517" max="6517" width="16.140625" style="1" customWidth="1"/>
    <col min="6518" max="6518" width="0.85546875" style="1" customWidth="1"/>
    <col min="6519" max="6519" width="16.140625" style="1" customWidth="1"/>
    <col min="6520" max="6520" width="13.57421875" style="1" customWidth="1"/>
    <col min="6521" max="6521" width="17.7109375" style="1" customWidth="1"/>
    <col min="6522" max="6666" width="0.85546875" style="1" customWidth="1"/>
    <col min="6667" max="6667" width="1.57421875" style="1" customWidth="1"/>
    <col min="6668" max="6670" width="0.85546875" style="1" customWidth="1"/>
    <col min="6671" max="6671" width="1.7109375" style="1" customWidth="1"/>
    <col min="6672" max="6672" width="0.85546875" style="1" customWidth="1"/>
    <col min="6673" max="6673" width="2.00390625" style="1" customWidth="1"/>
    <col min="6674" max="6674" width="2.140625" style="1" customWidth="1"/>
    <col min="6675" max="6675" width="1.7109375" style="1" customWidth="1"/>
    <col min="6676" max="6676" width="1.421875" style="1" customWidth="1"/>
    <col min="6677" max="6677" width="0.85546875" style="1" customWidth="1"/>
    <col min="6678" max="6678" width="1.7109375" style="1" customWidth="1"/>
    <col min="6679" max="6681" width="0.85546875" style="1" customWidth="1"/>
    <col min="6682" max="6682" width="1.8515625" style="1" customWidth="1"/>
    <col min="6683" max="6686" width="0.85546875" style="1" customWidth="1"/>
    <col min="6687" max="6687" width="3.28125" style="1" customWidth="1"/>
    <col min="6688" max="6692" width="0.85546875" style="1" customWidth="1"/>
    <col min="6693" max="6693" width="1.8515625" style="1" customWidth="1"/>
    <col min="6694" max="6698" width="0.85546875" style="1" customWidth="1"/>
    <col min="6699" max="6699" width="2.28125" style="1" customWidth="1"/>
    <col min="6700" max="6702" width="0.85546875" style="1" customWidth="1"/>
    <col min="6703" max="6703" width="1.421875" style="1" customWidth="1"/>
    <col min="6704" max="6704" width="0.85546875" style="1" customWidth="1"/>
    <col min="6705" max="6705" width="1.8515625" style="1" customWidth="1"/>
    <col min="6706" max="6711" width="0.85546875" style="1" customWidth="1"/>
    <col min="6712" max="6712" width="1.1484375" style="1" customWidth="1"/>
    <col min="6713" max="6713" width="0.85546875" style="1" customWidth="1"/>
    <col min="6714" max="6714" width="0.71875" style="1" customWidth="1"/>
    <col min="6715" max="6715" width="0.85546875" style="1" hidden="1" customWidth="1"/>
    <col min="6716" max="6716" width="0.5625" style="1" customWidth="1"/>
    <col min="6717" max="6727" width="0.85546875" style="1" customWidth="1"/>
    <col min="6728" max="6728" width="5.57421875" style="1" customWidth="1"/>
    <col min="6729" max="6738" width="0.85546875" style="1" customWidth="1"/>
    <col min="6739" max="6739" width="7.00390625" style="1" customWidth="1"/>
    <col min="6740" max="6756" width="0.85546875" style="1" customWidth="1"/>
    <col min="6757" max="6757" width="1.28515625" style="1" customWidth="1"/>
    <col min="6758" max="6758" width="8.421875" style="1" customWidth="1"/>
    <col min="6759" max="6760" width="0.85546875" style="1" customWidth="1"/>
    <col min="6761" max="6761" width="1.28515625" style="1" customWidth="1"/>
    <col min="6762" max="6762" width="1.1484375" style="1" customWidth="1"/>
    <col min="6763" max="6764" width="0.85546875" style="1" customWidth="1"/>
    <col min="6765" max="6765" width="3.00390625" style="1" customWidth="1"/>
    <col min="6766" max="6766" width="0.85546875" style="1" customWidth="1"/>
    <col min="6767" max="6767" width="4.00390625" style="1" bestFit="1" customWidth="1"/>
    <col min="6768" max="6770" width="0.85546875" style="1" customWidth="1"/>
    <col min="6771" max="6771" width="3.7109375" style="1" customWidth="1"/>
    <col min="6772" max="6772" width="0.85546875" style="1" customWidth="1"/>
    <col min="6773" max="6773" width="16.140625" style="1" customWidth="1"/>
    <col min="6774" max="6774" width="0.85546875" style="1" customWidth="1"/>
    <col min="6775" max="6775" width="16.140625" style="1" customWidth="1"/>
    <col min="6776" max="6776" width="13.57421875" style="1" customWidth="1"/>
    <col min="6777" max="6777" width="17.7109375" style="1" customWidth="1"/>
    <col min="6778" max="6922" width="0.85546875" style="1" customWidth="1"/>
    <col min="6923" max="6923" width="1.57421875" style="1" customWidth="1"/>
    <col min="6924" max="6926" width="0.85546875" style="1" customWidth="1"/>
    <col min="6927" max="6927" width="1.7109375" style="1" customWidth="1"/>
    <col min="6928" max="6928" width="0.85546875" style="1" customWidth="1"/>
    <col min="6929" max="6929" width="2.00390625" style="1" customWidth="1"/>
    <col min="6930" max="6930" width="2.140625" style="1" customWidth="1"/>
    <col min="6931" max="6931" width="1.7109375" style="1" customWidth="1"/>
    <col min="6932" max="6932" width="1.421875" style="1" customWidth="1"/>
    <col min="6933" max="6933" width="0.85546875" style="1" customWidth="1"/>
    <col min="6934" max="6934" width="1.7109375" style="1" customWidth="1"/>
    <col min="6935" max="6937" width="0.85546875" style="1" customWidth="1"/>
    <col min="6938" max="6938" width="1.8515625" style="1" customWidth="1"/>
    <col min="6939" max="6942" width="0.85546875" style="1" customWidth="1"/>
    <col min="6943" max="6943" width="3.28125" style="1" customWidth="1"/>
    <col min="6944" max="6948" width="0.85546875" style="1" customWidth="1"/>
    <col min="6949" max="6949" width="1.8515625" style="1" customWidth="1"/>
    <col min="6950" max="6954" width="0.85546875" style="1" customWidth="1"/>
    <col min="6955" max="6955" width="2.28125" style="1" customWidth="1"/>
    <col min="6956" max="6958" width="0.85546875" style="1" customWidth="1"/>
    <col min="6959" max="6959" width="1.421875" style="1" customWidth="1"/>
    <col min="6960" max="6960" width="0.85546875" style="1" customWidth="1"/>
    <col min="6961" max="6961" width="1.8515625" style="1" customWidth="1"/>
    <col min="6962" max="6967" width="0.85546875" style="1" customWidth="1"/>
    <col min="6968" max="6968" width="1.1484375" style="1" customWidth="1"/>
    <col min="6969" max="6969" width="0.85546875" style="1" customWidth="1"/>
    <col min="6970" max="6970" width="0.71875" style="1" customWidth="1"/>
    <col min="6971" max="6971" width="0.85546875" style="1" hidden="1" customWidth="1"/>
    <col min="6972" max="6972" width="0.5625" style="1" customWidth="1"/>
    <col min="6973" max="6983" width="0.85546875" style="1" customWidth="1"/>
    <col min="6984" max="6984" width="5.57421875" style="1" customWidth="1"/>
    <col min="6985" max="6994" width="0.85546875" style="1" customWidth="1"/>
    <col min="6995" max="6995" width="7.00390625" style="1" customWidth="1"/>
    <col min="6996" max="7012" width="0.85546875" style="1" customWidth="1"/>
    <col min="7013" max="7013" width="1.28515625" style="1" customWidth="1"/>
    <col min="7014" max="7014" width="8.421875" style="1" customWidth="1"/>
    <col min="7015" max="7016" width="0.85546875" style="1" customWidth="1"/>
    <col min="7017" max="7017" width="1.28515625" style="1" customWidth="1"/>
    <col min="7018" max="7018" width="1.1484375" style="1" customWidth="1"/>
    <col min="7019" max="7020" width="0.85546875" style="1" customWidth="1"/>
    <col min="7021" max="7021" width="3.00390625" style="1" customWidth="1"/>
    <col min="7022" max="7022" width="0.85546875" style="1" customWidth="1"/>
    <col min="7023" max="7023" width="4.00390625" style="1" bestFit="1" customWidth="1"/>
    <col min="7024" max="7026" width="0.85546875" style="1" customWidth="1"/>
    <col min="7027" max="7027" width="3.7109375" style="1" customWidth="1"/>
    <col min="7028" max="7028" width="0.85546875" style="1" customWidth="1"/>
    <col min="7029" max="7029" width="16.140625" style="1" customWidth="1"/>
    <col min="7030" max="7030" width="0.85546875" style="1" customWidth="1"/>
    <col min="7031" max="7031" width="16.140625" style="1" customWidth="1"/>
    <col min="7032" max="7032" width="13.57421875" style="1" customWidth="1"/>
    <col min="7033" max="7033" width="17.7109375" style="1" customWidth="1"/>
    <col min="7034" max="7178" width="0.85546875" style="1" customWidth="1"/>
    <col min="7179" max="7179" width="1.57421875" style="1" customWidth="1"/>
    <col min="7180" max="7182" width="0.85546875" style="1" customWidth="1"/>
    <col min="7183" max="7183" width="1.7109375" style="1" customWidth="1"/>
    <col min="7184" max="7184" width="0.85546875" style="1" customWidth="1"/>
    <col min="7185" max="7185" width="2.00390625" style="1" customWidth="1"/>
    <col min="7186" max="7186" width="2.140625" style="1" customWidth="1"/>
    <col min="7187" max="7187" width="1.7109375" style="1" customWidth="1"/>
    <col min="7188" max="7188" width="1.421875" style="1" customWidth="1"/>
    <col min="7189" max="7189" width="0.85546875" style="1" customWidth="1"/>
    <col min="7190" max="7190" width="1.7109375" style="1" customWidth="1"/>
    <col min="7191" max="7193" width="0.85546875" style="1" customWidth="1"/>
    <col min="7194" max="7194" width="1.8515625" style="1" customWidth="1"/>
    <col min="7195" max="7198" width="0.85546875" style="1" customWidth="1"/>
    <col min="7199" max="7199" width="3.28125" style="1" customWidth="1"/>
    <col min="7200" max="7204" width="0.85546875" style="1" customWidth="1"/>
    <col min="7205" max="7205" width="1.8515625" style="1" customWidth="1"/>
    <col min="7206" max="7210" width="0.85546875" style="1" customWidth="1"/>
    <col min="7211" max="7211" width="2.28125" style="1" customWidth="1"/>
    <col min="7212" max="7214" width="0.85546875" style="1" customWidth="1"/>
    <col min="7215" max="7215" width="1.421875" style="1" customWidth="1"/>
    <col min="7216" max="7216" width="0.85546875" style="1" customWidth="1"/>
    <col min="7217" max="7217" width="1.8515625" style="1" customWidth="1"/>
    <col min="7218" max="7223" width="0.85546875" style="1" customWidth="1"/>
    <col min="7224" max="7224" width="1.1484375" style="1" customWidth="1"/>
    <col min="7225" max="7225" width="0.85546875" style="1" customWidth="1"/>
    <col min="7226" max="7226" width="0.71875" style="1" customWidth="1"/>
    <col min="7227" max="7227" width="0.85546875" style="1" hidden="1" customWidth="1"/>
    <col min="7228" max="7228" width="0.5625" style="1" customWidth="1"/>
    <col min="7229" max="7239" width="0.85546875" style="1" customWidth="1"/>
    <col min="7240" max="7240" width="5.57421875" style="1" customWidth="1"/>
    <col min="7241" max="7250" width="0.85546875" style="1" customWidth="1"/>
    <col min="7251" max="7251" width="7.00390625" style="1" customWidth="1"/>
    <col min="7252" max="7268" width="0.85546875" style="1" customWidth="1"/>
    <col min="7269" max="7269" width="1.28515625" style="1" customWidth="1"/>
    <col min="7270" max="7270" width="8.421875" style="1" customWidth="1"/>
    <col min="7271" max="7272" width="0.85546875" style="1" customWidth="1"/>
    <col min="7273" max="7273" width="1.28515625" style="1" customWidth="1"/>
    <col min="7274" max="7274" width="1.1484375" style="1" customWidth="1"/>
    <col min="7275" max="7276" width="0.85546875" style="1" customWidth="1"/>
    <col min="7277" max="7277" width="3.00390625" style="1" customWidth="1"/>
    <col min="7278" max="7278" width="0.85546875" style="1" customWidth="1"/>
    <col min="7279" max="7279" width="4.00390625" style="1" bestFit="1" customWidth="1"/>
    <col min="7280" max="7282" width="0.85546875" style="1" customWidth="1"/>
    <col min="7283" max="7283" width="3.7109375" style="1" customWidth="1"/>
    <col min="7284" max="7284" width="0.85546875" style="1" customWidth="1"/>
    <col min="7285" max="7285" width="16.140625" style="1" customWidth="1"/>
    <col min="7286" max="7286" width="0.85546875" style="1" customWidth="1"/>
    <col min="7287" max="7287" width="16.140625" style="1" customWidth="1"/>
    <col min="7288" max="7288" width="13.57421875" style="1" customWidth="1"/>
    <col min="7289" max="7289" width="17.7109375" style="1" customWidth="1"/>
    <col min="7290" max="7434" width="0.85546875" style="1" customWidth="1"/>
    <col min="7435" max="7435" width="1.57421875" style="1" customWidth="1"/>
    <col min="7436" max="7438" width="0.85546875" style="1" customWidth="1"/>
    <col min="7439" max="7439" width="1.7109375" style="1" customWidth="1"/>
    <col min="7440" max="7440" width="0.85546875" style="1" customWidth="1"/>
    <col min="7441" max="7441" width="2.00390625" style="1" customWidth="1"/>
    <col min="7442" max="7442" width="2.140625" style="1" customWidth="1"/>
    <col min="7443" max="7443" width="1.7109375" style="1" customWidth="1"/>
    <col min="7444" max="7444" width="1.421875" style="1" customWidth="1"/>
    <col min="7445" max="7445" width="0.85546875" style="1" customWidth="1"/>
    <col min="7446" max="7446" width="1.7109375" style="1" customWidth="1"/>
    <col min="7447" max="7449" width="0.85546875" style="1" customWidth="1"/>
    <col min="7450" max="7450" width="1.8515625" style="1" customWidth="1"/>
    <col min="7451" max="7454" width="0.85546875" style="1" customWidth="1"/>
    <col min="7455" max="7455" width="3.28125" style="1" customWidth="1"/>
    <col min="7456" max="7460" width="0.85546875" style="1" customWidth="1"/>
    <col min="7461" max="7461" width="1.8515625" style="1" customWidth="1"/>
    <col min="7462" max="7466" width="0.85546875" style="1" customWidth="1"/>
    <col min="7467" max="7467" width="2.28125" style="1" customWidth="1"/>
    <col min="7468" max="7470" width="0.85546875" style="1" customWidth="1"/>
    <col min="7471" max="7471" width="1.421875" style="1" customWidth="1"/>
    <col min="7472" max="7472" width="0.85546875" style="1" customWidth="1"/>
    <col min="7473" max="7473" width="1.8515625" style="1" customWidth="1"/>
    <col min="7474" max="7479" width="0.85546875" style="1" customWidth="1"/>
    <col min="7480" max="7480" width="1.1484375" style="1" customWidth="1"/>
    <col min="7481" max="7481" width="0.85546875" style="1" customWidth="1"/>
    <col min="7482" max="7482" width="0.71875" style="1" customWidth="1"/>
    <col min="7483" max="7483" width="0.85546875" style="1" hidden="1" customWidth="1"/>
    <col min="7484" max="7484" width="0.5625" style="1" customWidth="1"/>
    <col min="7485" max="7495" width="0.85546875" style="1" customWidth="1"/>
    <col min="7496" max="7496" width="5.57421875" style="1" customWidth="1"/>
    <col min="7497" max="7506" width="0.85546875" style="1" customWidth="1"/>
    <col min="7507" max="7507" width="7.00390625" style="1" customWidth="1"/>
    <col min="7508" max="7524" width="0.85546875" style="1" customWidth="1"/>
    <col min="7525" max="7525" width="1.28515625" style="1" customWidth="1"/>
    <col min="7526" max="7526" width="8.421875" style="1" customWidth="1"/>
    <col min="7527" max="7528" width="0.85546875" style="1" customWidth="1"/>
    <col min="7529" max="7529" width="1.28515625" style="1" customWidth="1"/>
    <col min="7530" max="7530" width="1.1484375" style="1" customWidth="1"/>
    <col min="7531" max="7532" width="0.85546875" style="1" customWidth="1"/>
    <col min="7533" max="7533" width="3.00390625" style="1" customWidth="1"/>
    <col min="7534" max="7534" width="0.85546875" style="1" customWidth="1"/>
    <col min="7535" max="7535" width="4.00390625" style="1" bestFit="1" customWidth="1"/>
    <col min="7536" max="7538" width="0.85546875" style="1" customWidth="1"/>
    <col min="7539" max="7539" width="3.7109375" style="1" customWidth="1"/>
    <col min="7540" max="7540" width="0.85546875" style="1" customWidth="1"/>
    <col min="7541" max="7541" width="16.140625" style="1" customWidth="1"/>
    <col min="7542" max="7542" width="0.85546875" style="1" customWidth="1"/>
    <col min="7543" max="7543" width="16.140625" style="1" customWidth="1"/>
    <col min="7544" max="7544" width="13.57421875" style="1" customWidth="1"/>
    <col min="7545" max="7545" width="17.7109375" style="1" customWidth="1"/>
    <col min="7546" max="7690" width="0.85546875" style="1" customWidth="1"/>
    <col min="7691" max="7691" width="1.57421875" style="1" customWidth="1"/>
    <col min="7692" max="7694" width="0.85546875" style="1" customWidth="1"/>
    <col min="7695" max="7695" width="1.7109375" style="1" customWidth="1"/>
    <col min="7696" max="7696" width="0.85546875" style="1" customWidth="1"/>
    <col min="7697" max="7697" width="2.00390625" style="1" customWidth="1"/>
    <col min="7698" max="7698" width="2.140625" style="1" customWidth="1"/>
    <col min="7699" max="7699" width="1.7109375" style="1" customWidth="1"/>
    <col min="7700" max="7700" width="1.421875" style="1" customWidth="1"/>
    <col min="7701" max="7701" width="0.85546875" style="1" customWidth="1"/>
    <col min="7702" max="7702" width="1.7109375" style="1" customWidth="1"/>
    <col min="7703" max="7705" width="0.85546875" style="1" customWidth="1"/>
    <col min="7706" max="7706" width="1.8515625" style="1" customWidth="1"/>
    <col min="7707" max="7710" width="0.85546875" style="1" customWidth="1"/>
    <col min="7711" max="7711" width="3.28125" style="1" customWidth="1"/>
    <col min="7712" max="7716" width="0.85546875" style="1" customWidth="1"/>
    <col min="7717" max="7717" width="1.8515625" style="1" customWidth="1"/>
    <col min="7718" max="7722" width="0.85546875" style="1" customWidth="1"/>
    <col min="7723" max="7723" width="2.28125" style="1" customWidth="1"/>
    <col min="7724" max="7726" width="0.85546875" style="1" customWidth="1"/>
    <col min="7727" max="7727" width="1.421875" style="1" customWidth="1"/>
    <col min="7728" max="7728" width="0.85546875" style="1" customWidth="1"/>
    <col min="7729" max="7729" width="1.8515625" style="1" customWidth="1"/>
    <col min="7730" max="7735" width="0.85546875" style="1" customWidth="1"/>
    <col min="7736" max="7736" width="1.1484375" style="1" customWidth="1"/>
    <col min="7737" max="7737" width="0.85546875" style="1" customWidth="1"/>
    <col min="7738" max="7738" width="0.71875" style="1" customWidth="1"/>
    <col min="7739" max="7739" width="0.85546875" style="1" hidden="1" customWidth="1"/>
    <col min="7740" max="7740" width="0.5625" style="1" customWidth="1"/>
    <col min="7741" max="7751" width="0.85546875" style="1" customWidth="1"/>
    <col min="7752" max="7752" width="5.57421875" style="1" customWidth="1"/>
    <col min="7753" max="7762" width="0.85546875" style="1" customWidth="1"/>
    <col min="7763" max="7763" width="7.00390625" style="1" customWidth="1"/>
    <col min="7764" max="7780" width="0.85546875" style="1" customWidth="1"/>
    <col min="7781" max="7781" width="1.28515625" style="1" customWidth="1"/>
    <col min="7782" max="7782" width="8.421875" style="1" customWidth="1"/>
    <col min="7783" max="7784" width="0.85546875" style="1" customWidth="1"/>
    <col min="7785" max="7785" width="1.28515625" style="1" customWidth="1"/>
    <col min="7786" max="7786" width="1.1484375" style="1" customWidth="1"/>
    <col min="7787" max="7788" width="0.85546875" style="1" customWidth="1"/>
    <col min="7789" max="7789" width="3.00390625" style="1" customWidth="1"/>
    <col min="7790" max="7790" width="0.85546875" style="1" customWidth="1"/>
    <col min="7791" max="7791" width="4.00390625" style="1" bestFit="1" customWidth="1"/>
    <col min="7792" max="7794" width="0.85546875" style="1" customWidth="1"/>
    <col min="7795" max="7795" width="3.7109375" style="1" customWidth="1"/>
    <col min="7796" max="7796" width="0.85546875" style="1" customWidth="1"/>
    <col min="7797" max="7797" width="16.140625" style="1" customWidth="1"/>
    <col min="7798" max="7798" width="0.85546875" style="1" customWidth="1"/>
    <col min="7799" max="7799" width="16.140625" style="1" customWidth="1"/>
    <col min="7800" max="7800" width="13.57421875" style="1" customWidth="1"/>
    <col min="7801" max="7801" width="17.7109375" style="1" customWidth="1"/>
    <col min="7802" max="7946" width="0.85546875" style="1" customWidth="1"/>
    <col min="7947" max="7947" width="1.57421875" style="1" customWidth="1"/>
    <col min="7948" max="7950" width="0.85546875" style="1" customWidth="1"/>
    <col min="7951" max="7951" width="1.7109375" style="1" customWidth="1"/>
    <col min="7952" max="7952" width="0.85546875" style="1" customWidth="1"/>
    <col min="7953" max="7953" width="2.00390625" style="1" customWidth="1"/>
    <col min="7954" max="7954" width="2.140625" style="1" customWidth="1"/>
    <col min="7955" max="7955" width="1.7109375" style="1" customWidth="1"/>
    <col min="7956" max="7956" width="1.421875" style="1" customWidth="1"/>
    <col min="7957" max="7957" width="0.85546875" style="1" customWidth="1"/>
    <col min="7958" max="7958" width="1.7109375" style="1" customWidth="1"/>
    <col min="7959" max="7961" width="0.85546875" style="1" customWidth="1"/>
    <col min="7962" max="7962" width="1.8515625" style="1" customWidth="1"/>
    <col min="7963" max="7966" width="0.85546875" style="1" customWidth="1"/>
    <col min="7967" max="7967" width="3.28125" style="1" customWidth="1"/>
    <col min="7968" max="7972" width="0.85546875" style="1" customWidth="1"/>
    <col min="7973" max="7973" width="1.8515625" style="1" customWidth="1"/>
    <col min="7974" max="7978" width="0.85546875" style="1" customWidth="1"/>
    <col min="7979" max="7979" width="2.28125" style="1" customWidth="1"/>
    <col min="7980" max="7982" width="0.85546875" style="1" customWidth="1"/>
    <col min="7983" max="7983" width="1.421875" style="1" customWidth="1"/>
    <col min="7984" max="7984" width="0.85546875" style="1" customWidth="1"/>
    <col min="7985" max="7985" width="1.8515625" style="1" customWidth="1"/>
    <col min="7986" max="7991" width="0.85546875" style="1" customWidth="1"/>
    <col min="7992" max="7992" width="1.1484375" style="1" customWidth="1"/>
    <col min="7993" max="7993" width="0.85546875" style="1" customWidth="1"/>
    <col min="7994" max="7994" width="0.71875" style="1" customWidth="1"/>
    <col min="7995" max="7995" width="0.85546875" style="1" hidden="1" customWidth="1"/>
    <col min="7996" max="7996" width="0.5625" style="1" customWidth="1"/>
    <col min="7997" max="8007" width="0.85546875" style="1" customWidth="1"/>
    <col min="8008" max="8008" width="5.57421875" style="1" customWidth="1"/>
    <col min="8009" max="8018" width="0.85546875" style="1" customWidth="1"/>
    <col min="8019" max="8019" width="7.00390625" style="1" customWidth="1"/>
    <col min="8020" max="8036" width="0.85546875" style="1" customWidth="1"/>
    <col min="8037" max="8037" width="1.28515625" style="1" customWidth="1"/>
    <col min="8038" max="8038" width="8.421875" style="1" customWidth="1"/>
    <col min="8039" max="8040" width="0.85546875" style="1" customWidth="1"/>
    <col min="8041" max="8041" width="1.28515625" style="1" customWidth="1"/>
    <col min="8042" max="8042" width="1.1484375" style="1" customWidth="1"/>
    <col min="8043" max="8044" width="0.85546875" style="1" customWidth="1"/>
    <col min="8045" max="8045" width="3.00390625" style="1" customWidth="1"/>
    <col min="8046" max="8046" width="0.85546875" style="1" customWidth="1"/>
    <col min="8047" max="8047" width="4.00390625" style="1" bestFit="1" customWidth="1"/>
    <col min="8048" max="8050" width="0.85546875" style="1" customWidth="1"/>
    <col min="8051" max="8051" width="3.7109375" style="1" customWidth="1"/>
    <col min="8052" max="8052" width="0.85546875" style="1" customWidth="1"/>
    <col min="8053" max="8053" width="16.140625" style="1" customWidth="1"/>
    <col min="8054" max="8054" width="0.85546875" style="1" customWidth="1"/>
    <col min="8055" max="8055" width="16.140625" style="1" customWidth="1"/>
    <col min="8056" max="8056" width="13.57421875" style="1" customWidth="1"/>
    <col min="8057" max="8057" width="17.7109375" style="1" customWidth="1"/>
    <col min="8058" max="8202" width="0.85546875" style="1" customWidth="1"/>
    <col min="8203" max="8203" width="1.57421875" style="1" customWidth="1"/>
    <col min="8204" max="8206" width="0.85546875" style="1" customWidth="1"/>
    <col min="8207" max="8207" width="1.7109375" style="1" customWidth="1"/>
    <col min="8208" max="8208" width="0.85546875" style="1" customWidth="1"/>
    <col min="8209" max="8209" width="2.00390625" style="1" customWidth="1"/>
    <col min="8210" max="8210" width="2.140625" style="1" customWidth="1"/>
    <col min="8211" max="8211" width="1.7109375" style="1" customWidth="1"/>
    <col min="8212" max="8212" width="1.421875" style="1" customWidth="1"/>
    <col min="8213" max="8213" width="0.85546875" style="1" customWidth="1"/>
    <col min="8214" max="8214" width="1.7109375" style="1" customWidth="1"/>
    <col min="8215" max="8217" width="0.85546875" style="1" customWidth="1"/>
    <col min="8218" max="8218" width="1.8515625" style="1" customWidth="1"/>
    <col min="8219" max="8222" width="0.85546875" style="1" customWidth="1"/>
    <col min="8223" max="8223" width="3.28125" style="1" customWidth="1"/>
    <col min="8224" max="8228" width="0.85546875" style="1" customWidth="1"/>
    <col min="8229" max="8229" width="1.8515625" style="1" customWidth="1"/>
    <col min="8230" max="8234" width="0.85546875" style="1" customWidth="1"/>
    <col min="8235" max="8235" width="2.28125" style="1" customWidth="1"/>
    <col min="8236" max="8238" width="0.85546875" style="1" customWidth="1"/>
    <col min="8239" max="8239" width="1.421875" style="1" customWidth="1"/>
    <col min="8240" max="8240" width="0.85546875" style="1" customWidth="1"/>
    <col min="8241" max="8241" width="1.8515625" style="1" customWidth="1"/>
    <col min="8242" max="8247" width="0.85546875" style="1" customWidth="1"/>
    <col min="8248" max="8248" width="1.1484375" style="1" customWidth="1"/>
    <col min="8249" max="8249" width="0.85546875" style="1" customWidth="1"/>
    <col min="8250" max="8250" width="0.71875" style="1" customWidth="1"/>
    <col min="8251" max="8251" width="0.85546875" style="1" hidden="1" customWidth="1"/>
    <col min="8252" max="8252" width="0.5625" style="1" customWidth="1"/>
    <col min="8253" max="8263" width="0.85546875" style="1" customWidth="1"/>
    <col min="8264" max="8264" width="5.57421875" style="1" customWidth="1"/>
    <col min="8265" max="8274" width="0.85546875" style="1" customWidth="1"/>
    <col min="8275" max="8275" width="7.00390625" style="1" customWidth="1"/>
    <col min="8276" max="8292" width="0.85546875" style="1" customWidth="1"/>
    <col min="8293" max="8293" width="1.28515625" style="1" customWidth="1"/>
    <col min="8294" max="8294" width="8.421875" style="1" customWidth="1"/>
    <col min="8295" max="8296" width="0.85546875" style="1" customWidth="1"/>
    <col min="8297" max="8297" width="1.28515625" style="1" customWidth="1"/>
    <col min="8298" max="8298" width="1.1484375" style="1" customWidth="1"/>
    <col min="8299" max="8300" width="0.85546875" style="1" customWidth="1"/>
    <col min="8301" max="8301" width="3.00390625" style="1" customWidth="1"/>
    <col min="8302" max="8302" width="0.85546875" style="1" customWidth="1"/>
    <col min="8303" max="8303" width="4.00390625" style="1" bestFit="1" customWidth="1"/>
    <col min="8304" max="8306" width="0.85546875" style="1" customWidth="1"/>
    <col min="8307" max="8307" width="3.7109375" style="1" customWidth="1"/>
    <col min="8308" max="8308" width="0.85546875" style="1" customWidth="1"/>
    <col min="8309" max="8309" width="16.140625" style="1" customWidth="1"/>
    <col min="8310" max="8310" width="0.85546875" style="1" customWidth="1"/>
    <col min="8311" max="8311" width="16.140625" style="1" customWidth="1"/>
    <col min="8312" max="8312" width="13.57421875" style="1" customWidth="1"/>
    <col min="8313" max="8313" width="17.7109375" style="1" customWidth="1"/>
    <col min="8314" max="8458" width="0.85546875" style="1" customWidth="1"/>
    <col min="8459" max="8459" width="1.57421875" style="1" customWidth="1"/>
    <col min="8460" max="8462" width="0.85546875" style="1" customWidth="1"/>
    <col min="8463" max="8463" width="1.7109375" style="1" customWidth="1"/>
    <col min="8464" max="8464" width="0.85546875" style="1" customWidth="1"/>
    <col min="8465" max="8465" width="2.00390625" style="1" customWidth="1"/>
    <col min="8466" max="8466" width="2.140625" style="1" customWidth="1"/>
    <col min="8467" max="8467" width="1.7109375" style="1" customWidth="1"/>
    <col min="8468" max="8468" width="1.421875" style="1" customWidth="1"/>
    <col min="8469" max="8469" width="0.85546875" style="1" customWidth="1"/>
    <col min="8470" max="8470" width="1.7109375" style="1" customWidth="1"/>
    <col min="8471" max="8473" width="0.85546875" style="1" customWidth="1"/>
    <col min="8474" max="8474" width="1.8515625" style="1" customWidth="1"/>
    <col min="8475" max="8478" width="0.85546875" style="1" customWidth="1"/>
    <col min="8479" max="8479" width="3.28125" style="1" customWidth="1"/>
    <col min="8480" max="8484" width="0.85546875" style="1" customWidth="1"/>
    <col min="8485" max="8485" width="1.8515625" style="1" customWidth="1"/>
    <col min="8486" max="8490" width="0.85546875" style="1" customWidth="1"/>
    <col min="8491" max="8491" width="2.28125" style="1" customWidth="1"/>
    <col min="8492" max="8494" width="0.85546875" style="1" customWidth="1"/>
    <col min="8495" max="8495" width="1.421875" style="1" customWidth="1"/>
    <col min="8496" max="8496" width="0.85546875" style="1" customWidth="1"/>
    <col min="8497" max="8497" width="1.8515625" style="1" customWidth="1"/>
    <col min="8498" max="8503" width="0.85546875" style="1" customWidth="1"/>
    <col min="8504" max="8504" width="1.1484375" style="1" customWidth="1"/>
    <col min="8505" max="8505" width="0.85546875" style="1" customWidth="1"/>
    <col min="8506" max="8506" width="0.71875" style="1" customWidth="1"/>
    <col min="8507" max="8507" width="0.85546875" style="1" hidden="1" customWidth="1"/>
    <col min="8508" max="8508" width="0.5625" style="1" customWidth="1"/>
    <col min="8509" max="8519" width="0.85546875" style="1" customWidth="1"/>
    <col min="8520" max="8520" width="5.57421875" style="1" customWidth="1"/>
    <col min="8521" max="8530" width="0.85546875" style="1" customWidth="1"/>
    <col min="8531" max="8531" width="7.00390625" style="1" customWidth="1"/>
    <col min="8532" max="8548" width="0.85546875" style="1" customWidth="1"/>
    <col min="8549" max="8549" width="1.28515625" style="1" customWidth="1"/>
    <col min="8550" max="8550" width="8.421875" style="1" customWidth="1"/>
    <col min="8551" max="8552" width="0.85546875" style="1" customWidth="1"/>
    <col min="8553" max="8553" width="1.28515625" style="1" customWidth="1"/>
    <col min="8554" max="8554" width="1.1484375" style="1" customWidth="1"/>
    <col min="8555" max="8556" width="0.85546875" style="1" customWidth="1"/>
    <col min="8557" max="8557" width="3.00390625" style="1" customWidth="1"/>
    <col min="8558" max="8558" width="0.85546875" style="1" customWidth="1"/>
    <col min="8559" max="8559" width="4.00390625" style="1" bestFit="1" customWidth="1"/>
    <col min="8560" max="8562" width="0.85546875" style="1" customWidth="1"/>
    <col min="8563" max="8563" width="3.7109375" style="1" customWidth="1"/>
    <col min="8564" max="8564" width="0.85546875" style="1" customWidth="1"/>
    <col min="8565" max="8565" width="16.140625" style="1" customWidth="1"/>
    <col min="8566" max="8566" width="0.85546875" style="1" customWidth="1"/>
    <col min="8567" max="8567" width="16.140625" style="1" customWidth="1"/>
    <col min="8568" max="8568" width="13.57421875" style="1" customWidth="1"/>
    <col min="8569" max="8569" width="17.7109375" style="1" customWidth="1"/>
    <col min="8570" max="8714" width="0.85546875" style="1" customWidth="1"/>
    <col min="8715" max="8715" width="1.57421875" style="1" customWidth="1"/>
    <col min="8716" max="8718" width="0.85546875" style="1" customWidth="1"/>
    <col min="8719" max="8719" width="1.7109375" style="1" customWidth="1"/>
    <col min="8720" max="8720" width="0.85546875" style="1" customWidth="1"/>
    <col min="8721" max="8721" width="2.00390625" style="1" customWidth="1"/>
    <col min="8722" max="8722" width="2.140625" style="1" customWidth="1"/>
    <col min="8723" max="8723" width="1.7109375" style="1" customWidth="1"/>
    <col min="8724" max="8724" width="1.421875" style="1" customWidth="1"/>
    <col min="8725" max="8725" width="0.85546875" style="1" customWidth="1"/>
    <col min="8726" max="8726" width="1.7109375" style="1" customWidth="1"/>
    <col min="8727" max="8729" width="0.85546875" style="1" customWidth="1"/>
    <col min="8730" max="8730" width="1.8515625" style="1" customWidth="1"/>
    <col min="8731" max="8734" width="0.85546875" style="1" customWidth="1"/>
    <col min="8735" max="8735" width="3.28125" style="1" customWidth="1"/>
    <col min="8736" max="8740" width="0.85546875" style="1" customWidth="1"/>
    <col min="8741" max="8741" width="1.8515625" style="1" customWidth="1"/>
    <col min="8742" max="8746" width="0.85546875" style="1" customWidth="1"/>
    <col min="8747" max="8747" width="2.28125" style="1" customWidth="1"/>
    <col min="8748" max="8750" width="0.85546875" style="1" customWidth="1"/>
    <col min="8751" max="8751" width="1.421875" style="1" customWidth="1"/>
    <col min="8752" max="8752" width="0.85546875" style="1" customWidth="1"/>
    <col min="8753" max="8753" width="1.8515625" style="1" customWidth="1"/>
    <col min="8754" max="8759" width="0.85546875" style="1" customWidth="1"/>
    <col min="8760" max="8760" width="1.1484375" style="1" customWidth="1"/>
    <col min="8761" max="8761" width="0.85546875" style="1" customWidth="1"/>
    <col min="8762" max="8762" width="0.71875" style="1" customWidth="1"/>
    <col min="8763" max="8763" width="0.85546875" style="1" hidden="1" customWidth="1"/>
    <col min="8764" max="8764" width="0.5625" style="1" customWidth="1"/>
    <col min="8765" max="8775" width="0.85546875" style="1" customWidth="1"/>
    <col min="8776" max="8776" width="5.57421875" style="1" customWidth="1"/>
    <col min="8777" max="8786" width="0.85546875" style="1" customWidth="1"/>
    <col min="8787" max="8787" width="7.00390625" style="1" customWidth="1"/>
    <col min="8788" max="8804" width="0.85546875" style="1" customWidth="1"/>
    <col min="8805" max="8805" width="1.28515625" style="1" customWidth="1"/>
    <col min="8806" max="8806" width="8.421875" style="1" customWidth="1"/>
    <col min="8807" max="8808" width="0.85546875" style="1" customWidth="1"/>
    <col min="8809" max="8809" width="1.28515625" style="1" customWidth="1"/>
    <col min="8810" max="8810" width="1.1484375" style="1" customWidth="1"/>
    <col min="8811" max="8812" width="0.85546875" style="1" customWidth="1"/>
    <col min="8813" max="8813" width="3.00390625" style="1" customWidth="1"/>
    <col min="8814" max="8814" width="0.85546875" style="1" customWidth="1"/>
    <col min="8815" max="8815" width="4.00390625" style="1" bestFit="1" customWidth="1"/>
    <col min="8816" max="8818" width="0.85546875" style="1" customWidth="1"/>
    <col min="8819" max="8819" width="3.7109375" style="1" customWidth="1"/>
    <col min="8820" max="8820" width="0.85546875" style="1" customWidth="1"/>
    <col min="8821" max="8821" width="16.140625" style="1" customWidth="1"/>
    <col min="8822" max="8822" width="0.85546875" style="1" customWidth="1"/>
    <col min="8823" max="8823" width="16.140625" style="1" customWidth="1"/>
    <col min="8824" max="8824" width="13.57421875" style="1" customWidth="1"/>
    <col min="8825" max="8825" width="17.7109375" style="1" customWidth="1"/>
    <col min="8826" max="8970" width="0.85546875" style="1" customWidth="1"/>
    <col min="8971" max="8971" width="1.57421875" style="1" customWidth="1"/>
    <col min="8972" max="8974" width="0.85546875" style="1" customWidth="1"/>
    <col min="8975" max="8975" width="1.7109375" style="1" customWidth="1"/>
    <col min="8976" max="8976" width="0.85546875" style="1" customWidth="1"/>
    <col min="8977" max="8977" width="2.00390625" style="1" customWidth="1"/>
    <col min="8978" max="8978" width="2.140625" style="1" customWidth="1"/>
    <col min="8979" max="8979" width="1.7109375" style="1" customWidth="1"/>
    <col min="8980" max="8980" width="1.421875" style="1" customWidth="1"/>
    <col min="8981" max="8981" width="0.85546875" style="1" customWidth="1"/>
    <col min="8982" max="8982" width="1.7109375" style="1" customWidth="1"/>
    <col min="8983" max="8985" width="0.85546875" style="1" customWidth="1"/>
    <col min="8986" max="8986" width="1.8515625" style="1" customWidth="1"/>
    <col min="8987" max="8990" width="0.85546875" style="1" customWidth="1"/>
    <col min="8991" max="8991" width="3.28125" style="1" customWidth="1"/>
    <col min="8992" max="8996" width="0.85546875" style="1" customWidth="1"/>
    <col min="8997" max="8997" width="1.8515625" style="1" customWidth="1"/>
    <col min="8998" max="9002" width="0.85546875" style="1" customWidth="1"/>
    <col min="9003" max="9003" width="2.28125" style="1" customWidth="1"/>
    <col min="9004" max="9006" width="0.85546875" style="1" customWidth="1"/>
    <col min="9007" max="9007" width="1.421875" style="1" customWidth="1"/>
    <col min="9008" max="9008" width="0.85546875" style="1" customWidth="1"/>
    <col min="9009" max="9009" width="1.8515625" style="1" customWidth="1"/>
    <col min="9010" max="9015" width="0.85546875" style="1" customWidth="1"/>
    <col min="9016" max="9016" width="1.1484375" style="1" customWidth="1"/>
    <col min="9017" max="9017" width="0.85546875" style="1" customWidth="1"/>
    <col min="9018" max="9018" width="0.71875" style="1" customWidth="1"/>
    <col min="9019" max="9019" width="0.85546875" style="1" hidden="1" customWidth="1"/>
    <col min="9020" max="9020" width="0.5625" style="1" customWidth="1"/>
    <col min="9021" max="9031" width="0.85546875" style="1" customWidth="1"/>
    <col min="9032" max="9032" width="5.57421875" style="1" customWidth="1"/>
    <col min="9033" max="9042" width="0.85546875" style="1" customWidth="1"/>
    <col min="9043" max="9043" width="7.00390625" style="1" customWidth="1"/>
    <col min="9044" max="9060" width="0.85546875" style="1" customWidth="1"/>
    <col min="9061" max="9061" width="1.28515625" style="1" customWidth="1"/>
    <col min="9062" max="9062" width="8.421875" style="1" customWidth="1"/>
    <col min="9063" max="9064" width="0.85546875" style="1" customWidth="1"/>
    <col min="9065" max="9065" width="1.28515625" style="1" customWidth="1"/>
    <col min="9066" max="9066" width="1.1484375" style="1" customWidth="1"/>
    <col min="9067" max="9068" width="0.85546875" style="1" customWidth="1"/>
    <col min="9069" max="9069" width="3.00390625" style="1" customWidth="1"/>
    <col min="9070" max="9070" width="0.85546875" style="1" customWidth="1"/>
    <col min="9071" max="9071" width="4.00390625" style="1" bestFit="1" customWidth="1"/>
    <col min="9072" max="9074" width="0.85546875" style="1" customWidth="1"/>
    <col min="9075" max="9075" width="3.7109375" style="1" customWidth="1"/>
    <col min="9076" max="9076" width="0.85546875" style="1" customWidth="1"/>
    <col min="9077" max="9077" width="16.140625" style="1" customWidth="1"/>
    <col min="9078" max="9078" width="0.85546875" style="1" customWidth="1"/>
    <col min="9079" max="9079" width="16.140625" style="1" customWidth="1"/>
    <col min="9080" max="9080" width="13.57421875" style="1" customWidth="1"/>
    <col min="9081" max="9081" width="17.7109375" style="1" customWidth="1"/>
    <col min="9082" max="9226" width="0.85546875" style="1" customWidth="1"/>
    <col min="9227" max="9227" width="1.57421875" style="1" customWidth="1"/>
    <col min="9228" max="9230" width="0.85546875" style="1" customWidth="1"/>
    <col min="9231" max="9231" width="1.7109375" style="1" customWidth="1"/>
    <col min="9232" max="9232" width="0.85546875" style="1" customWidth="1"/>
    <col min="9233" max="9233" width="2.00390625" style="1" customWidth="1"/>
    <col min="9234" max="9234" width="2.140625" style="1" customWidth="1"/>
    <col min="9235" max="9235" width="1.7109375" style="1" customWidth="1"/>
    <col min="9236" max="9236" width="1.421875" style="1" customWidth="1"/>
    <col min="9237" max="9237" width="0.85546875" style="1" customWidth="1"/>
    <col min="9238" max="9238" width="1.7109375" style="1" customWidth="1"/>
    <col min="9239" max="9241" width="0.85546875" style="1" customWidth="1"/>
    <col min="9242" max="9242" width="1.8515625" style="1" customWidth="1"/>
    <col min="9243" max="9246" width="0.85546875" style="1" customWidth="1"/>
    <col min="9247" max="9247" width="3.28125" style="1" customWidth="1"/>
    <col min="9248" max="9252" width="0.85546875" style="1" customWidth="1"/>
    <col min="9253" max="9253" width="1.8515625" style="1" customWidth="1"/>
    <col min="9254" max="9258" width="0.85546875" style="1" customWidth="1"/>
    <col min="9259" max="9259" width="2.28125" style="1" customWidth="1"/>
    <col min="9260" max="9262" width="0.85546875" style="1" customWidth="1"/>
    <col min="9263" max="9263" width="1.421875" style="1" customWidth="1"/>
    <col min="9264" max="9264" width="0.85546875" style="1" customWidth="1"/>
    <col min="9265" max="9265" width="1.8515625" style="1" customWidth="1"/>
    <col min="9266" max="9271" width="0.85546875" style="1" customWidth="1"/>
    <col min="9272" max="9272" width="1.1484375" style="1" customWidth="1"/>
    <col min="9273" max="9273" width="0.85546875" style="1" customWidth="1"/>
    <col min="9274" max="9274" width="0.71875" style="1" customWidth="1"/>
    <col min="9275" max="9275" width="0.85546875" style="1" hidden="1" customWidth="1"/>
    <col min="9276" max="9276" width="0.5625" style="1" customWidth="1"/>
    <col min="9277" max="9287" width="0.85546875" style="1" customWidth="1"/>
    <col min="9288" max="9288" width="5.57421875" style="1" customWidth="1"/>
    <col min="9289" max="9298" width="0.85546875" style="1" customWidth="1"/>
    <col min="9299" max="9299" width="7.00390625" style="1" customWidth="1"/>
    <col min="9300" max="9316" width="0.85546875" style="1" customWidth="1"/>
    <col min="9317" max="9317" width="1.28515625" style="1" customWidth="1"/>
    <col min="9318" max="9318" width="8.421875" style="1" customWidth="1"/>
    <col min="9319" max="9320" width="0.85546875" style="1" customWidth="1"/>
    <col min="9321" max="9321" width="1.28515625" style="1" customWidth="1"/>
    <col min="9322" max="9322" width="1.1484375" style="1" customWidth="1"/>
    <col min="9323" max="9324" width="0.85546875" style="1" customWidth="1"/>
    <col min="9325" max="9325" width="3.00390625" style="1" customWidth="1"/>
    <col min="9326" max="9326" width="0.85546875" style="1" customWidth="1"/>
    <col min="9327" max="9327" width="4.00390625" style="1" bestFit="1" customWidth="1"/>
    <col min="9328" max="9330" width="0.85546875" style="1" customWidth="1"/>
    <col min="9331" max="9331" width="3.7109375" style="1" customWidth="1"/>
    <col min="9332" max="9332" width="0.85546875" style="1" customWidth="1"/>
    <col min="9333" max="9333" width="16.140625" style="1" customWidth="1"/>
    <col min="9334" max="9334" width="0.85546875" style="1" customWidth="1"/>
    <col min="9335" max="9335" width="16.140625" style="1" customWidth="1"/>
    <col min="9336" max="9336" width="13.57421875" style="1" customWidth="1"/>
    <col min="9337" max="9337" width="17.7109375" style="1" customWidth="1"/>
    <col min="9338" max="9482" width="0.85546875" style="1" customWidth="1"/>
    <col min="9483" max="9483" width="1.57421875" style="1" customWidth="1"/>
    <col min="9484" max="9486" width="0.85546875" style="1" customWidth="1"/>
    <col min="9487" max="9487" width="1.7109375" style="1" customWidth="1"/>
    <col min="9488" max="9488" width="0.85546875" style="1" customWidth="1"/>
    <col min="9489" max="9489" width="2.00390625" style="1" customWidth="1"/>
    <col min="9490" max="9490" width="2.140625" style="1" customWidth="1"/>
    <col min="9491" max="9491" width="1.7109375" style="1" customWidth="1"/>
    <col min="9492" max="9492" width="1.421875" style="1" customWidth="1"/>
    <col min="9493" max="9493" width="0.85546875" style="1" customWidth="1"/>
    <col min="9494" max="9494" width="1.7109375" style="1" customWidth="1"/>
    <col min="9495" max="9497" width="0.85546875" style="1" customWidth="1"/>
    <col min="9498" max="9498" width="1.8515625" style="1" customWidth="1"/>
    <col min="9499" max="9502" width="0.85546875" style="1" customWidth="1"/>
    <col min="9503" max="9503" width="3.28125" style="1" customWidth="1"/>
    <col min="9504" max="9508" width="0.85546875" style="1" customWidth="1"/>
    <col min="9509" max="9509" width="1.8515625" style="1" customWidth="1"/>
    <col min="9510" max="9514" width="0.85546875" style="1" customWidth="1"/>
    <col min="9515" max="9515" width="2.28125" style="1" customWidth="1"/>
    <col min="9516" max="9518" width="0.85546875" style="1" customWidth="1"/>
    <col min="9519" max="9519" width="1.421875" style="1" customWidth="1"/>
    <col min="9520" max="9520" width="0.85546875" style="1" customWidth="1"/>
    <col min="9521" max="9521" width="1.8515625" style="1" customWidth="1"/>
    <col min="9522" max="9527" width="0.85546875" style="1" customWidth="1"/>
    <col min="9528" max="9528" width="1.1484375" style="1" customWidth="1"/>
    <col min="9529" max="9529" width="0.85546875" style="1" customWidth="1"/>
    <col min="9530" max="9530" width="0.71875" style="1" customWidth="1"/>
    <col min="9531" max="9531" width="0.85546875" style="1" hidden="1" customWidth="1"/>
    <col min="9532" max="9532" width="0.5625" style="1" customWidth="1"/>
    <col min="9533" max="9543" width="0.85546875" style="1" customWidth="1"/>
    <col min="9544" max="9544" width="5.57421875" style="1" customWidth="1"/>
    <col min="9545" max="9554" width="0.85546875" style="1" customWidth="1"/>
    <col min="9555" max="9555" width="7.00390625" style="1" customWidth="1"/>
    <col min="9556" max="9572" width="0.85546875" style="1" customWidth="1"/>
    <col min="9573" max="9573" width="1.28515625" style="1" customWidth="1"/>
    <col min="9574" max="9574" width="8.421875" style="1" customWidth="1"/>
    <col min="9575" max="9576" width="0.85546875" style="1" customWidth="1"/>
    <col min="9577" max="9577" width="1.28515625" style="1" customWidth="1"/>
    <col min="9578" max="9578" width="1.1484375" style="1" customWidth="1"/>
    <col min="9579" max="9580" width="0.85546875" style="1" customWidth="1"/>
    <col min="9581" max="9581" width="3.00390625" style="1" customWidth="1"/>
    <col min="9582" max="9582" width="0.85546875" style="1" customWidth="1"/>
    <col min="9583" max="9583" width="4.00390625" style="1" bestFit="1" customWidth="1"/>
    <col min="9584" max="9586" width="0.85546875" style="1" customWidth="1"/>
    <col min="9587" max="9587" width="3.7109375" style="1" customWidth="1"/>
    <col min="9588" max="9588" width="0.85546875" style="1" customWidth="1"/>
    <col min="9589" max="9589" width="16.140625" style="1" customWidth="1"/>
    <col min="9590" max="9590" width="0.85546875" style="1" customWidth="1"/>
    <col min="9591" max="9591" width="16.140625" style="1" customWidth="1"/>
    <col min="9592" max="9592" width="13.57421875" style="1" customWidth="1"/>
    <col min="9593" max="9593" width="17.7109375" style="1" customWidth="1"/>
    <col min="9594" max="9738" width="0.85546875" style="1" customWidth="1"/>
    <col min="9739" max="9739" width="1.57421875" style="1" customWidth="1"/>
    <col min="9740" max="9742" width="0.85546875" style="1" customWidth="1"/>
    <col min="9743" max="9743" width="1.7109375" style="1" customWidth="1"/>
    <col min="9744" max="9744" width="0.85546875" style="1" customWidth="1"/>
    <col min="9745" max="9745" width="2.00390625" style="1" customWidth="1"/>
    <col min="9746" max="9746" width="2.140625" style="1" customWidth="1"/>
    <col min="9747" max="9747" width="1.7109375" style="1" customWidth="1"/>
    <col min="9748" max="9748" width="1.421875" style="1" customWidth="1"/>
    <col min="9749" max="9749" width="0.85546875" style="1" customWidth="1"/>
    <col min="9750" max="9750" width="1.7109375" style="1" customWidth="1"/>
    <col min="9751" max="9753" width="0.85546875" style="1" customWidth="1"/>
    <col min="9754" max="9754" width="1.8515625" style="1" customWidth="1"/>
    <col min="9755" max="9758" width="0.85546875" style="1" customWidth="1"/>
    <col min="9759" max="9759" width="3.28125" style="1" customWidth="1"/>
    <col min="9760" max="9764" width="0.85546875" style="1" customWidth="1"/>
    <col min="9765" max="9765" width="1.8515625" style="1" customWidth="1"/>
    <col min="9766" max="9770" width="0.85546875" style="1" customWidth="1"/>
    <col min="9771" max="9771" width="2.28125" style="1" customWidth="1"/>
    <col min="9772" max="9774" width="0.85546875" style="1" customWidth="1"/>
    <col min="9775" max="9775" width="1.421875" style="1" customWidth="1"/>
    <col min="9776" max="9776" width="0.85546875" style="1" customWidth="1"/>
    <col min="9777" max="9777" width="1.8515625" style="1" customWidth="1"/>
    <col min="9778" max="9783" width="0.85546875" style="1" customWidth="1"/>
    <col min="9784" max="9784" width="1.1484375" style="1" customWidth="1"/>
    <col min="9785" max="9785" width="0.85546875" style="1" customWidth="1"/>
    <col min="9786" max="9786" width="0.71875" style="1" customWidth="1"/>
    <col min="9787" max="9787" width="0.85546875" style="1" hidden="1" customWidth="1"/>
    <col min="9788" max="9788" width="0.5625" style="1" customWidth="1"/>
    <col min="9789" max="9799" width="0.85546875" style="1" customWidth="1"/>
    <col min="9800" max="9800" width="5.57421875" style="1" customWidth="1"/>
    <col min="9801" max="9810" width="0.85546875" style="1" customWidth="1"/>
    <col min="9811" max="9811" width="7.00390625" style="1" customWidth="1"/>
    <col min="9812" max="9828" width="0.85546875" style="1" customWidth="1"/>
    <col min="9829" max="9829" width="1.28515625" style="1" customWidth="1"/>
    <col min="9830" max="9830" width="8.421875" style="1" customWidth="1"/>
    <col min="9831" max="9832" width="0.85546875" style="1" customWidth="1"/>
    <col min="9833" max="9833" width="1.28515625" style="1" customWidth="1"/>
    <col min="9834" max="9834" width="1.1484375" style="1" customWidth="1"/>
    <col min="9835" max="9836" width="0.85546875" style="1" customWidth="1"/>
    <col min="9837" max="9837" width="3.00390625" style="1" customWidth="1"/>
    <col min="9838" max="9838" width="0.85546875" style="1" customWidth="1"/>
    <col min="9839" max="9839" width="4.00390625" style="1" bestFit="1" customWidth="1"/>
    <col min="9840" max="9842" width="0.85546875" style="1" customWidth="1"/>
    <col min="9843" max="9843" width="3.7109375" style="1" customWidth="1"/>
    <col min="9844" max="9844" width="0.85546875" style="1" customWidth="1"/>
    <col min="9845" max="9845" width="16.140625" style="1" customWidth="1"/>
    <col min="9846" max="9846" width="0.85546875" style="1" customWidth="1"/>
    <col min="9847" max="9847" width="16.140625" style="1" customWidth="1"/>
    <col min="9848" max="9848" width="13.57421875" style="1" customWidth="1"/>
    <col min="9849" max="9849" width="17.7109375" style="1" customWidth="1"/>
    <col min="9850" max="9994" width="0.85546875" style="1" customWidth="1"/>
    <col min="9995" max="9995" width="1.57421875" style="1" customWidth="1"/>
    <col min="9996" max="9998" width="0.85546875" style="1" customWidth="1"/>
    <col min="9999" max="9999" width="1.7109375" style="1" customWidth="1"/>
    <col min="10000" max="10000" width="0.85546875" style="1" customWidth="1"/>
    <col min="10001" max="10001" width="2.00390625" style="1" customWidth="1"/>
    <col min="10002" max="10002" width="2.140625" style="1" customWidth="1"/>
    <col min="10003" max="10003" width="1.7109375" style="1" customWidth="1"/>
    <col min="10004" max="10004" width="1.421875" style="1" customWidth="1"/>
    <col min="10005" max="10005" width="0.85546875" style="1" customWidth="1"/>
    <col min="10006" max="10006" width="1.7109375" style="1" customWidth="1"/>
    <col min="10007" max="10009" width="0.85546875" style="1" customWidth="1"/>
    <col min="10010" max="10010" width="1.8515625" style="1" customWidth="1"/>
    <col min="10011" max="10014" width="0.85546875" style="1" customWidth="1"/>
    <col min="10015" max="10015" width="3.28125" style="1" customWidth="1"/>
    <col min="10016" max="10020" width="0.85546875" style="1" customWidth="1"/>
    <col min="10021" max="10021" width="1.8515625" style="1" customWidth="1"/>
    <col min="10022" max="10026" width="0.85546875" style="1" customWidth="1"/>
    <col min="10027" max="10027" width="2.28125" style="1" customWidth="1"/>
    <col min="10028" max="10030" width="0.85546875" style="1" customWidth="1"/>
    <col min="10031" max="10031" width="1.421875" style="1" customWidth="1"/>
    <col min="10032" max="10032" width="0.85546875" style="1" customWidth="1"/>
    <col min="10033" max="10033" width="1.8515625" style="1" customWidth="1"/>
    <col min="10034" max="10039" width="0.85546875" style="1" customWidth="1"/>
    <col min="10040" max="10040" width="1.1484375" style="1" customWidth="1"/>
    <col min="10041" max="10041" width="0.85546875" style="1" customWidth="1"/>
    <col min="10042" max="10042" width="0.71875" style="1" customWidth="1"/>
    <col min="10043" max="10043" width="0.85546875" style="1" hidden="1" customWidth="1"/>
    <col min="10044" max="10044" width="0.5625" style="1" customWidth="1"/>
    <col min="10045" max="10055" width="0.85546875" style="1" customWidth="1"/>
    <col min="10056" max="10056" width="5.57421875" style="1" customWidth="1"/>
    <col min="10057" max="10066" width="0.85546875" style="1" customWidth="1"/>
    <col min="10067" max="10067" width="7.00390625" style="1" customWidth="1"/>
    <col min="10068" max="10084" width="0.85546875" style="1" customWidth="1"/>
    <col min="10085" max="10085" width="1.28515625" style="1" customWidth="1"/>
    <col min="10086" max="10086" width="8.421875" style="1" customWidth="1"/>
    <col min="10087" max="10088" width="0.85546875" style="1" customWidth="1"/>
    <col min="10089" max="10089" width="1.28515625" style="1" customWidth="1"/>
    <col min="10090" max="10090" width="1.1484375" style="1" customWidth="1"/>
    <col min="10091" max="10092" width="0.85546875" style="1" customWidth="1"/>
    <col min="10093" max="10093" width="3.00390625" style="1" customWidth="1"/>
    <col min="10094" max="10094" width="0.85546875" style="1" customWidth="1"/>
    <col min="10095" max="10095" width="4.00390625" style="1" bestFit="1" customWidth="1"/>
    <col min="10096" max="10098" width="0.85546875" style="1" customWidth="1"/>
    <col min="10099" max="10099" width="3.7109375" style="1" customWidth="1"/>
    <col min="10100" max="10100" width="0.85546875" style="1" customWidth="1"/>
    <col min="10101" max="10101" width="16.140625" style="1" customWidth="1"/>
    <col min="10102" max="10102" width="0.85546875" style="1" customWidth="1"/>
    <col min="10103" max="10103" width="16.140625" style="1" customWidth="1"/>
    <col min="10104" max="10104" width="13.57421875" style="1" customWidth="1"/>
    <col min="10105" max="10105" width="17.7109375" style="1" customWidth="1"/>
    <col min="10106" max="10250" width="0.85546875" style="1" customWidth="1"/>
    <col min="10251" max="10251" width="1.57421875" style="1" customWidth="1"/>
    <col min="10252" max="10254" width="0.85546875" style="1" customWidth="1"/>
    <col min="10255" max="10255" width="1.7109375" style="1" customWidth="1"/>
    <col min="10256" max="10256" width="0.85546875" style="1" customWidth="1"/>
    <col min="10257" max="10257" width="2.00390625" style="1" customWidth="1"/>
    <col min="10258" max="10258" width="2.140625" style="1" customWidth="1"/>
    <col min="10259" max="10259" width="1.7109375" style="1" customWidth="1"/>
    <col min="10260" max="10260" width="1.421875" style="1" customWidth="1"/>
    <col min="10261" max="10261" width="0.85546875" style="1" customWidth="1"/>
    <col min="10262" max="10262" width="1.7109375" style="1" customWidth="1"/>
    <col min="10263" max="10265" width="0.85546875" style="1" customWidth="1"/>
    <col min="10266" max="10266" width="1.8515625" style="1" customWidth="1"/>
    <col min="10267" max="10270" width="0.85546875" style="1" customWidth="1"/>
    <col min="10271" max="10271" width="3.28125" style="1" customWidth="1"/>
    <col min="10272" max="10276" width="0.85546875" style="1" customWidth="1"/>
    <col min="10277" max="10277" width="1.8515625" style="1" customWidth="1"/>
    <col min="10278" max="10282" width="0.85546875" style="1" customWidth="1"/>
    <col min="10283" max="10283" width="2.28125" style="1" customWidth="1"/>
    <col min="10284" max="10286" width="0.85546875" style="1" customWidth="1"/>
    <col min="10287" max="10287" width="1.421875" style="1" customWidth="1"/>
    <col min="10288" max="10288" width="0.85546875" style="1" customWidth="1"/>
    <col min="10289" max="10289" width="1.8515625" style="1" customWidth="1"/>
    <col min="10290" max="10295" width="0.85546875" style="1" customWidth="1"/>
    <col min="10296" max="10296" width="1.1484375" style="1" customWidth="1"/>
    <col min="10297" max="10297" width="0.85546875" style="1" customWidth="1"/>
    <col min="10298" max="10298" width="0.71875" style="1" customWidth="1"/>
    <col min="10299" max="10299" width="0.85546875" style="1" hidden="1" customWidth="1"/>
    <col min="10300" max="10300" width="0.5625" style="1" customWidth="1"/>
    <col min="10301" max="10311" width="0.85546875" style="1" customWidth="1"/>
    <col min="10312" max="10312" width="5.57421875" style="1" customWidth="1"/>
    <col min="10313" max="10322" width="0.85546875" style="1" customWidth="1"/>
    <col min="10323" max="10323" width="7.00390625" style="1" customWidth="1"/>
    <col min="10324" max="10340" width="0.85546875" style="1" customWidth="1"/>
    <col min="10341" max="10341" width="1.28515625" style="1" customWidth="1"/>
    <col min="10342" max="10342" width="8.421875" style="1" customWidth="1"/>
    <col min="10343" max="10344" width="0.85546875" style="1" customWidth="1"/>
    <col min="10345" max="10345" width="1.28515625" style="1" customWidth="1"/>
    <col min="10346" max="10346" width="1.1484375" style="1" customWidth="1"/>
    <col min="10347" max="10348" width="0.85546875" style="1" customWidth="1"/>
    <col min="10349" max="10349" width="3.00390625" style="1" customWidth="1"/>
    <col min="10350" max="10350" width="0.85546875" style="1" customWidth="1"/>
    <col min="10351" max="10351" width="4.00390625" style="1" bestFit="1" customWidth="1"/>
    <col min="10352" max="10354" width="0.85546875" style="1" customWidth="1"/>
    <col min="10355" max="10355" width="3.7109375" style="1" customWidth="1"/>
    <col min="10356" max="10356" width="0.85546875" style="1" customWidth="1"/>
    <col min="10357" max="10357" width="16.140625" style="1" customWidth="1"/>
    <col min="10358" max="10358" width="0.85546875" style="1" customWidth="1"/>
    <col min="10359" max="10359" width="16.140625" style="1" customWidth="1"/>
    <col min="10360" max="10360" width="13.57421875" style="1" customWidth="1"/>
    <col min="10361" max="10361" width="17.7109375" style="1" customWidth="1"/>
    <col min="10362" max="10506" width="0.85546875" style="1" customWidth="1"/>
    <col min="10507" max="10507" width="1.57421875" style="1" customWidth="1"/>
    <col min="10508" max="10510" width="0.85546875" style="1" customWidth="1"/>
    <col min="10511" max="10511" width="1.7109375" style="1" customWidth="1"/>
    <col min="10512" max="10512" width="0.85546875" style="1" customWidth="1"/>
    <col min="10513" max="10513" width="2.00390625" style="1" customWidth="1"/>
    <col min="10514" max="10514" width="2.140625" style="1" customWidth="1"/>
    <col min="10515" max="10515" width="1.7109375" style="1" customWidth="1"/>
    <col min="10516" max="10516" width="1.421875" style="1" customWidth="1"/>
    <col min="10517" max="10517" width="0.85546875" style="1" customWidth="1"/>
    <col min="10518" max="10518" width="1.7109375" style="1" customWidth="1"/>
    <col min="10519" max="10521" width="0.85546875" style="1" customWidth="1"/>
    <col min="10522" max="10522" width="1.8515625" style="1" customWidth="1"/>
    <col min="10523" max="10526" width="0.85546875" style="1" customWidth="1"/>
    <col min="10527" max="10527" width="3.28125" style="1" customWidth="1"/>
    <col min="10528" max="10532" width="0.85546875" style="1" customWidth="1"/>
    <col min="10533" max="10533" width="1.8515625" style="1" customWidth="1"/>
    <col min="10534" max="10538" width="0.85546875" style="1" customWidth="1"/>
    <col min="10539" max="10539" width="2.28125" style="1" customWidth="1"/>
    <col min="10540" max="10542" width="0.85546875" style="1" customWidth="1"/>
    <col min="10543" max="10543" width="1.421875" style="1" customWidth="1"/>
    <col min="10544" max="10544" width="0.85546875" style="1" customWidth="1"/>
    <col min="10545" max="10545" width="1.8515625" style="1" customWidth="1"/>
    <col min="10546" max="10551" width="0.85546875" style="1" customWidth="1"/>
    <col min="10552" max="10552" width="1.1484375" style="1" customWidth="1"/>
    <col min="10553" max="10553" width="0.85546875" style="1" customWidth="1"/>
    <col min="10554" max="10554" width="0.71875" style="1" customWidth="1"/>
    <col min="10555" max="10555" width="0.85546875" style="1" hidden="1" customWidth="1"/>
    <col min="10556" max="10556" width="0.5625" style="1" customWidth="1"/>
    <col min="10557" max="10567" width="0.85546875" style="1" customWidth="1"/>
    <col min="10568" max="10568" width="5.57421875" style="1" customWidth="1"/>
    <col min="10569" max="10578" width="0.85546875" style="1" customWidth="1"/>
    <col min="10579" max="10579" width="7.00390625" style="1" customWidth="1"/>
    <col min="10580" max="10596" width="0.85546875" style="1" customWidth="1"/>
    <col min="10597" max="10597" width="1.28515625" style="1" customWidth="1"/>
    <col min="10598" max="10598" width="8.421875" style="1" customWidth="1"/>
    <col min="10599" max="10600" width="0.85546875" style="1" customWidth="1"/>
    <col min="10601" max="10601" width="1.28515625" style="1" customWidth="1"/>
    <col min="10602" max="10602" width="1.1484375" style="1" customWidth="1"/>
    <col min="10603" max="10604" width="0.85546875" style="1" customWidth="1"/>
    <col min="10605" max="10605" width="3.00390625" style="1" customWidth="1"/>
    <col min="10606" max="10606" width="0.85546875" style="1" customWidth="1"/>
    <col min="10607" max="10607" width="4.00390625" style="1" bestFit="1" customWidth="1"/>
    <col min="10608" max="10610" width="0.85546875" style="1" customWidth="1"/>
    <col min="10611" max="10611" width="3.7109375" style="1" customWidth="1"/>
    <col min="10612" max="10612" width="0.85546875" style="1" customWidth="1"/>
    <col min="10613" max="10613" width="16.140625" style="1" customWidth="1"/>
    <col min="10614" max="10614" width="0.85546875" style="1" customWidth="1"/>
    <col min="10615" max="10615" width="16.140625" style="1" customWidth="1"/>
    <col min="10616" max="10616" width="13.57421875" style="1" customWidth="1"/>
    <col min="10617" max="10617" width="17.7109375" style="1" customWidth="1"/>
    <col min="10618" max="10762" width="0.85546875" style="1" customWidth="1"/>
    <col min="10763" max="10763" width="1.57421875" style="1" customWidth="1"/>
    <col min="10764" max="10766" width="0.85546875" style="1" customWidth="1"/>
    <col min="10767" max="10767" width="1.7109375" style="1" customWidth="1"/>
    <col min="10768" max="10768" width="0.85546875" style="1" customWidth="1"/>
    <col min="10769" max="10769" width="2.00390625" style="1" customWidth="1"/>
    <col min="10770" max="10770" width="2.140625" style="1" customWidth="1"/>
    <col min="10771" max="10771" width="1.7109375" style="1" customWidth="1"/>
    <col min="10772" max="10772" width="1.421875" style="1" customWidth="1"/>
    <col min="10773" max="10773" width="0.85546875" style="1" customWidth="1"/>
    <col min="10774" max="10774" width="1.7109375" style="1" customWidth="1"/>
    <col min="10775" max="10777" width="0.85546875" style="1" customWidth="1"/>
    <col min="10778" max="10778" width="1.8515625" style="1" customWidth="1"/>
    <col min="10779" max="10782" width="0.85546875" style="1" customWidth="1"/>
    <col min="10783" max="10783" width="3.28125" style="1" customWidth="1"/>
    <col min="10784" max="10788" width="0.85546875" style="1" customWidth="1"/>
    <col min="10789" max="10789" width="1.8515625" style="1" customWidth="1"/>
    <col min="10790" max="10794" width="0.85546875" style="1" customWidth="1"/>
    <col min="10795" max="10795" width="2.28125" style="1" customWidth="1"/>
    <col min="10796" max="10798" width="0.85546875" style="1" customWidth="1"/>
    <col min="10799" max="10799" width="1.421875" style="1" customWidth="1"/>
    <col min="10800" max="10800" width="0.85546875" style="1" customWidth="1"/>
    <col min="10801" max="10801" width="1.8515625" style="1" customWidth="1"/>
    <col min="10802" max="10807" width="0.85546875" style="1" customWidth="1"/>
    <col min="10808" max="10808" width="1.1484375" style="1" customWidth="1"/>
    <col min="10809" max="10809" width="0.85546875" style="1" customWidth="1"/>
    <col min="10810" max="10810" width="0.71875" style="1" customWidth="1"/>
    <col min="10811" max="10811" width="0.85546875" style="1" hidden="1" customWidth="1"/>
    <col min="10812" max="10812" width="0.5625" style="1" customWidth="1"/>
    <col min="10813" max="10823" width="0.85546875" style="1" customWidth="1"/>
    <col min="10824" max="10824" width="5.57421875" style="1" customWidth="1"/>
    <col min="10825" max="10834" width="0.85546875" style="1" customWidth="1"/>
    <col min="10835" max="10835" width="7.00390625" style="1" customWidth="1"/>
    <col min="10836" max="10852" width="0.85546875" style="1" customWidth="1"/>
    <col min="10853" max="10853" width="1.28515625" style="1" customWidth="1"/>
    <col min="10854" max="10854" width="8.421875" style="1" customWidth="1"/>
    <col min="10855" max="10856" width="0.85546875" style="1" customWidth="1"/>
    <col min="10857" max="10857" width="1.28515625" style="1" customWidth="1"/>
    <col min="10858" max="10858" width="1.1484375" style="1" customWidth="1"/>
    <col min="10859" max="10860" width="0.85546875" style="1" customWidth="1"/>
    <col min="10861" max="10861" width="3.00390625" style="1" customWidth="1"/>
    <col min="10862" max="10862" width="0.85546875" style="1" customWidth="1"/>
    <col min="10863" max="10863" width="4.00390625" style="1" bestFit="1" customWidth="1"/>
    <col min="10864" max="10866" width="0.85546875" style="1" customWidth="1"/>
    <col min="10867" max="10867" width="3.7109375" style="1" customWidth="1"/>
    <col min="10868" max="10868" width="0.85546875" style="1" customWidth="1"/>
    <col min="10869" max="10869" width="16.140625" style="1" customWidth="1"/>
    <col min="10870" max="10870" width="0.85546875" style="1" customWidth="1"/>
    <col min="10871" max="10871" width="16.140625" style="1" customWidth="1"/>
    <col min="10872" max="10872" width="13.57421875" style="1" customWidth="1"/>
    <col min="10873" max="10873" width="17.7109375" style="1" customWidth="1"/>
    <col min="10874" max="11018" width="0.85546875" style="1" customWidth="1"/>
    <col min="11019" max="11019" width="1.57421875" style="1" customWidth="1"/>
    <col min="11020" max="11022" width="0.85546875" style="1" customWidth="1"/>
    <col min="11023" max="11023" width="1.7109375" style="1" customWidth="1"/>
    <col min="11024" max="11024" width="0.85546875" style="1" customWidth="1"/>
    <col min="11025" max="11025" width="2.00390625" style="1" customWidth="1"/>
    <col min="11026" max="11026" width="2.140625" style="1" customWidth="1"/>
    <col min="11027" max="11027" width="1.7109375" style="1" customWidth="1"/>
    <col min="11028" max="11028" width="1.421875" style="1" customWidth="1"/>
    <col min="11029" max="11029" width="0.85546875" style="1" customWidth="1"/>
    <col min="11030" max="11030" width="1.7109375" style="1" customWidth="1"/>
    <col min="11031" max="11033" width="0.85546875" style="1" customWidth="1"/>
    <col min="11034" max="11034" width="1.8515625" style="1" customWidth="1"/>
    <col min="11035" max="11038" width="0.85546875" style="1" customWidth="1"/>
    <col min="11039" max="11039" width="3.28125" style="1" customWidth="1"/>
    <col min="11040" max="11044" width="0.85546875" style="1" customWidth="1"/>
    <col min="11045" max="11045" width="1.8515625" style="1" customWidth="1"/>
    <col min="11046" max="11050" width="0.85546875" style="1" customWidth="1"/>
    <col min="11051" max="11051" width="2.28125" style="1" customWidth="1"/>
    <col min="11052" max="11054" width="0.85546875" style="1" customWidth="1"/>
    <col min="11055" max="11055" width="1.421875" style="1" customWidth="1"/>
    <col min="11056" max="11056" width="0.85546875" style="1" customWidth="1"/>
    <col min="11057" max="11057" width="1.8515625" style="1" customWidth="1"/>
    <col min="11058" max="11063" width="0.85546875" style="1" customWidth="1"/>
    <col min="11064" max="11064" width="1.1484375" style="1" customWidth="1"/>
    <col min="11065" max="11065" width="0.85546875" style="1" customWidth="1"/>
    <col min="11066" max="11066" width="0.71875" style="1" customWidth="1"/>
    <col min="11067" max="11067" width="0.85546875" style="1" hidden="1" customWidth="1"/>
    <col min="11068" max="11068" width="0.5625" style="1" customWidth="1"/>
    <col min="11069" max="11079" width="0.85546875" style="1" customWidth="1"/>
    <col min="11080" max="11080" width="5.57421875" style="1" customWidth="1"/>
    <col min="11081" max="11090" width="0.85546875" style="1" customWidth="1"/>
    <col min="11091" max="11091" width="7.00390625" style="1" customWidth="1"/>
    <col min="11092" max="11108" width="0.85546875" style="1" customWidth="1"/>
    <col min="11109" max="11109" width="1.28515625" style="1" customWidth="1"/>
    <col min="11110" max="11110" width="8.421875" style="1" customWidth="1"/>
    <col min="11111" max="11112" width="0.85546875" style="1" customWidth="1"/>
    <col min="11113" max="11113" width="1.28515625" style="1" customWidth="1"/>
    <col min="11114" max="11114" width="1.1484375" style="1" customWidth="1"/>
    <col min="11115" max="11116" width="0.85546875" style="1" customWidth="1"/>
    <col min="11117" max="11117" width="3.00390625" style="1" customWidth="1"/>
    <col min="11118" max="11118" width="0.85546875" style="1" customWidth="1"/>
    <col min="11119" max="11119" width="4.00390625" style="1" bestFit="1" customWidth="1"/>
    <col min="11120" max="11122" width="0.85546875" style="1" customWidth="1"/>
    <col min="11123" max="11123" width="3.7109375" style="1" customWidth="1"/>
    <col min="11124" max="11124" width="0.85546875" style="1" customWidth="1"/>
    <col min="11125" max="11125" width="16.140625" style="1" customWidth="1"/>
    <col min="11126" max="11126" width="0.85546875" style="1" customWidth="1"/>
    <col min="11127" max="11127" width="16.140625" style="1" customWidth="1"/>
    <col min="11128" max="11128" width="13.57421875" style="1" customWidth="1"/>
    <col min="11129" max="11129" width="17.7109375" style="1" customWidth="1"/>
    <col min="11130" max="11274" width="0.85546875" style="1" customWidth="1"/>
    <col min="11275" max="11275" width="1.57421875" style="1" customWidth="1"/>
    <col min="11276" max="11278" width="0.85546875" style="1" customWidth="1"/>
    <col min="11279" max="11279" width="1.7109375" style="1" customWidth="1"/>
    <col min="11280" max="11280" width="0.85546875" style="1" customWidth="1"/>
    <col min="11281" max="11281" width="2.00390625" style="1" customWidth="1"/>
    <col min="11282" max="11282" width="2.140625" style="1" customWidth="1"/>
    <col min="11283" max="11283" width="1.7109375" style="1" customWidth="1"/>
    <col min="11284" max="11284" width="1.421875" style="1" customWidth="1"/>
    <col min="11285" max="11285" width="0.85546875" style="1" customWidth="1"/>
    <col min="11286" max="11286" width="1.7109375" style="1" customWidth="1"/>
    <col min="11287" max="11289" width="0.85546875" style="1" customWidth="1"/>
    <col min="11290" max="11290" width="1.8515625" style="1" customWidth="1"/>
    <col min="11291" max="11294" width="0.85546875" style="1" customWidth="1"/>
    <col min="11295" max="11295" width="3.28125" style="1" customWidth="1"/>
    <col min="11296" max="11300" width="0.85546875" style="1" customWidth="1"/>
    <col min="11301" max="11301" width="1.8515625" style="1" customWidth="1"/>
    <col min="11302" max="11306" width="0.85546875" style="1" customWidth="1"/>
    <col min="11307" max="11307" width="2.28125" style="1" customWidth="1"/>
    <col min="11308" max="11310" width="0.85546875" style="1" customWidth="1"/>
    <col min="11311" max="11311" width="1.421875" style="1" customWidth="1"/>
    <col min="11312" max="11312" width="0.85546875" style="1" customWidth="1"/>
    <col min="11313" max="11313" width="1.8515625" style="1" customWidth="1"/>
    <col min="11314" max="11319" width="0.85546875" style="1" customWidth="1"/>
    <col min="11320" max="11320" width="1.1484375" style="1" customWidth="1"/>
    <col min="11321" max="11321" width="0.85546875" style="1" customWidth="1"/>
    <col min="11322" max="11322" width="0.71875" style="1" customWidth="1"/>
    <col min="11323" max="11323" width="0.85546875" style="1" hidden="1" customWidth="1"/>
    <col min="11324" max="11324" width="0.5625" style="1" customWidth="1"/>
    <col min="11325" max="11335" width="0.85546875" style="1" customWidth="1"/>
    <col min="11336" max="11336" width="5.57421875" style="1" customWidth="1"/>
    <col min="11337" max="11346" width="0.85546875" style="1" customWidth="1"/>
    <col min="11347" max="11347" width="7.00390625" style="1" customWidth="1"/>
    <col min="11348" max="11364" width="0.85546875" style="1" customWidth="1"/>
    <col min="11365" max="11365" width="1.28515625" style="1" customWidth="1"/>
    <col min="11366" max="11366" width="8.421875" style="1" customWidth="1"/>
    <col min="11367" max="11368" width="0.85546875" style="1" customWidth="1"/>
    <col min="11369" max="11369" width="1.28515625" style="1" customWidth="1"/>
    <col min="11370" max="11370" width="1.1484375" style="1" customWidth="1"/>
    <col min="11371" max="11372" width="0.85546875" style="1" customWidth="1"/>
    <col min="11373" max="11373" width="3.00390625" style="1" customWidth="1"/>
    <col min="11374" max="11374" width="0.85546875" style="1" customWidth="1"/>
    <col min="11375" max="11375" width="4.00390625" style="1" bestFit="1" customWidth="1"/>
    <col min="11376" max="11378" width="0.85546875" style="1" customWidth="1"/>
    <col min="11379" max="11379" width="3.7109375" style="1" customWidth="1"/>
    <col min="11380" max="11380" width="0.85546875" style="1" customWidth="1"/>
    <col min="11381" max="11381" width="16.140625" style="1" customWidth="1"/>
    <col min="11382" max="11382" width="0.85546875" style="1" customWidth="1"/>
    <col min="11383" max="11383" width="16.140625" style="1" customWidth="1"/>
    <col min="11384" max="11384" width="13.57421875" style="1" customWidth="1"/>
    <col min="11385" max="11385" width="17.7109375" style="1" customWidth="1"/>
    <col min="11386" max="11530" width="0.85546875" style="1" customWidth="1"/>
    <col min="11531" max="11531" width="1.57421875" style="1" customWidth="1"/>
    <col min="11532" max="11534" width="0.85546875" style="1" customWidth="1"/>
    <col min="11535" max="11535" width="1.7109375" style="1" customWidth="1"/>
    <col min="11536" max="11536" width="0.85546875" style="1" customWidth="1"/>
    <col min="11537" max="11537" width="2.00390625" style="1" customWidth="1"/>
    <col min="11538" max="11538" width="2.140625" style="1" customWidth="1"/>
    <col min="11539" max="11539" width="1.7109375" style="1" customWidth="1"/>
    <col min="11540" max="11540" width="1.421875" style="1" customWidth="1"/>
    <col min="11541" max="11541" width="0.85546875" style="1" customWidth="1"/>
    <col min="11542" max="11542" width="1.7109375" style="1" customWidth="1"/>
    <col min="11543" max="11545" width="0.85546875" style="1" customWidth="1"/>
    <col min="11546" max="11546" width="1.8515625" style="1" customWidth="1"/>
    <col min="11547" max="11550" width="0.85546875" style="1" customWidth="1"/>
    <col min="11551" max="11551" width="3.28125" style="1" customWidth="1"/>
    <col min="11552" max="11556" width="0.85546875" style="1" customWidth="1"/>
    <col min="11557" max="11557" width="1.8515625" style="1" customWidth="1"/>
    <col min="11558" max="11562" width="0.85546875" style="1" customWidth="1"/>
    <col min="11563" max="11563" width="2.28125" style="1" customWidth="1"/>
    <col min="11564" max="11566" width="0.85546875" style="1" customWidth="1"/>
    <col min="11567" max="11567" width="1.421875" style="1" customWidth="1"/>
    <col min="11568" max="11568" width="0.85546875" style="1" customWidth="1"/>
    <col min="11569" max="11569" width="1.8515625" style="1" customWidth="1"/>
    <col min="11570" max="11575" width="0.85546875" style="1" customWidth="1"/>
    <col min="11576" max="11576" width="1.1484375" style="1" customWidth="1"/>
    <col min="11577" max="11577" width="0.85546875" style="1" customWidth="1"/>
    <col min="11578" max="11578" width="0.71875" style="1" customWidth="1"/>
    <col min="11579" max="11579" width="0.85546875" style="1" hidden="1" customWidth="1"/>
    <col min="11580" max="11580" width="0.5625" style="1" customWidth="1"/>
    <col min="11581" max="11591" width="0.85546875" style="1" customWidth="1"/>
    <col min="11592" max="11592" width="5.57421875" style="1" customWidth="1"/>
    <col min="11593" max="11602" width="0.85546875" style="1" customWidth="1"/>
    <col min="11603" max="11603" width="7.00390625" style="1" customWidth="1"/>
    <col min="11604" max="11620" width="0.85546875" style="1" customWidth="1"/>
    <col min="11621" max="11621" width="1.28515625" style="1" customWidth="1"/>
    <col min="11622" max="11622" width="8.421875" style="1" customWidth="1"/>
    <col min="11623" max="11624" width="0.85546875" style="1" customWidth="1"/>
    <col min="11625" max="11625" width="1.28515625" style="1" customWidth="1"/>
    <col min="11626" max="11626" width="1.1484375" style="1" customWidth="1"/>
    <col min="11627" max="11628" width="0.85546875" style="1" customWidth="1"/>
    <col min="11629" max="11629" width="3.00390625" style="1" customWidth="1"/>
    <col min="11630" max="11630" width="0.85546875" style="1" customWidth="1"/>
    <col min="11631" max="11631" width="4.00390625" style="1" bestFit="1" customWidth="1"/>
    <col min="11632" max="11634" width="0.85546875" style="1" customWidth="1"/>
    <col min="11635" max="11635" width="3.7109375" style="1" customWidth="1"/>
    <col min="11636" max="11636" width="0.85546875" style="1" customWidth="1"/>
    <col min="11637" max="11637" width="16.140625" style="1" customWidth="1"/>
    <col min="11638" max="11638" width="0.85546875" style="1" customWidth="1"/>
    <col min="11639" max="11639" width="16.140625" style="1" customWidth="1"/>
    <col min="11640" max="11640" width="13.57421875" style="1" customWidth="1"/>
    <col min="11641" max="11641" width="17.7109375" style="1" customWidth="1"/>
    <col min="11642" max="11786" width="0.85546875" style="1" customWidth="1"/>
    <col min="11787" max="11787" width="1.57421875" style="1" customWidth="1"/>
    <col min="11788" max="11790" width="0.85546875" style="1" customWidth="1"/>
    <col min="11791" max="11791" width="1.7109375" style="1" customWidth="1"/>
    <col min="11792" max="11792" width="0.85546875" style="1" customWidth="1"/>
    <col min="11793" max="11793" width="2.00390625" style="1" customWidth="1"/>
    <col min="11794" max="11794" width="2.140625" style="1" customWidth="1"/>
    <col min="11795" max="11795" width="1.7109375" style="1" customWidth="1"/>
    <col min="11796" max="11796" width="1.421875" style="1" customWidth="1"/>
    <col min="11797" max="11797" width="0.85546875" style="1" customWidth="1"/>
    <col min="11798" max="11798" width="1.7109375" style="1" customWidth="1"/>
    <col min="11799" max="11801" width="0.85546875" style="1" customWidth="1"/>
    <col min="11802" max="11802" width="1.8515625" style="1" customWidth="1"/>
    <col min="11803" max="11806" width="0.85546875" style="1" customWidth="1"/>
    <col min="11807" max="11807" width="3.28125" style="1" customWidth="1"/>
    <col min="11808" max="11812" width="0.85546875" style="1" customWidth="1"/>
    <col min="11813" max="11813" width="1.8515625" style="1" customWidth="1"/>
    <col min="11814" max="11818" width="0.85546875" style="1" customWidth="1"/>
    <col min="11819" max="11819" width="2.28125" style="1" customWidth="1"/>
    <col min="11820" max="11822" width="0.85546875" style="1" customWidth="1"/>
    <col min="11823" max="11823" width="1.421875" style="1" customWidth="1"/>
    <col min="11824" max="11824" width="0.85546875" style="1" customWidth="1"/>
    <col min="11825" max="11825" width="1.8515625" style="1" customWidth="1"/>
    <col min="11826" max="11831" width="0.85546875" style="1" customWidth="1"/>
    <col min="11832" max="11832" width="1.1484375" style="1" customWidth="1"/>
    <col min="11833" max="11833" width="0.85546875" style="1" customWidth="1"/>
    <col min="11834" max="11834" width="0.71875" style="1" customWidth="1"/>
    <col min="11835" max="11835" width="0.85546875" style="1" hidden="1" customWidth="1"/>
    <col min="11836" max="11836" width="0.5625" style="1" customWidth="1"/>
    <col min="11837" max="11847" width="0.85546875" style="1" customWidth="1"/>
    <col min="11848" max="11848" width="5.57421875" style="1" customWidth="1"/>
    <col min="11849" max="11858" width="0.85546875" style="1" customWidth="1"/>
    <col min="11859" max="11859" width="7.00390625" style="1" customWidth="1"/>
    <col min="11860" max="11876" width="0.85546875" style="1" customWidth="1"/>
    <col min="11877" max="11877" width="1.28515625" style="1" customWidth="1"/>
    <col min="11878" max="11878" width="8.421875" style="1" customWidth="1"/>
    <col min="11879" max="11880" width="0.85546875" style="1" customWidth="1"/>
    <col min="11881" max="11881" width="1.28515625" style="1" customWidth="1"/>
    <col min="11882" max="11882" width="1.1484375" style="1" customWidth="1"/>
    <col min="11883" max="11884" width="0.85546875" style="1" customWidth="1"/>
    <col min="11885" max="11885" width="3.00390625" style="1" customWidth="1"/>
    <col min="11886" max="11886" width="0.85546875" style="1" customWidth="1"/>
    <col min="11887" max="11887" width="4.00390625" style="1" bestFit="1" customWidth="1"/>
    <col min="11888" max="11890" width="0.85546875" style="1" customWidth="1"/>
    <col min="11891" max="11891" width="3.7109375" style="1" customWidth="1"/>
    <col min="11892" max="11892" width="0.85546875" style="1" customWidth="1"/>
    <col min="11893" max="11893" width="16.140625" style="1" customWidth="1"/>
    <col min="11894" max="11894" width="0.85546875" style="1" customWidth="1"/>
    <col min="11895" max="11895" width="16.140625" style="1" customWidth="1"/>
    <col min="11896" max="11896" width="13.57421875" style="1" customWidth="1"/>
    <col min="11897" max="11897" width="17.7109375" style="1" customWidth="1"/>
    <col min="11898" max="12042" width="0.85546875" style="1" customWidth="1"/>
    <col min="12043" max="12043" width="1.57421875" style="1" customWidth="1"/>
    <col min="12044" max="12046" width="0.85546875" style="1" customWidth="1"/>
    <col min="12047" max="12047" width="1.7109375" style="1" customWidth="1"/>
    <col min="12048" max="12048" width="0.85546875" style="1" customWidth="1"/>
    <col min="12049" max="12049" width="2.00390625" style="1" customWidth="1"/>
    <col min="12050" max="12050" width="2.140625" style="1" customWidth="1"/>
    <col min="12051" max="12051" width="1.7109375" style="1" customWidth="1"/>
    <col min="12052" max="12052" width="1.421875" style="1" customWidth="1"/>
    <col min="12053" max="12053" width="0.85546875" style="1" customWidth="1"/>
    <col min="12054" max="12054" width="1.7109375" style="1" customWidth="1"/>
    <col min="12055" max="12057" width="0.85546875" style="1" customWidth="1"/>
    <col min="12058" max="12058" width="1.8515625" style="1" customWidth="1"/>
    <col min="12059" max="12062" width="0.85546875" style="1" customWidth="1"/>
    <col min="12063" max="12063" width="3.28125" style="1" customWidth="1"/>
    <col min="12064" max="12068" width="0.85546875" style="1" customWidth="1"/>
    <col min="12069" max="12069" width="1.8515625" style="1" customWidth="1"/>
    <col min="12070" max="12074" width="0.85546875" style="1" customWidth="1"/>
    <col min="12075" max="12075" width="2.28125" style="1" customWidth="1"/>
    <col min="12076" max="12078" width="0.85546875" style="1" customWidth="1"/>
    <col min="12079" max="12079" width="1.421875" style="1" customWidth="1"/>
    <col min="12080" max="12080" width="0.85546875" style="1" customWidth="1"/>
    <col min="12081" max="12081" width="1.8515625" style="1" customWidth="1"/>
    <col min="12082" max="12087" width="0.85546875" style="1" customWidth="1"/>
    <col min="12088" max="12088" width="1.1484375" style="1" customWidth="1"/>
    <col min="12089" max="12089" width="0.85546875" style="1" customWidth="1"/>
    <col min="12090" max="12090" width="0.71875" style="1" customWidth="1"/>
    <col min="12091" max="12091" width="0.85546875" style="1" hidden="1" customWidth="1"/>
    <col min="12092" max="12092" width="0.5625" style="1" customWidth="1"/>
    <col min="12093" max="12103" width="0.85546875" style="1" customWidth="1"/>
    <col min="12104" max="12104" width="5.57421875" style="1" customWidth="1"/>
    <col min="12105" max="12114" width="0.85546875" style="1" customWidth="1"/>
    <col min="12115" max="12115" width="7.00390625" style="1" customWidth="1"/>
    <col min="12116" max="12132" width="0.85546875" style="1" customWidth="1"/>
    <col min="12133" max="12133" width="1.28515625" style="1" customWidth="1"/>
    <col min="12134" max="12134" width="8.421875" style="1" customWidth="1"/>
    <col min="12135" max="12136" width="0.85546875" style="1" customWidth="1"/>
    <col min="12137" max="12137" width="1.28515625" style="1" customWidth="1"/>
    <col min="12138" max="12138" width="1.1484375" style="1" customWidth="1"/>
    <col min="12139" max="12140" width="0.85546875" style="1" customWidth="1"/>
    <col min="12141" max="12141" width="3.00390625" style="1" customWidth="1"/>
    <col min="12142" max="12142" width="0.85546875" style="1" customWidth="1"/>
    <col min="12143" max="12143" width="4.00390625" style="1" bestFit="1" customWidth="1"/>
    <col min="12144" max="12146" width="0.85546875" style="1" customWidth="1"/>
    <col min="12147" max="12147" width="3.7109375" style="1" customWidth="1"/>
    <col min="12148" max="12148" width="0.85546875" style="1" customWidth="1"/>
    <col min="12149" max="12149" width="16.140625" style="1" customWidth="1"/>
    <col min="12150" max="12150" width="0.85546875" style="1" customWidth="1"/>
    <col min="12151" max="12151" width="16.140625" style="1" customWidth="1"/>
    <col min="12152" max="12152" width="13.57421875" style="1" customWidth="1"/>
    <col min="12153" max="12153" width="17.7109375" style="1" customWidth="1"/>
    <col min="12154" max="12298" width="0.85546875" style="1" customWidth="1"/>
    <col min="12299" max="12299" width="1.57421875" style="1" customWidth="1"/>
    <col min="12300" max="12302" width="0.85546875" style="1" customWidth="1"/>
    <col min="12303" max="12303" width="1.7109375" style="1" customWidth="1"/>
    <col min="12304" max="12304" width="0.85546875" style="1" customWidth="1"/>
    <col min="12305" max="12305" width="2.00390625" style="1" customWidth="1"/>
    <col min="12306" max="12306" width="2.140625" style="1" customWidth="1"/>
    <col min="12307" max="12307" width="1.7109375" style="1" customWidth="1"/>
    <col min="12308" max="12308" width="1.421875" style="1" customWidth="1"/>
    <col min="12309" max="12309" width="0.85546875" style="1" customWidth="1"/>
    <col min="12310" max="12310" width="1.7109375" style="1" customWidth="1"/>
    <col min="12311" max="12313" width="0.85546875" style="1" customWidth="1"/>
    <col min="12314" max="12314" width="1.8515625" style="1" customWidth="1"/>
    <col min="12315" max="12318" width="0.85546875" style="1" customWidth="1"/>
    <col min="12319" max="12319" width="3.28125" style="1" customWidth="1"/>
    <col min="12320" max="12324" width="0.85546875" style="1" customWidth="1"/>
    <col min="12325" max="12325" width="1.8515625" style="1" customWidth="1"/>
    <col min="12326" max="12330" width="0.85546875" style="1" customWidth="1"/>
    <col min="12331" max="12331" width="2.28125" style="1" customWidth="1"/>
    <col min="12332" max="12334" width="0.85546875" style="1" customWidth="1"/>
    <col min="12335" max="12335" width="1.421875" style="1" customWidth="1"/>
    <col min="12336" max="12336" width="0.85546875" style="1" customWidth="1"/>
    <col min="12337" max="12337" width="1.8515625" style="1" customWidth="1"/>
    <col min="12338" max="12343" width="0.85546875" style="1" customWidth="1"/>
    <col min="12344" max="12344" width="1.1484375" style="1" customWidth="1"/>
    <col min="12345" max="12345" width="0.85546875" style="1" customWidth="1"/>
    <col min="12346" max="12346" width="0.71875" style="1" customWidth="1"/>
    <col min="12347" max="12347" width="0.85546875" style="1" hidden="1" customWidth="1"/>
    <col min="12348" max="12348" width="0.5625" style="1" customWidth="1"/>
    <col min="12349" max="12359" width="0.85546875" style="1" customWidth="1"/>
    <col min="12360" max="12360" width="5.57421875" style="1" customWidth="1"/>
    <col min="12361" max="12370" width="0.85546875" style="1" customWidth="1"/>
    <col min="12371" max="12371" width="7.00390625" style="1" customWidth="1"/>
    <col min="12372" max="12388" width="0.85546875" style="1" customWidth="1"/>
    <col min="12389" max="12389" width="1.28515625" style="1" customWidth="1"/>
    <col min="12390" max="12390" width="8.421875" style="1" customWidth="1"/>
    <col min="12391" max="12392" width="0.85546875" style="1" customWidth="1"/>
    <col min="12393" max="12393" width="1.28515625" style="1" customWidth="1"/>
    <col min="12394" max="12394" width="1.1484375" style="1" customWidth="1"/>
    <col min="12395" max="12396" width="0.85546875" style="1" customWidth="1"/>
    <col min="12397" max="12397" width="3.00390625" style="1" customWidth="1"/>
    <col min="12398" max="12398" width="0.85546875" style="1" customWidth="1"/>
    <col min="12399" max="12399" width="4.00390625" style="1" bestFit="1" customWidth="1"/>
    <col min="12400" max="12402" width="0.85546875" style="1" customWidth="1"/>
    <col min="12403" max="12403" width="3.7109375" style="1" customWidth="1"/>
    <col min="12404" max="12404" width="0.85546875" style="1" customWidth="1"/>
    <col min="12405" max="12405" width="16.140625" style="1" customWidth="1"/>
    <col min="12406" max="12406" width="0.85546875" style="1" customWidth="1"/>
    <col min="12407" max="12407" width="16.140625" style="1" customWidth="1"/>
    <col min="12408" max="12408" width="13.57421875" style="1" customWidth="1"/>
    <col min="12409" max="12409" width="17.7109375" style="1" customWidth="1"/>
    <col min="12410" max="12554" width="0.85546875" style="1" customWidth="1"/>
    <col min="12555" max="12555" width="1.57421875" style="1" customWidth="1"/>
    <col min="12556" max="12558" width="0.85546875" style="1" customWidth="1"/>
    <col min="12559" max="12559" width="1.7109375" style="1" customWidth="1"/>
    <col min="12560" max="12560" width="0.85546875" style="1" customWidth="1"/>
    <col min="12561" max="12561" width="2.00390625" style="1" customWidth="1"/>
    <col min="12562" max="12562" width="2.140625" style="1" customWidth="1"/>
    <col min="12563" max="12563" width="1.7109375" style="1" customWidth="1"/>
    <col min="12564" max="12564" width="1.421875" style="1" customWidth="1"/>
    <col min="12565" max="12565" width="0.85546875" style="1" customWidth="1"/>
    <col min="12566" max="12566" width="1.7109375" style="1" customWidth="1"/>
    <col min="12567" max="12569" width="0.85546875" style="1" customWidth="1"/>
    <col min="12570" max="12570" width="1.8515625" style="1" customWidth="1"/>
    <col min="12571" max="12574" width="0.85546875" style="1" customWidth="1"/>
    <col min="12575" max="12575" width="3.28125" style="1" customWidth="1"/>
    <col min="12576" max="12580" width="0.85546875" style="1" customWidth="1"/>
    <col min="12581" max="12581" width="1.8515625" style="1" customWidth="1"/>
    <col min="12582" max="12586" width="0.85546875" style="1" customWidth="1"/>
    <col min="12587" max="12587" width="2.28125" style="1" customWidth="1"/>
    <col min="12588" max="12590" width="0.85546875" style="1" customWidth="1"/>
    <col min="12591" max="12591" width="1.421875" style="1" customWidth="1"/>
    <col min="12592" max="12592" width="0.85546875" style="1" customWidth="1"/>
    <col min="12593" max="12593" width="1.8515625" style="1" customWidth="1"/>
    <col min="12594" max="12599" width="0.85546875" style="1" customWidth="1"/>
    <col min="12600" max="12600" width="1.1484375" style="1" customWidth="1"/>
    <col min="12601" max="12601" width="0.85546875" style="1" customWidth="1"/>
    <col min="12602" max="12602" width="0.71875" style="1" customWidth="1"/>
    <col min="12603" max="12603" width="0.85546875" style="1" hidden="1" customWidth="1"/>
    <col min="12604" max="12604" width="0.5625" style="1" customWidth="1"/>
    <col min="12605" max="12615" width="0.85546875" style="1" customWidth="1"/>
    <col min="12616" max="12616" width="5.57421875" style="1" customWidth="1"/>
    <col min="12617" max="12626" width="0.85546875" style="1" customWidth="1"/>
    <col min="12627" max="12627" width="7.00390625" style="1" customWidth="1"/>
    <col min="12628" max="12644" width="0.85546875" style="1" customWidth="1"/>
    <col min="12645" max="12645" width="1.28515625" style="1" customWidth="1"/>
    <col min="12646" max="12646" width="8.421875" style="1" customWidth="1"/>
    <col min="12647" max="12648" width="0.85546875" style="1" customWidth="1"/>
    <col min="12649" max="12649" width="1.28515625" style="1" customWidth="1"/>
    <col min="12650" max="12650" width="1.1484375" style="1" customWidth="1"/>
    <col min="12651" max="12652" width="0.85546875" style="1" customWidth="1"/>
    <col min="12653" max="12653" width="3.00390625" style="1" customWidth="1"/>
    <col min="12654" max="12654" width="0.85546875" style="1" customWidth="1"/>
    <col min="12655" max="12655" width="4.00390625" style="1" bestFit="1" customWidth="1"/>
    <col min="12656" max="12658" width="0.85546875" style="1" customWidth="1"/>
    <col min="12659" max="12659" width="3.7109375" style="1" customWidth="1"/>
    <col min="12660" max="12660" width="0.85546875" style="1" customWidth="1"/>
    <col min="12661" max="12661" width="16.140625" style="1" customWidth="1"/>
    <col min="12662" max="12662" width="0.85546875" style="1" customWidth="1"/>
    <col min="12663" max="12663" width="16.140625" style="1" customWidth="1"/>
    <col min="12664" max="12664" width="13.57421875" style="1" customWidth="1"/>
    <col min="12665" max="12665" width="17.7109375" style="1" customWidth="1"/>
    <col min="12666" max="12810" width="0.85546875" style="1" customWidth="1"/>
    <col min="12811" max="12811" width="1.57421875" style="1" customWidth="1"/>
    <col min="12812" max="12814" width="0.85546875" style="1" customWidth="1"/>
    <col min="12815" max="12815" width="1.7109375" style="1" customWidth="1"/>
    <col min="12816" max="12816" width="0.85546875" style="1" customWidth="1"/>
    <col min="12817" max="12817" width="2.00390625" style="1" customWidth="1"/>
    <col min="12818" max="12818" width="2.140625" style="1" customWidth="1"/>
    <col min="12819" max="12819" width="1.7109375" style="1" customWidth="1"/>
    <col min="12820" max="12820" width="1.421875" style="1" customWidth="1"/>
    <col min="12821" max="12821" width="0.85546875" style="1" customWidth="1"/>
    <col min="12822" max="12822" width="1.7109375" style="1" customWidth="1"/>
    <col min="12823" max="12825" width="0.85546875" style="1" customWidth="1"/>
    <col min="12826" max="12826" width="1.8515625" style="1" customWidth="1"/>
    <col min="12827" max="12830" width="0.85546875" style="1" customWidth="1"/>
    <col min="12831" max="12831" width="3.28125" style="1" customWidth="1"/>
    <col min="12832" max="12836" width="0.85546875" style="1" customWidth="1"/>
    <col min="12837" max="12837" width="1.8515625" style="1" customWidth="1"/>
    <col min="12838" max="12842" width="0.85546875" style="1" customWidth="1"/>
    <col min="12843" max="12843" width="2.28125" style="1" customWidth="1"/>
    <col min="12844" max="12846" width="0.85546875" style="1" customWidth="1"/>
    <col min="12847" max="12847" width="1.421875" style="1" customWidth="1"/>
    <col min="12848" max="12848" width="0.85546875" style="1" customWidth="1"/>
    <col min="12849" max="12849" width="1.8515625" style="1" customWidth="1"/>
    <col min="12850" max="12855" width="0.85546875" style="1" customWidth="1"/>
    <col min="12856" max="12856" width="1.1484375" style="1" customWidth="1"/>
    <col min="12857" max="12857" width="0.85546875" style="1" customWidth="1"/>
    <col min="12858" max="12858" width="0.71875" style="1" customWidth="1"/>
    <col min="12859" max="12859" width="0.85546875" style="1" hidden="1" customWidth="1"/>
    <col min="12860" max="12860" width="0.5625" style="1" customWidth="1"/>
    <col min="12861" max="12871" width="0.85546875" style="1" customWidth="1"/>
    <col min="12872" max="12872" width="5.57421875" style="1" customWidth="1"/>
    <col min="12873" max="12882" width="0.85546875" style="1" customWidth="1"/>
    <col min="12883" max="12883" width="7.00390625" style="1" customWidth="1"/>
    <col min="12884" max="12900" width="0.85546875" style="1" customWidth="1"/>
    <col min="12901" max="12901" width="1.28515625" style="1" customWidth="1"/>
    <col min="12902" max="12902" width="8.421875" style="1" customWidth="1"/>
    <col min="12903" max="12904" width="0.85546875" style="1" customWidth="1"/>
    <col min="12905" max="12905" width="1.28515625" style="1" customWidth="1"/>
    <col min="12906" max="12906" width="1.1484375" style="1" customWidth="1"/>
    <col min="12907" max="12908" width="0.85546875" style="1" customWidth="1"/>
    <col min="12909" max="12909" width="3.00390625" style="1" customWidth="1"/>
    <col min="12910" max="12910" width="0.85546875" style="1" customWidth="1"/>
    <col min="12911" max="12911" width="4.00390625" style="1" bestFit="1" customWidth="1"/>
    <col min="12912" max="12914" width="0.85546875" style="1" customWidth="1"/>
    <col min="12915" max="12915" width="3.7109375" style="1" customWidth="1"/>
    <col min="12916" max="12916" width="0.85546875" style="1" customWidth="1"/>
    <col min="12917" max="12917" width="16.140625" style="1" customWidth="1"/>
    <col min="12918" max="12918" width="0.85546875" style="1" customWidth="1"/>
    <col min="12919" max="12919" width="16.140625" style="1" customWidth="1"/>
    <col min="12920" max="12920" width="13.57421875" style="1" customWidth="1"/>
    <col min="12921" max="12921" width="17.7109375" style="1" customWidth="1"/>
    <col min="12922" max="13066" width="0.85546875" style="1" customWidth="1"/>
    <col min="13067" max="13067" width="1.57421875" style="1" customWidth="1"/>
    <col min="13068" max="13070" width="0.85546875" style="1" customWidth="1"/>
    <col min="13071" max="13071" width="1.7109375" style="1" customWidth="1"/>
    <col min="13072" max="13072" width="0.85546875" style="1" customWidth="1"/>
    <col min="13073" max="13073" width="2.00390625" style="1" customWidth="1"/>
    <col min="13074" max="13074" width="2.140625" style="1" customWidth="1"/>
    <col min="13075" max="13075" width="1.7109375" style="1" customWidth="1"/>
    <col min="13076" max="13076" width="1.421875" style="1" customWidth="1"/>
    <col min="13077" max="13077" width="0.85546875" style="1" customWidth="1"/>
    <col min="13078" max="13078" width="1.7109375" style="1" customWidth="1"/>
    <col min="13079" max="13081" width="0.85546875" style="1" customWidth="1"/>
    <col min="13082" max="13082" width="1.8515625" style="1" customWidth="1"/>
    <col min="13083" max="13086" width="0.85546875" style="1" customWidth="1"/>
    <col min="13087" max="13087" width="3.28125" style="1" customWidth="1"/>
    <col min="13088" max="13092" width="0.85546875" style="1" customWidth="1"/>
    <col min="13093" max="13093" width="1.8515625" style="1" customWidth="1"/>
    <col min="13094" max="13098" width="0.85546875" style="1" customWidth="1"/>
    <col min="13099" max="13099" width="2.28125" style="1" customWidth="1"/>
    <col min="13100" max="13102" width="0.85546875" style="1" customWidth="1"/>
    <col min="13103" max="13103" width="1.421875" style="1" customWidth="1"/>
    <col min="13104" max="13104" width="0.85546875" style="1" customWidth="1"/>
    <col min="13105" max="13105" width="1.8515625" style="1" customWidth="1"/>
    <col min="13106" max="13111" width="0.85546875" style="1" customWidth="1"/>
    <col min="13112" max="13112" width="1.1484375" style="1" customWidth="1"/>
    <col min="13113" max="13113" width="0.85546875" style="1" customWidth="1"/>
    <col min="13114" max="13114" width="0.71875" style="1" customWidth="1"/>
    <col min="13115" max="13115" width="0.85546875" style="1" hidden="1" customWidth="1"/>
    <col min="13116" max="13116" width="0.5625" style="1" customWidth="1"/>
    <col min="13117" max="13127" width="0.85546875" style="1" customWidth="1"/>
    <col min="13128" max="13128" width="5.57421875" style="1" customWidth="1"/>
    <col min="13129" max="13138" width="0.85546875" style="1" customWidth="1"/>
    <col min="13139" max="13139" width="7.00390625" style="1" customWidth="1"/>
    <col min="13140" max="13156" width="0.85546875" style="1" customWidth="1"/>
    <col min="13157" max="13157" width="1.28515625" style="1" customWidth="1"/>
    <col min="13158" max="13158" width="8.421875" style="1" customWidth="1"/>
    <col min="13159" max="13160" width="0.85546875" style="1" customWidth="1"/>
    <col min="13161" max="13161" width="1.28515625" style="1" customWidth="1"/>
    <col min="13162" max="13162" width="1.1484375" style="1" customWidth="1"/>
    <col min="13163" max="13164" width="0.85546875" style="1" customWidth="1"/>
    <col min="13165" max="13165" width="3.00390625" style="1" customWidth="1"/>
    <col min="13166" max="13166" width="0.85546875" style="1" customWidth="1"/>
    <col min="13167" max="13167" width="4.00390625" style="1" bestFit="1" customWidth="1"/>
    <col min="13168" max="13170" width="0.85546875" style="1" customWidth="1"/>
    <col min="13171" max="13171" width="3.7109375" style="1" customWidth="1"/>
    <col min="13172" max="13172" width="0.85546875" style="1" customWidth="1"/>
    <col min="13173" max="13173" width="16.140625" style="1" customWidth="1"/>
    <col min="13174" max="13174" width="0.85546875" style="1" customWidth="1"/>
    <col min="13175" max="13175" width="16.140625" style="1" customWidth="1"/>
    <col min="13176" max="13176" width="13.57421875" style="1" customWidth="1"/>
    <col min="13177" max="13177" width="17.7109375" style="1" customWidth="1"/>
    <col min="13178" max="13322" width="0.85546875" style="1" customWidth="1"/>
    <col min="13323" max="13323" width="1.57421875" style="1" customWidth="1"/>
    <col min="13324" max="13326" width="0.85546875" style="1" customWidth="1"/>
    <col min="13327" max="13327" width="1.7109375" style="1" customWidth="1"/>
    <col min="13328" max="13328" width="0.85546875" style="1" customWidth="1"/>
    <col min="13329" max="13329" width="2.00390625" style="1" customWidth="1"/>
    <col min="13330" max="13330" width="2.140625" style="1" customWidth="1"/>
    <col min="13331" max="13331" width="1.7109375" style="1" customWidth="1"/>
    <col min="13332" max="13332" width="1.421875" style="1" customWidth="1"/>
    <col min="13333" max="13333" width="0.85546875" style="1" customWidth="1"/>
    <col min="13334" max="13334" width="1.7109375" style="1" customWidth="1"/>
    <col min="13335" max="13337" width="0.85546875" style="1" customWidth="1"/>
    <col min="13338" max="13338" width="1.8515625" style="1" customWidth="1"/>
    <col min="13339" max="13342" width="0.85546875" style="1" customWidth="1"/>
    <col min="13343" max="13343" width="3.28125" style="1" customWidth="1"/>
    <col min="13344" max="13348" width="0.85546875" style="1" customWidth="1"/>
    <col min="13349" max="13349" width="1.8515625" style="1" customWidth="1"/>
    <col min="13350" max="13354" width="0.85546875" style="1" customWidth="1"/>
    <col min="13355" max="13355" width="2.28125" style="1" customWidth="1"/>
    <col min="13356" max="13358" width="0.85546875" style="1" customWidth="1"/>
    <col min="13359" max="13359" width="1.421875" style="1" customWidth="1"/>
    <col min="13360" max="13360" width="0.85546875" style="1" customWidth="1"/>
    <col min="13361" max="13361" width="1.8515625" style="1" customWidth="1"/>
    <col min="13362" max="13367" width="0.85546875" style="1" customWidth="1"/>
    <col min="13368" max="13368" width="1.1484375" style="1" customWidth="1"/>
    <col min="13369" max="13369" width="0.85546875" style="1" customWidth="1"/>
    <col min="13370" max="13370" width="0.71875" style="1" customWidth="1"/>
    <col min="13371" max="13371" width="0.85546875" style="1" hidden="1" customWidth="1"/>
    <col min="13372" max="13372" width="0.5625" style="1" customWidth="1"/>
    <col min="13373" max="13383" width="0.85546875" style="1" customWidth="1"/>
    <col min="13384" max="13384" width="5.57421875" style="1" customWidth="1"/>
    <col min="13385" max="13394" width="0.85546875" style="1" customWidth="1"/>
    <col min="13395" max="13395" width="7.00390625" style="1" customWidth="1"/>
    <col min="13396" max="13412" width="0.85546875" style="1" customWidth="1"/>
    <col min="13413" max="13413" width="1.28515625" style="1" customWidth="1"/>
    <col min="13414" max="13414" width="8.421875" style="1" customWidth="1"/>
    <col min="13415" max="13416" width="0.85546875" style="1" customWidth="1"/>
    <col min="13417" max="13417" width="1.28515625" style="1" customWidth="1"/>
    <col min="13418" max="13418" width="1.1484375" style="1" customWidth="1"/>
    <col min="13419" max="13420" width="0.85546875" style="1" customWidth="1"/>
    <col min="13421" max="13421" width="3.00390625" style="1" customWidth="1"/>
    <col min="13422" max="13422" width="0.85546875" style="1" customWidth="1"/>
    <col min="13423" max="13423" width="4.00390625" style="1" bestFit="1" customWidth="1"/>
    <col min="13424" max="13426" width="0.85546875" style="1" customWidth="1"/>
    <col min="13427" max="13427" width="3.7109375" style="1" customWidth="1"/>
    <col min="13428" max="13428" width="0.85546875" style="1" customWidth="1"/>
    <col min="13429" max="13429" width="16.140625" style="1" customWidth="1"/>
    <col min="13430" max="13430" width="0.85546875" style="1" customWidth="1"/>
    <col min="13431" max="13431" width="16.140625" style="1" customWidth="1"/>
    <col min="13432" max="13432" width="13.57421875" style="1" customWidth="1"/>
    <col min="13433" max="13433" width="17.7109375" style="1" customWidth="1"/>
    <col min="13434" max="13578" width="0.85546875" style="1" customWidth="1"/>
    <col min="13579" max="13579" width="1.57421875" style="1" customWidth="1"/>
    <col min="13580" max="13582" width="0.85546875" style="1" customWidth="1"/>
    <col min="13583" max="13583" width="1.7109375" style="1" customWidth="1"/>
    <col min="13584" max="13584" width="0.85546875" style="1" customWidth="1"/>
    <col min="13585" max="13585" width="2.00390625" style="1" customWidth="1"/>
    <col min="13586" max="13586" width="2.140625" style="1" customWidth="1"/>
    <col min="13587" max="13587" width="1.7109375" style="1" customWidth="1"/>
    <col min="13588" max="13588" width="1.421875" style="1" customWidth="1"/>
    <col min="13589" max="13589" width="0.85546875" style="1" customWidth="1"/>
    <col min="13590" max="13590" width="1.7109375" style="1" customWidth="1"/>
    <col min="13591" max="13593" width="0.85546875" style="1" customWidth="1"/>
    <col min="13594" max="13594" width="1.8515625" style="1" customWidth="1"/>
    <col min="13595" max="13598" width="0.85546875" style="1" customWidth="1"/>
    <col min="13599" max="13599" width="3.28125" style="1" customWidth="1"/>
    <col min="13600" max="13604" width="0.85546875" style="1" customWidth="1"/>
    <col min="13605" max="13605" width="1.8515625" style="1" customWidth="1"/>
    <col min="13606" max="13610" width="0.85546875" style="1" customWidth="1"/>
    <col min="13611" max="13611" width="2.28125" style="1" customWidth="1"/>
    <col min="13612" max="13614" width="0.85546875" style="1" customWidth="1"/>
    <col min="13615" max="13615" width="1.421875" style="1" customWidth="1"/>
    <col min="13616" max="13616" width="0.85546875" style="1" customWidth="1"/>
    <col min="13617" max="13617" width="1.8515625" style="1" customWidth="1"/>
    <col min="13618" max="13623" width="0.85546875" style="1" customWidth="1"/>
    <col min="13624" max="13624" width="1.1484375" style="1" customWidth="1"/>
    <col min="13625" max="13625" width="0.85546875" style="1" customWidth="1"/>
    <col min="13626" max="13626" width="0.71875" style="1" customWidth="1"/>
    <col min="13627" max="13627" width="0.85546875" style="1" hidden="1" customWidth="1"/>
    <col min="13628" max="13628" width="0.5625" style="1" customWidth="1"/>
    <col min="13629" max="13639" width="0.85546875" style="1" customWidth="1"/>
    <col min="13640" max="13640" width="5.57421875" style="1" customWidth="1"/>
    <col min="13641" max="13650" width="0.85546875" style="1" customWidth="1"/>
    <col min="13651" max="13651" width="7.00390625" style="1" customWidth="1"/>
    <col min="13652" max="13668" width="0.85546875" style="1" customWidth="1"/>
    <col min="13669" max="13669" width="1.28515625" style="1" customWidth="1"/>
    <col min="13670" max="13670" width="8.421875" style="1" customWidth="1"/>
    <col min="13671" max="13672" width="0.85546875" style="1" customWidth="1"/>
    <col min="13673" max="13673" width="1.28515625" style="1" customWidth="1"/>
    <col min="13674" max="13674" width="1.1484375" style="1" customWidth="1"/>
    <col min="13675" max="13676" width="0.85546875" style="1" customWidth="1"/>
    <col min="13677" max="13677" width="3.00390625" style="1" customWidth="1"/>
    <col min="13678" max="13678" width="0.85546875" style="1" customWidth="1"/>
    <col min="13679" max="13679" width="4.00390625" style="1" bestFit="1" customWidth="1"/>
    <col min="13680" max="13682" width="0.85546875" style="1" customWidth="1"/>
    <col min="13683" max="13683" width="3.7109375" style="1" customWidth="1"/>
    <col min="13684" max="13684" width="0.85546875" style="1" customWidth="1"/>
    <col min="13685" max="13685" width="16.140625" style="1" customWidth="1"/>
    <col min="13686" max="13686" width="0.85546875" style="1" customWidth="1"/>
    <col min="13687" max="13687" width="16.140625" style="1" customWidth="1"/>
    <col min="13688" max="13688" width="13.57421875" style="1" customWidth="1"/>
    <col min="13689" max="13689" width="17.7109375" style="1" customWidth="1"/>
    <col min="13690" max="13834" width="0.85546875" style="1" customWidth="1"/>
    <col min="13835" max="13835" width="1.57421875" style="1" customWidth="1"/>
    <col min="13836" max="13838" width="0.85546875" style="1" customWidth="1"/>
    <col min="13839" max="13839" width="1.7109375" style="1" customWidth="1"/>
    <col min="13840" max="13840" width="0.85546875" style="1" customWidth="1"/>
    <col min="13841" max="13841" width="2.00390625" style="1" customWidth="1"/>
    <col min="13842" max="13842" width="2.140625" style="1" customWidth="1"/>
    <col min="13843" max="13843" width="1.7109375" style="1" customWidth="1"/>
    <col min="13844" max="13844" width="1.421875" style="1" customWidth="1"/>
    <col min="13845" max="13845" width="0.85546875" style="1" customWidth="1"/>
    <col min="13846" max="13846" width="1.7109375" style="1" customWidth="1"/>
    <col min="13847" max="13849" width="0.85546875" style="1" customWidth="1"/>
    <col min="13850" max="13850" width="1.8515625" style="1" customWidth="1"/>
    <col min="13851" max="13854" width="0.85546875" style="1" customWidth="1"/>
    <col min="13855" max="13855" width="3.28125" style="1" customWidth="1"/>
    <col min="13856" max="13860" width="0.85546875" style="1" customWidth="1"/>
    <col min="13861" max="13861" width="1.8515625" style="1" customWidth="1"/>
    <col min="13862" max="13866" width="0.85546875" style="1" customWidth="1"/>
    <col min="13867" max="13867" width="2.28125" style="1" customWidth="1"/>
    <col min="13868" max="13870" width="0.85546875" style="1" customWidth="1"/>
    <col min="13871" max="13871" width="1.421875" style="1" customWidth="1"/>
    <col min="13872" max="13872" width="0.85546875" style="1" customWidth="1"/>
    <col min="13873" max="13873" width="1.8515625" style="1" customWidth="1"/>
    <col min="13874" max="13879" width="0.85546875" style="1" customWidth="1"/>
    <col min="13880" max="13880" width="1.1484375" style="1" customWidth="1"/>
    <col min="13881" max="13881" width="0.85546875" style="1" customWidth="1"/>
    <col min="13882" max="13882" width="0.71875" style="1" customWidth="1"/>
    <col min="13883" max="13883" width="0.85546875" style="1" hidden="1" customWidth="1"/>
    <col min="13884" max="13884" width="0.5625" style="1" customWidth="1"/>
    <col min="13885" max="13895" width="0.85546875" style="1" customWidth="1"/>
    <col min="13896" max="13896" width="5.57421875" style="1" customWidth="1"/>
    <col min="13897" max="13906" width="0.85546875" style="1" customWidth="1"/>
    <col min="13907" max="13907" width="7.00390625" style="1" customWidth="1"/>
    <col min="13908" max="13924" width="0.85546875" style="1" customWidth="1"/>
    <col min="13925" max="13925" width="1.28515625" style="1" customWidth="1"/>
    <col min="13926" max="13926" width="8.421875" style="1" customWidth="1"/>
    <col min="13927" max="13928" width="0.85546875" style="1" customWidth="1"/>
    <col min="13929" max="13929" width="1.28515625" style="1" customWidth="1"/>
    <col min="13930" max="13930" width="1.1484375" style="1" customWidth="1"/>
    <col min="13931" max="13932" width="0.85546875" style="1" customWidth="1"/>
    <col min="13933" max="13933" width="3.00390625" style="1" customWidth="1"/>
    <col min="13934" max="13934" width="0.85546875" style="1" customWidth="1"/>
    <col min="13935" max="13935" width="4.00390625" style="1" bestFit="1" customWidth="1"/>
    <col min="13936" max="13938" width="0.85546875" style="1" customWidth="1"/>
    <col min="13939" max="13939" width="3.7109375" style="1" customWidth="1"/>
    <col min="13940" max="13940" width="0.85546875" style="1" customWidth="1"/>
    <col min="13941" max="13941" width="16.140625" style="1" customWidth="1"/>
    <col min="13942" max="13942" width="0.85546875" style="1" customWidth="1"/>
    <col min="13943" max="13943" width="16.140625" style="1" customWidth="1"/>
    <col min="13944" max="13944" width="13.57421875" style="1" customWidth="1"/>
    <col min="13945" max="13945" width="17.7109375" style="1" customWidth="1"/>
    <col min="13946" max="14090" width="0.85546875" style="1" customWidth="1"/>
    <col min="14091" max="14091" width="1.57421875" style="1" customWidth="1"/>
    <col min="14092" max="14094" width="0.85546875" style="1" customWidth="1"/>
    <col min="14095" max="14095" width="1.7109375" style="1" customWidth="1"/>
    <col min="14096" max="14096" width="0.85546875" style="1" customWidth="1"/>
    <col min="14097" max="14097" width="2.00390625" style="1" customWidth="1"/>
    <col min="14098" max="14098" width="2.140625" style="1" customWidth="1"/>
    <col min="14099" max="14099" width="1.7109375" style="1" customWidth="1"/>
    <col min="14100" max="14100" width="1.421875" style="1" customWidth="1"/>
    <col min="14101" max="14101" width="0.85546875" style="1" customWidth="1"/>
    <col min="14102" max="14102" width="1.7109375" style="1" customWidth="1"/>
    <col min="14103" max="14105" width="0.85546875" style="1" customWidth="1"/>
    <col min="14106" max="14106" width="1.8515625" style="1" customWidth="1"/>
    <col min="14107" max="14110" width="0.85546875" style="1" customWidth="1"/>
    <col min="14111" max="14111" width="3.28125" style="1" customWidth="1"/>
    <col min="14112" max="14116" width="0.85546875" style="1" customWidth="1"/>
    <col min="14117" max="14117" width="1.8515625" style="1" customWidth="1"/>
    <col min="14118" max="14122" width="0.85546875" style="1" customWidth="1"/>
    <col min="14123" max="14123" width="2.28125" style="1" customWidth="1"/>
    <col min="14124" max="14126" width="0.85546875" style="1" customWidth="1"/>
    <col min="14127" max="14127" width="1.421875" style="1" customWidth="1"/>
    <col min="14128" max="14128" width="0.85546875" style="1" customWidth="1"/>
    <col min="14129" max="14129" width="1.8515625" style="1" customWidth="1"/>
    <col min="14130" max="14135" width="0.85546875" style="1" customWidth="1"/>
    <col min="14136" max="14136" width="1.1484375" style="1" customWidth="1"/>
    <col min="14137" max="14137" width="0.85546875" style="1" customWidth="1"/>
    <col min="14138" max="14138" width="0.71875" style="1" customWidth="1"/>
    <col min="14139" max="14139" width="0.85546875" style="1" hidden="1" customWidth="1"/>
    <col min="14140" max="14140" width="0.5625" style="1" customWidth="1"/>
    <col min="14141" max="14151" width="0.85546875" style="1" customWidth="1"/>
    <col min="14152" max="14152" width="5.57421875" style="1" customWidth="1"/>
    <col min="14153" max="14162" width="0.85546875" style="1" customWidth="1"/>
    <col min="14163" max="14163" width="7.00390625" style="1" customWidth="1"/>
    <col min="14164" max="14180" width="0.85546875" style="1" customWidth="1"/>
    <col min="14181" max="14181" width="1.28515625" style="1" customWidth="1"/>
    <col min="14182" max="14182" width="8.421875" style="1" customWidth="1"/>
    <col min="14183" max="14184" width="0.85546875" style="1" customWidth="1"/>
    <col min="14185" max="14185" width="1.28515625" style="1" customWidth="1"/>
    <col min="14186" max="14186" width="1.1484375" style="1" customWidth="1"/>
    <col min="14187" max="14188" width="0.85546875" style="1" customWidth="1"/>
    <col min="14189" max="14189" width="3.00390625" style="1" customWidth="1"/>
    <col min="14190" max="14190" width="0.85546875" style="1" customWidth="1"/>
    <col min="14191" max="14191" width="4.00390625" style="1" bestFit="1" customWidth="1"/>
    <col min="14192" max="14194" width="0.85546875" style="1" customWidth="1"/>
    <col min="14195" max="14195" width="3.7109375" style="1" customWidth="1"/>
    <col min="14196" max="14196" width="0.85546875" style="1" customWidth="1"/>
    <col min="14197" max="14197" width="16.140625" style="1" customWidth="1"/>
    <col min="14198" max="14198" width="0.85546875" style="1" customWidth="1"/>
    <col min="14199" max="14199" width="16.140625" style="1" customWidth="1"/>
    <col min="14200" max="14200" width="13.57421875" style="1" customWidth="1"/>
    <col min="14201" max="14201" width="17.7109375" style="1" customWidth="1"/>
    <col min="14202" max="14346" width="0.85546875" style="1" customWidth="1"/>
    <col min="14347" max="14347" width="1.57421875" style="1" customWidth="1"/>
    <col min="14348" max="14350" width="0.85546875" style="1" customWidth="1"/>
    <col min="14351" max="14351" width="1.7109375" style="1" customWidth="1"/>
    <col min="14352" max="14352" width="0.85546875" style="1" customWidth="1"/>
    <col min="14353" max="14353" width="2.00390625" style="1" customWidth="1"/>
    <col min="14354" max="14354" width="2.140625" style="1" customWidth="1"/>
    <col min="14355" max="14355" width="1.7109375" style="1" customWidth="1"/>
    <col min="14356" max="14356" width="1.421875" style="1" customWidth="1"/>
    <col min="14357" max="14357" width="0.85546875" style="1" customWidth="1"/>
    <col min="14358" max="14358" width="1.7109375" style="1" customWidth="1"/>
    <col min="14359" max="14361" width="0.85546875" style="1" customWidth="1"/>
    <col min="14362" max="14362" width="1.8515625" style="1" customWidth="1"/>
    <col min="14363" max="14366" width="0.85546875" style="1" customWidth="1"/>
    <col min="14367" max="14367" width="3.28125" style="1" customWidth="1"/>
    <col min="14368" max="14372" width="0.85546875" style="1" customWidth="1"/>
    <col min="14373" max="14373" width="1.8515625" style="1" customWidth="1"/>
    <col min="14374" max="14378" width="0.85546875" style="1" customWidth="1"/>
    <col min="14379" max="14379" width="2.28125" style="1" customWidth="1"/>
    <col min="14380" max="14382" width="0.85546875" style="1" customWidth="1"/>
    <col min="14383" max="14383" width="1.421875" style="1" customWidth="1"/>
    <col min="14384" max="14384" width="0.85546875" style="1" customWidth="1"/>
    <col min="14385" max="14385" width="1.8515625" style="1" customWidth="1"/>
    <col min="14386" max="14391" width="0.85546875" style="1" customWidth="1"/>
    <col min="14392" max="14392" width="1.1484375" style="1" customWidth="1"/>
    <col min="14393" max="14393" width="0.85546875" style="1" customWidth="1"/>
    <col min="14394" max="14394" width="0.71875" style="1" customWidth="1"/>
    <col min="14395" max="14395" width="0.85546875" style="1" hidden="1" customWidth="1"/>
    <col min="14396" max="14396" width="0.5625" style="1" customWidth="1"/>
    <col min="14397" max="14407" width="0.85546875" style="1" customWidth="1"/>
    <col min="14408" max="14408" width="5.57421875" style="1" customWidth="1"/>
    <col min="14409" max="14418" width="0.85546875" style="1" customWidth="1"/>
    <col min="14419" max="14419" width="7.00390625" style="1" customWidth="1"/>
    <col min="14420" max="14436" width="0.85546875" style="1" customWidth="1"/>
    <col min="14437" max="14437" width="1.28515625" style="1" customWidth="1"/>
    <col min="14438" max="14438" width="8.421875" style="1" customWidth="1"/>
    <col min="14439" max="14440" width="0.85546875" style="1" customWidth="1"/>
    <col min="14441" max="14441" width="1.28515625" style="1" customWidth="1"/>
    <col min="14442" max="14442" width="1.1484375" style="1" customWidth="1"/>
    <col min="14443" max="14444" width="0.85546875" style="1" customWidth="1"/>
    <col min="14445" max="14445" width="3.00390625" style="1" customWidth="1"/>
    <col min="14446" max="14446" width="0.85546875" style="1" customWidth="1"/>
    <col min="14447" max="14447" width="4.00390625" style="1" bestFit="1" customWidth="1"/>
    <col min="14448" max="14450" width="0.85546875" style="1" customWidth="1"/>
    <col min="14451" max="14451" width="3.7109375" style="1" customWidth="1"/>
    <col min="14452" max="14452" width="0.85546875" style="1" customWidth="1"/>
    <col min="14453" max="14453" width="16.140625" style="1" customWidth="1"/>
    <col min="14454" max="14454" width="0.85546875" style="1" customWidth="1"/>
    <col min="14455" max="14455" width="16.140625" style="1" customWidth="1"/>
    <col min="14456" max="14456" width="13.57421875" style="1" customWidth="1"/>
    <col min="14457" max="14457" width="17.7109375" style="1" customWidth="1"/>
    <col min="14458" max="14602" width="0.85546875" style="1" customWidth="1"/>
    <col min="14603" max="14603" width="1.57421875" style="1" customWidth="1"/>
    <col min="14604" max="14606" width="0.85546875" style="1" customWidth="1"/>
    <col min="14607" max="14607" width="1.7109375" style="1" customWidth="1"/>
    <col min="14608" max="14608" width="0.85546875" style="1" customWidth="1"/>
    <col min="14609" max="14609" width="2.00390625" style="1" customWidth="1"/>
    <col min="14610" max="14610" width="2.140625" style="1" customWidth="1"/>
    <col min="14611" max="14611" width="1.7109375" style="1" customWidth="1"/>
    <col min="14612" max="14612" width="1.421875" style="1" customWidth="1"/>
    <col min="14613" max="14613" width="0.85546875" style="1" customWidth="1"/>
    <col min="14614" max="14614" width="1.7109375" style="1" customWidth="1"/>
    <col min="14615" max="14617" width="0.85546875" style="1" customWidth="1"/>
    <col min="14618" max="14618" width="1.8515625" style="1" customWidth="1"/>
    <col min="14619" max="14622" width="0.85546875" style="1" customWidth="1"/>
    <col min="14623" max="14623" width="3.28125" style="1" customWidth="1"/>
    <col min="14624" max="14628" width="0.85546875" style="1" customWidth="1"/>
    <col min="14629" max="14629" width="1.8515625" style="1" customWidth="1"/>
    <col min="14630" max="14634" width="0.85546875" style="1" customWidth="1"/>
    <col min="14635" max="14635" width="2.28125" style="1" customWidth="1"/>
    <col min="14636" max="14638" width="0.85546875" style="1" customWidth="1"/>
    <col min="14639" max="14639" width="1.421875" style="1" customWidth="1"/>
    <col min="14640" max="14640" width="0.85546875" style="1" customWidth="1"/>
    <col min="14641" max="14641" width="1.8515625" style="1" customWidth="1"/>
    <col min="14642" max="14647" width="0.85546875" style="1" customWidth="1"/>
    <col min="14648" max="14648" width="1.1484375" style="1" customWidth="1"/>
    <col min="14649" max="14649" width="0.85546875" style="1" customWidth="1"/>
    <col min="14650" max="14650" width="0.71875" style="1" customWidth="1"/>
    <col min="14651" max="14651" width="0.85546875" style="1" hidden="1" customWidth="1"/>
    <col min="14652" max="14652" width="0.5625" style="1" customWidth="1"/>
    <col min="14653" max="14663" width="0.85546875" style="1" customWidth="1"/>
    <col min="14664" max="14664" width="5.57421875" style="1" customWidth="1"/>
    <col min="14665" max="14674" width="0.85546875" style="1" customWidth="1"/>
    <col min="14675" max="14675" width="7.00390625" style="1" customWidth="1"/>
    <col min="14676" max="14692" width="0.85546875" style="1" customWidth="1"/>
    <col min="14693" max="14693" width="1.28515625" style="1" customWidth="1"/>
    <col min="14694" max="14694" width="8.421875" style="1" customWidth="1"/>
    <col min="14695" max="14696" width="0.85546875" style="1" customWidth="1"/>
    <col min="14697" max="14697" width="1.28515625" style="1" customWidth="1"/>
    <col min="14698" max="14698" width="1.1484375" style="1" customWidth="1"/>
    <col min="14699" max="14700" width="0.85546875" style="1" customWidth="1"/>
    <col min="14701" max="14701" width="3.00390625" style="1" customWidth="1"/>
    <col min="14702" max="14702" width="0.85546875" style="1" customWidth="1"/>
    <col min="14703" max="14703" width="4.00390625" style="1" bestFit="1" customWidth="1"/>
    <col min="14704" max="14706" width="0.85546875" style="1" customWidth="1"/>
    <col min="14707" max="14707" width="3.7109375" style="1" customWidth="1"/>
    <col min="14708" max="14708" width="0.85546875" style="1" customWidth="1"/>
    <col min="14709" max="14709" width="16.140625" style="1" customWidth="1"/>
    <col min="14710" max="14710" width="0.85546875" style="1" customWidth="1"/>
    <col min="14711" max="14711" width="16.140625" style="1" customWidth="1"/>
    <col min="14712" max="14712" width="13.57421875" style="1" customWidth="1"/>
    <col min="14713" max="14713" width="17.7109375" style="1" customWidth="1"/>
    <col min="14714" max="14858" width="0.85546875" style="1" customWidth="1"/>
    <col min="14859" max="14859" width="1.57421875" style="1" customWidth="1"/>
    <col min="14860" max="14862" width="0.85546875" style="1" customWidth="1"/>
    <col min="14863" max="14863" width="1.7109375" style="1" customWidth="1"/>
    <col min="14864" max="14864" width="0.85546875" style="1" customWidth="1"/>
    <col min="14865" max="14865" width="2.00390625" style="1" customWidth="1"/>
    <col min="14866" max="14866" width="2.140625" style="1" customWidth="1"/>
    <col min="14867" max="14867" width="1.7109375" style="1" customWidth="1"/>
    <col min="14868" max="14868" width="1.421875" style="1" customWidth="1"/>
    <col min="14869" max="14869" width="0.85546875" style="1" customWidth="1"/>
    <col min="14870" max="14870" width="1.7109375" style="1" customWidth="1"/>
    <col min="14871" max="14873" width="0.85546875" style="1" customWidth="1"/>
    <col min="14874" max="14874" width="1.8515625" style="1" customWidth="1"/>
    <col min="14875" max="14878" width="0.85546875" style="1" customWidth="1"/>
    <col min="14879" max="14879" width="3.28125" style="1" customWidth="1"/>
    <col min="14880" max="14884" width="0.85546875" style="1" customWidth="1"/>
    <col min="14885" max="14885" width="1.8515625" style="1" customWidth="1"/>
    <col min="14886" max="14890" width="0.85546875" style="1" customWidth="1"/>
    <col min="14891" max="14891" width="2.28125" style="1" customWidth="1"/>
    <col min="14892" max="14894" width="0.85546875" style="1" customWidth="1"/>
    <col min="14895" max="14895" width="1.421875" style="1" customWidth="1"/>
    <col min="14896" max="14896" width="0.85546875" style="1" customWidth="1"/>
    <col min="14897" max="14897" width="1.8515625" style="1" customWidth="1"/>
    <col min="14898" max="14903" width="0.85546875" style="1" customWidth="1"/>
    <col min="14904" max="14904" width="1.1484375" style="1" customWidth="1"/>
    <col min="14905" max="14905" width="0.85546875" style="1" customWidth="1"/>
    <col min="14906" max="14906" width="0.71875" style="1" customWidth="1"/>
    <col min="14907" max="14907" width="0.85546875" style="1" hidden="1" customWidth="1"/>
    <col min="14908" max="14908" width="0.5625" style="1" customWidth="1"/>
    <col min="14909" max="14919" width="0.85546875" style="1" customWidth="1"/>
    <col min="14920" max="14920" width="5.57421875" style="1" customWidth="1"/>
    <col min="14921" max="14930" width="0.85546875" style="1" customWidth="1"/>
    <col min="14931" max="14931" width="7.00390625" style="1" customWidth="1"/>
    <col min="14932" max="14948" width="0.85546875" style="1" customWidth="1"/>
    <col min="14949" max="14949" width="1.28515625" style="1" customWidth="1"/>
    <col min="14950" max="14950" width="8.421875" style="1" customWidth="1"/>
    <col min="14951" max="14952" width="0.85546875" style="1" customWidth="1"/>
    <col min="14953" max="14953" width="1.28515625" style="1" customWidth="1"/>
    <col min="14954" max="14954" width="1.1484375" style="1" customWidth="1"/>
    <col min="14955" max="14956" width="0.85546875" style="1" customWidth="1"/>
    <col min="14957" max="14957" width="3.00390625" style="1" customWidth="1"/>
    <col min="14958" max="14958" width="0.85546875" style="1" customWidth="1"/>
    <col min="14959" max="14959" width="4.00390625" style="1" bestFit="1" customWidth="1"/>
    <col min="14960" max="14962" width="0.85546875" style="1" customWidth="1"/>
    <col min="14963" max="14963" width="3.7109375" style="1" customWidth="1"/>
    <col min="14964" max="14964" width="0.85546875" style="1" customWidth="1"/>
    <col min="14965" max="14965" width="16.140625" style="1" customWidth="1"/>
    <col min="14966" max="14966" width="0.85546875" style="1" customWidth="1"/>
    <col min="14967" max="14967" width="16.140625" style="1" customWidth="1"/>
    <col min="14968" max="14968" width="13.57421875" style="1" customWidth="1"/>
    <col min="14969" max="14969" width="17.7109375" style="1" customWidth="1"/>
    <col min="14970" max="15114" width="0.85546875" style="1" customWidth="1"/>
    <col min="15115" max="15115" width="1.57421875" style="1" customWidth="1"/>
    <col min="15116" max="15118" width="0.85546875" style="1" customWidth="1"/>
    <col min="15119" max="15119" width="1.7109375" style="1" customWidth="1"/>
    <col min="15120" max="15120" width="0.85546875" style="1" customWidth="1"/>
    <col min="15121" max="15121" width="2.00390625" style="1" customWidth="1"/>
    <col min="15122" max="15122" width="2.140625" style="1" customWidth="1"/>
    <col min="15123" max="15123" width="1.7109375" style="1" customWidth="1"/>
    <col min="15124" max="15124" width="1.421875" style="1" customWidth="1"/>
    <col min="15125" max="15125" width="0.85546875" style="1" customWidth="1"/>
    <col min="15126" max="15126" width="1.7109375" style="1" customWidth="1"/>
    <col min="15127" max="15129" width="0.85546875" style="1" customWidth="1"/>
    <col min="15130" max="15130" width="1.8515625" style="1" customWidth="1"/>
    <col min="15131" max="15134" width="0.85546875" style="1" customWidth="1"/>
    <col min="15135" max="15135" width="3.28125" style="1" customWidth="1"/>
    <col min="15136" max="15140" width="0.85546875" style="1" customWidth="1"/>
    <col min="15141" max="15141" width="1.8515625" style="1" customWidth="1"/>
    <col min="15142" max="15146" width="0.85546875" style="1" customWidth="1"/>
    <col min="15147" max="15147" width="2.28125" style="1" customWidth="1"/>
    <col min="15148" max="15150" width="0.85546875" style="1" customWidth="1"/>
    <col min="15151" max="15151" width="1.421875" style="1" customWidth="1"/>
    <col min="15152" max="15152" width="0.85546875" style="1" customWidth="1"/>
    <col min="15153" max="15153" width="1.8515625" style="1" customWidth="1"/>
    <col min="15154" max="15159" width="0.85546875" style="1" customWidth="1"/>
    <col min="15160" max="15160" width="1.1484375" style="1" customWidth="1"/>
    <col min="15161" max="15161" width="0.85546875" style="1" customWidth="1"/>
    <col min="15162" max="15162" width="0.71875" style="1" customWidth="1"/>
    <col min="15163" max="15163" width="0.85546875" style="1" hidden="1" customWidth="1"/>
    <col min="15164" max="15164" width="0.5625" style="1" customWidth="1"/>
    <col min="15165" max="15175" width="0.85546875" style="1" customWidth="1"/>
    <col min="15176" max="15176" width="5.57421875" style="1" customWidth="1"/>
    <col min="15177" max="15186" width="0.85546875" style="1" customWidth="1"/>
    <col min="15187" max="15187" width="7.00390625" style="1" customWidth="1"/>
    <col min="15188" max="15204" width="0.85546875" style="1" customWidth="1"/>
    <col min="15205" max="15205" width="1.28515625" style="1" customWidth="1"/>
    <col min="15206" max="15206" width="8.421875" style="1" customWidth="1"/>
    <col min="15207" max="15208" width="0.85546875" style="1" customWidth="1"/>
    <col min="15209" max="15209" width="1.28515625" style="1" customWidth="1"/>
    <col min="15210" max="15210" width="1.1484375" style="1" customWidth="1"/>
    <col min="15211" max="15212" width="0.85546875" style="1" customWidth="1"/>
    <col min="15213" max="15213" width="3.00390625" style="1" customWidth="1"/>
    <col min="15214" max="15214" width="0.85546875" style="1" customWidth="1"/>
    <col min="15215" max="15215" width="4.00390625" style="1" bestFit="1" customWidth="1"/>
    <col min="15216" max="15218" width="0.85546875" style="1" customWidth="1"/>
    <col min="15219" max="15219" width="3.7109375" style="1" customWidth="1"/>
    <col min="15220" max="15220" width="0.85546875" style="1" customWidth="1"/>
    <col min="15221" max="15221" width="16.140625" style="1" customWidth="1"/>
    <col min="15222" max="15222" width="0.85546875" style="1" customWidth="1"/>
    <col min="15223" max="15223" width="16.140625" style="1" customWidth="1"/>
    <col min="15224" max="15224" width="13.57421875" style="1" customWidth="1"/>
    <col min="15225" max="15225" width="17.7109375" style="1" customWidth="1"/>
    <col min="15226" max="15370" width="0.85546875" style="1" customWidth="1"/>
    <col min="15371" max="15371" width="1.57421875" style="1" customWidth="1"/>
    <col min="15372" max="15374" width="0.85546875" style="1" customWidth="1"/>
    <col min="15375" max="15375" width="1.7109375" style="1" customWidth="1"/>
    <col min="15376" max="15376" width="0.85546875" style="1" customWidth="1"/>
    <col min="15377" max="15377" width="2.00390625" style="1" customWidth="1"/>
    <col min="15378" max="15378" width="2.140625" style="1" customWidth="1"/>
    <col min="15379" max="15379" width="1.7109375" style="1" customWidth="1"/>
    <col min="15380" max="15380" width="1.421875" style="1" customWidth="1"/>
    <col min="15381" max="15381" width="0.85546875" style="1" customWidth="1"/>
    <col min="15382" max="15382" width="1.7109375" style="1" customWidth="1"/>
    <col min="15383" max="15385" width="0.85546875" style="1" customWidth="1"/>
    <col min="15386" max="15386" width="1.8515625" style="1" customWidth="1"/>
    <col min="15387" max="15390" width="0.85546875" style="1" customWidth="1"/>
    <col min="15391" max="15391" width="3.28125" style="1" customWidth="1"/>
    <col min="15392" max="15396" width="0.85546875" style="1" customWidth="1"/>
    <col min="15397" max="15397" width="1.8515625" style="1" customWidth="1"/>
    <col min="15398" max="15402" width="0.85546875" style="1" customWidth="1"/>
    <col min="15403" max="15403" width="2.28125" style="1" customWidth="1"/>
    <col min="15404" max="15406" width="0.85546875" style="1" customWidth="1"/>
    <col min="15407" max="15407" width="1.421875" style="1" customWidth="1"/>
    <col min="15408" max="15408" width="0.85546875" style="1" customWidth="1"/>
    <col min="15409" max="15409" width="1.8515625" style="1" customWidth="1"/>
    <col min="15410" max="15415" width="0.85546875" style="1" customWidth="1"/>
    <col min="15416" max="15416" width="1.1484375" style="1" customWidth="1"/>
    <col min="15417" max="15417" width="0.85546875" style="1" customWidth="1"/>
    <col min="15418" max="15418" width="0.71875" style="1" customWidth="1"/>
    <col min="15419" max="15419" width="0.85546875" style="1" hidden="1" customWidth="1"/>
    <col min="15420" max="15420" width="0.5625" style="1" customWidth="1"/>
    <col min="15421" max="15431" width="0.85546875" style="1" customWidth="1"/>
    <col min="15432" max="15432" width="5.57421875" style="1" customWidth="1"/>
    <col min="15433" max="15442" width="0.85546875" style="1" customWidth="1"/>
    <col min="15443" max="15443" width="7.00390625" style="1" customWidth="1"/>
    <col min="15444" max="15460" width="0.85546875" style="1" customWidth="1"/>
    <col min="15461" max="15461" width="1.28515625" style="1" customWidth="1"/>
    <col min="15462" max="15462" width="8.421875" style="1" customWidth="1"/>
    <col min="15463" max="15464" width="0.85546875" style="1" customWidth="1"/>
    <col min="15465" max="15465" width="1.28515625" style="1" customWidth="1"/>
    <col min="15466" max="15466" width="1.1484375" style="1" customWidth="1"/>
    <col min="15467" max="15468" width="0.85546875" style="1" customWidth="1"/>
    <col min="15469" max="15469" width="3.00390625" style="1" customWidth="1"/>
    <col min="15470" max="15470" width="0.85546875" style="1" customWidth="1"/>
    <col min="15471" max="15471" width="4.00390625" style="1" bestFit="1" customWidth="1"/>
    <col min="15472" max="15474" width="0.85546875" style="1" customWidth="1"/>
    <col min="15475" max="15475" width="3.7109375" style="1" customWidth="1"/>
    <col min="15476" max="15476" width="0.85546875" style="1" customWidth="1"/>
    <col min="15477" max="15477" width="16.140625" style="1" customWidth="1"/>
    <col min="15478" max="15478" width="0.85546875" style="1" customWidth="1"/>
    <col min="15479" max="15479" width="16.140625" style="1" customWidth="1"/>
    <col min="15480" max="15480" width="13.57421875" style="1" customWidth="1"/>
    <col min="15481" max="15481" width="17.7109375" style="1" customWidth="1"/>
    <col min="15482" max="15626" width="0.85546875" style="1" customWidth="1"/>
    <col min="15627" max="15627" width="1.57421875" style="1" customWidth="1"/>
    <col min="15628" max="15630" width="0.85546875" style="1" customWidth="1"/>
    <col min="15631" max="15631" width="1.7109375" style="1" customWidth="1"/>
    <col min="15632" max="15632" width="0.85546875" style="1" customWidth="1"/>
    <col min="15633" max="15633" width="2.00390625" style="1" customWidth="1"/>
    <col min="15634" max="15634" width="2.140625" style="1" customWidth="1"/>
    <col min="15635" max="15635" width="1.7109375" style="1" customWidth="1"/>
    <col min="15636" max="15636" width="1.421875" style="1" customWidth="1"/>
    <col min="15637" max="15637" width="0.85546875" style="1" customWidth="1"/>
    <col min="15638" max="15638" width="1.7109375" style="1" customWidth="1"/>
    <col min="15639" max="15641" width="0.85546875" style="1" customWidth="1"/>
    <col min="15642" max="15642" width="1.8515625" style="1" customWidth="1"/>
    <col min="15643" max="15646" width="0.85546875" style="1" customWidth="1"/>
    <col min="15647" max="15647" width="3.28125" style="1" customWidth="1"/>
    <col min="15648" max="15652" width="0.85546875" style="1" customWidth="1"/>
    <col min="15653" max="15653" width="1.8515625" style="1" customWidth="1"/>
    <col min="15654" max="15658" width="0.85546875" style="1" customWidth="1"/>
    <col min="15659" max="15659" width="2.28125" style="1" customWidth="1"/>
    <col min="15660" max="15662" width="0.85546875" style="1" customWidth="1"/>
    <col min="15663" max="15663" width="1.421875" style="1" customWidth="1"/>
    <col min="15664" max="15664" width="0.85546875" style="1" customWidth="1"/>
    <col min="15665" max="15665" width="1.8515625" style="1" customWidth="1"/>
    <col min="15666" max="15671" width="0.85546875" style="1" customWidth="1"/>
    <col min="15672" max="15672" width="1.1484375" style="1" customWidth="1"/>
    <col min="15673" max="15673" width="0.85546875" style="1" customWidth="1"/>
    <col min="15674" max="15674" width="0.71875" style="1" customWidth="1"/>
    <col min="15675" max="15675" width="0.85546875" style="1" hidden="1" customWidth="1"/>
    <col min="15676" max="15676" width="0.5625" style="1" customWidth="1"/>
    <col min="15677" max="15687" width="0.85546875" style="1" customWidth="1"/>
    <col min="15688" max="15688" width="5.57421875" style="1" customWidth="1"/>
    <col min="15689" max="15698" width="0.85546875" style="1" customWidth="1"/>
    <col min="15699" max="15699" width="7.00390625" style="1" customWidth="1"/>
    <col min="15700" max="15716" width="0.85546875" style="1" customWidth="1"/>
    <col min="15717" max="15717" width="1.28515625" style="1" customWidth="1"/>
    <col min="15718" max="15718" width="8.421875" style="1" customWidth="1"/>
    <col min="15719" max="15720" width="0.85546875" style="1" customWidth="1"/>
    <col min="15721" max="15721" width="1.28515625" style="1" customWidth="1"/>
    <col min="15722" max="15722" width="1.1484375" style="1" customWidth="1"/>
    <col min="15723" max="15724" width="0.85546875" style="1" customWidth="1"/>
    <col min="15725" max="15725" width="3.00390625" style="1" customWidth="1"/>
    <col min="15726" max="15726" width="0.85546875" style="1" customWidth="1"/>
    <col min="15727" max="15727" width="4.00390625" style="1" bestFit="1" customWidth="1"/>
    <col min="15728" max="15730" width="0.85546875" style="1" customWidth="1"/>
    <col min="15731" max="15731" width="3.7109375" style="1" customWidth="1"/>
    <col min="15732" max="15732" width="0.85546875" style="1" customWidth="1"/>
    <col min="15733" max="15733" width="16.140625" style="1" customWidth="1"/>
    <col min="15734" max="15734" width="0.85546875" style="1" customWidth="1"/>
    <col min="15735" max="15735" width="16.140625" style="1" customWidth="1"/>
    <col min="15736" max="15736" width="13.57421875" style="1" customWidth="1"/>
    <col min="15737" max="15737" width="17.7109375" style="1" customWidth="1"/>
    <col min="15738" max="15882" width="0.85546875" style="1" customWidth="1"/>
    <col min="15883" max="15883" width="1.57421875" style="1" customWidth="1"/>
    <col min="15884" max="15886" width="0.85546875" style="1" customWidth="1"/>
    <col min="15887" max="15887" width="1.7109375" style="1" customWidth="1"/>
    <col min="15888" max="15888" width="0.85546875" style="1" customWidth="1"/>
    <col min="15889" max="15889" width="2.00390625" style="1" customWidth="1"/>
    <col min="15890" max="15890" width="2.140625" style="1" customWidth="1"/>
    <col min="15891" max="15891" width="1.7109375" style="1" customWidth="1"/>
    <col min="15892" max="15892" width="1.421875" style="1" customWidth="1"/>
    <col min="15893" max="15893" width="0.85546875" style="1" customWidth="1"/>
    <col min="15894" max="15894" width="1.7109375" style="1" customWidth="1"/>
    <col min="15895" max="15897" width="0.85546875" style="1" customWidth="1"/>
    <col min="15898" max="15898" width="1.8515625" style="1" customWidth="1"/>
    <col min="15899" max="15902" width="0.85546875" style="1" customWidth="1"/>
    <col min="15903" max="15903" width="3.28125" style="1" customWidth="1"/>
    <col min="15904" max="15908" width="0.85546875" style="1" customWidth="1"/>
    <col min="15909" max="15909" width="1.8515625" style="1" customWidth="1"/>
    <col min="15910" max="15914" width="0.85546875" style="1" customWidth="1"/>
    <col min="15915" max="15915" width="2.28125" style="1" customWidth="1"/>
    <col min="15916" max="15918" width="0.85546875" style="1" customWidth="1"/>
    <col min="15919" max="15919" width="1.421875" style="1" customWidth="1"/>
    <col min="15920" max="15920" width="0.85546875" style="1" customWidth="1"/>
    <col min="15921" max="15921" width="1.8515625" style="1" customWidth="1"/>
    <col min="15922" max="15927" width="0.85546875" style="1" customWidth="1"/>
    <col min="15928" max="15928" width="1.1484375" style="1" customWidth="1"/>
    <col min="15929" max="15929" width="0.85546875" style="1" customWidth="1"/>
    <col min="15930" max="15930" width="0.71875" style="1" customWidth="1"/>
    <col min="15931" max="15931" width="0.85546875" style="1" hidden="1" customWidth="1"/>
    <col min="15932" max="15932" width="0.5625" style="1" customWidth="1"/>
    <col min="15933" max="15943" width="0.85546875" style="1" customWidth="1"/>
    <col min="15944" max="15944" width="5.57421875" style="1" customWidth="1"/>
    <col min="15945" max="15954" width="0.85546875" style="1" customWidth="1"/>
    <col min="15955" max="15955" width="7.00390625" style="1" customWidth="1"/>
    <col min="15956" max="15972" width="0.85546875" style="1" customWidth="1"/>
    <col min="15973" max="15973" width="1.28515625" style="1" customWidth="1"/>
    <col min="15974" max="15974" width="8.421875" style="1" customWidth="1"/>
    <col min="15975" max="15976" width="0.85546875" style="1" customWidth="1"/>
    <col min="15977" max="15977" width="1.28515625" style="1" customWidth="1"/>
    <col min="15978" max="15978" width="1.1484375" style="1" customWidth="1"/>
    <col min="15979" max="15980" width="0.85546875" style="1" customWidth="1"/>
    <col min="15981" max="15981" width="3.00390625" style="1" customWidth="1"/>
    <col min="15982" max="15982" width="0.85546875" style="1" customWidth="1"/>
    <col min="15983" max="15983" width="4.00390625" style="1" bestFit="1" customWidth="1"/>
    <col min="15984" max="15986" width="0.85546875" style="1" customWidth="1"/>
    <col min="15987" max="15987" width="3.7109375" style="1" customWidth="1"/>
    <col min="15988" max="15988" width="0.85546875" style="1" customWidth="1"/>
    <col min="15989" max="15989" width="16.140625" style="1" customWidth="1"/>
    <col min="15990" max="15990" width="0.85546875" style="1" customWidth="1"/>
    <col min="15991" max="15991" width="16.140625" style="1" customWidth="1"/>
    <col min="15992" max="15992" width="13.57421875" style="1" customWidth="1"/>
    <col min="15993" max="15993" width="17.7109375" style="1" customWidth="1"/>
    <col min="15994" max="16138" width="0.85546875" style="1" customWidth="1"/>
    <col min="16139" max="16139" width="1.57421875" style="1" customWidth="1"/>
    <col min="16140" max="16142" width="0.85546875" style="1" customWidth="1"/>
    <col min="16143" max="16143" width="1.7109375" style="1" customWidth="1"/>
    <col min="16144" max="16144" width="0.85546875" style="1" customWidth="1"/>
    <col min="16145" max="16145" width="2.00390625" style="1" customWidth="1"/>
    <col min="16146" max="16146" width="2.140625" style="1" customWidth="1"/>
    <col min="16147" max="16147" width="1.7109375" style="1" customWidth="1"/>
    <col min="16148" max="16148" width="1.421875" style="1" customWidth="1"/>
    <col min="16149" max="16149" width="0.85546875" style="1" customWidth="1"/>
    <col min="16150" max="16150" width="1.7109375" style="1" customWidth="1"/>
    <col min="16151" max="16153" width="0.85546875" style="1" customWidth="1"/>
    <col min="16154" max="16154" width="1.8515625" style="1" customWidth="1"/>
    <col min="16155" max="16158" width="0.85546875" style="1" customWidth="1"/>
    <col min="16159" max="16159" width="3.28125" style="1" customWidth="1"/>
    <col min="16160" max="16164" width="0.85546875" style="1" customWidth="1"/>
    <col min="16165" max="16165" width="1.8515625" style="1" customWidth="1"/>
    <col min="16166" max="16170" width="0.85546875" style="1" customWidth="1"/>
    <col min="16171" max="16171" width="2.28125" style="1" customWidth="1"/>
    <col min="16172" max="16174" width="0.85546875" style="1" customWidth="1"/>
    <col min="16175" max="16175" width="1.421875" style="1" customWidth="1"/>
    <col min="16176" max="16176" width="0.85546875" style="1" customWidth="1"/>
    <col min="16177" max="16177" width="1.8515625" style="1" customWidth="1"/>
    <col min="16178" max="16183" width="0.85546875" style="1" customWidth="1"/>
    <col min="16184" max="16184" width="1.1484375" style="1" customWidth="1"/>
    <col min="16185" max="16185" width="0.85546875" style="1" customWidth="1"/>
    <col min="16186" max="16186" width="0.71875" style="1" customWidth="1"/>
    <col min="16187" max="16187" width="0.85546875" style="1" hidden="1" customWidth="1"/>
    <col min="16188" max="16188" width="0.5625" style="1" customWidth="1"/>
    <col min="16189" max="16199" width="0.85546875" style="1" customWidth="1"/>
    <col min="16200" max="16200" width="5.57421875" style="1" customWidth="1"/>
    <col min="16201" max="16210" width="0.85546875" style="1" customWidth="1"/>
    <col min="16211" max="16211" width="7.00390625" style="1" customWidth="1"/>
    <col min="16212" max="16228" width="0.85546875" style="1" customWidth="1"/>
    <col min="16229" max="16229" width="1.28515625" style="1" customWidth="1"/>
    <col min="16230" max="16230" width="8.421875" style="1" customWidth="1"/>
    <col min="16231" max="16232" width="0.85546875" style="1" customWidth="1"/>
    <col min="16233" max="16233" width="1.28515625" style="1" customWidth="1"/>
    <col min="16234" max="16234" width="1.1484375" style="1" customWidth="1"/>
    <col min="16235" max="16236" width="0.85546875" style="1" customWidth="1"/>
    <col min="16237" max="16237" width="3.00390625" style="1" customWidth="1"/>
    <col min="16238" max="16238" width="0.85546875" style="1" customWidth="1"/>
    <col min="16239" max="16239" width="4.00390625" style="1" bestFit="1" customWidth="1"/>
    <col min="16240" max="16242" width="0.85546875" style="1" customWidth="1"/>
    <col min="16243" max="16243" width="3.7109375" style="1" customWidth="1"/>
    <col min="16244" max="16244" width="0.85546875" style="1" customWidth="1"/>
    <col min="16245" max="16245" width="16.140625" style="1" customWidth="1"/>
    <col min="16246" max="16246" width="0.85546875" style="1" customWidth="1"/>
    <col min="16247" max="16247" width="16.140625" style="1" customWidth="1"/>
    <col min="16248" max="16248" width="13.57421875" style="1" customWidth="1"/>
    <col min="16249" max="16249" width="17.7109375" style="1" customWidth="1"/>
    <col min="16250" max="16384" width="0.85546875" style="1" customWidth="1"/>
  </cols>
  <sheetData>
    <row r="1" spans="84:110" ht="20.25" customHeight="1">
      <c r="CF1" s="379" t="s">
        <v>17</v>
      </c>
      <c r="CG1" s="380"/>
      <c r="CH1" s="380"/>
      <c r="CI1" s="380"/>
      <c r="CJ1" s="380"/>
      <c r="CK1" s="380"/>
      <c r="CL1" s="380"/>
      <c r="CM1" s="380"/>
      <c r="CN1" s="380"/>
      <c r="CO1" s="380"/>
      <c r="CP1" s="380"/>
      <c r="CQ1" s="380"/>
      <c r="CR1" s="380"/>
      <c r="CS1" s="380"/>
      <c r="CT1" s="380"/>
      <c r="CU1" s="380"/>
      <c r="CV1" s="380"/>
      <c r="CW1" s="380"/>
      <c r="CX1" s="380"/>
      <c r="CY1" s="380"/>
      <c r="CZ1" s="380"/>
      <c r="DA1" s="380"/>
      <c r="DB1" s="380"/>
      <c r="DC1" s="380"/>
      <c r="DD1" s="380"/>
      <c r="DE1" s="380"/>
      <c r="DF1" s="380"/>
    </row>
    <row r="2" ht="13.5" customHeight="1"/>
    <row r="3" spans="1:110" ht="20.25" customHeight="1">
      <c r="A3" s="381" t="s">
        <v>18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  <c r="AS3" s="381"/>
      <c r="AT3" s="381"/>
      <c r="AU3" s="381"/>
      <c r="AV3" s="381"/>
      <c r="AW3" s="381"/>
      <c r="AX3" s="381"/>
      <c r="AY3" s="381"/>
      <c r="AZ3" s="381"/>
      <c r="BA3" s="381"/>
      <c r="BB3" s="381"/>
      <c r="BC3" s="381"/>
      <c r="BD3" s="381"/>
      <c r="BE3" s="381"/>
      <c r="BF3" s="381"/>
      <c r="BG3" s="381"/>
      <c r="BH3" s="381"/>
      <c r="BI3" s="381"/>
      <c r="BJ3" s="381"/>
      <c r="BK3" s="381"/>
      <c r="BL3" s="381"/>
      <c r="BM3" s="381"/>
      <c r="BN3" s="381"/>
      <c r="BO3" s="381"/>
      <c r="BP3" s="381"/>
      <c r="BQ3" s="381"/>
      <c r="BR3" s="381"/>
      <c r="BS3" s="381"/>
      <c r="BT3" s="381"/>
      <c r="BU3" s="381"/>
      <c r="BV3" s="381"/>
      <c r="BW3" s="381"/>
      <c r="BX3" s="381"/>
      <c r="BY3" s="381"/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1"/>
      <c r="CM3" s="381"/>
      <c r="CN3" s="381"/>
      <c r="CO3" s="381"/>
      <c r="CP3" s="381"/>
      <c r="CQ3" s="381"/>
      <c r="CR3" s="381"/>
      <c r="CS3" s="381"/>
      <c r="CT3" s="381"/>
      <c r="CU3" s="381"/>
      <c r="CV3" s="381"/>
      <c r="CW3" s="381"/>
      <c r="CX3" s="381"/>
      <c r="CY3" s="381"/>
      <c r="CZ3" s="381"/>
      <c r="DA3" s="381"/>
      <c r="DB3" s="381"/>
      <c r="DC3" s="381"/>
      <c r="DD3" s="381"/>
      <c r="DE3" s="381"/>
      <c r="DF3" s="381"/>
    </row>
    <row r="4" ht="13.5" customHeight="1"/>
    <row r="5" spans="1:48" ht="15">
      <c r="A5" s="382" t="s">
        <v>19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</row>
    <row r="6" ht="18" customHeight="1">
      <c r="A6" s="1" t="s">
        <v>20</v>
      </c>
    </row>
    <row r="8" spans="1:123" s="2" customFormat="1" ht="28.5" customHeight="1">
      <c r="A8" s="279" t="s">
        <v>9</v>
      </c>
      <c r="B8" s="283"/>
      <c r="C8" s="283"/>
      <c r="D8" s="283"/>
      <c r="E8" s="283"/>
      <c r="F8" s="384"/>
      <c r="G8" s="279" t="s">
        <v>21</v>
      </c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384"/>
      <c r="Z8" s="279" t="s">
        <v>22</v>
      </c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384"/>
      <c r="AL8" s="286" t="s">
        <v>23</v>
      </c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79" t="s">
        <v>24</v>
      </c>
      <c r="BW8" s="283"/>
      <c r="BX8" s="283"/>
      <c r="BY8" s="283"/>
      <c r="BZ8" s="283"/>
      <c r="CA8" s="283"/>
      <c r="CB8" s="283"/>
      <c r="CC8" s="283"/>
      <c r="CD8" s="283"/>
      <c r="CE8" s="283"/>
      <c r="CF8" s="384"/>
      <c r="CG8" s="279" t="s">
        <v>25</v>
      </c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384"/>
      <c r="CS8" s="294" t="s">
        <v>26</v>
      </c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5"/>
      <c r="DE8" s="295"/>
      <c r="DF8" s="295"/>
      <c r="DN8" s="135"/>
      <c r="DO8" s="135"/>
      <c r="DP8" s="135"/>
      <c r="DQ8" s="135"/>
      <c r="DR8" s="135"/>
      <c r="DS8" s="135"/>
    </row>
    <row r="9" spans="1:123" s="2" customFormat="1" ht="80.25" customHeight="1">
      <c r="A9" s="385"/>
      <c r="B9" s="386"/>
      <c r="C9" s="386"/>
      <c r="D9" s="386"/>
      <c r="E9" s="386"/>
      <c r="F9" s="387"/>
      <c r="G9" s="385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7"/>
      <c r="Z9" s="385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7"/>
      <c r="AL9" s="286" t="s">
        <v>27</v>
      </c>
      <c r="AM9" s="286"/>
      <c r="AN9" s="286"/>
      <c r="AO9" s="286"/>
      <c r="AP9" s="286"/>
      <c r="AQ9" s="286"/>
      <c r="AR9" s="286"/>
      <c r="AS9" s="286"/>
      <c r="AT9" s="286"/>
      <c r="AU9" s="286" t="s">
        <v>28</v>
      </c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385"/>
      <c r="BW9" s="386"/>
      <c r="BX9" s="386"/>
      <c r="BY9" s="386"/>
      <c r="BZ9" s="386"/>
      <c r="CA9" s="386"/>
      <c r="CB9" s="386"/>
      <c r="CC9" s="386"/>
      <c r="CD9" s="386"/>
      <c r="CE9" s="386"/>
      <c r="CF9" s="387"/>
      <c r="CG9" s="385"/>
      <c r="CH9" s="386"/>
      <c r="CI9" s="386"/>
      <c r="CJ9" s="386"/>
      <c r="CK9" s="386"/>
      <c r="CL9" s="386"/>
      <c r="CM9" s="386"/>
      <c r="CN9" s="386"/>
      <c r="CO9" s="386"/>
      <c r="CP9" s="386"/>
      <c r="CQ9" s="386"/>
      <c r="CR9" s="387"/>
      <c r="CS9" s="279" t="s">
        <v>29</v>
      </c>
      <c r="CT9" s="279" t="s">
        <v>30</v>
      </c>
      <c r="CU9" s="280"/>
      <c r="CV9" s="280"/>
      <c r="CW9" s="280"/>
      <c r="CX9" s="280"/>
      <c r="CY9" s="280"/>
      <c r="CZ9" s="280"/>
      <c r="DA9" s="280"/>
      <c r="DB9" s="280"/>
      <c r="DC9" s="280"/>
      <c r="DD9" s="288"/>
      <c r="DE9" s="294" t="s">
        <v>31</v>
      </c>
      <c r="DF9" s="295"/>
      <c r="DN9" s="135"/>
      <c r="DO9" s="135"/>
      <c r="DP9" s="135"/>
      <c r="DQ9" s="135"/>
      <c r="DR9" s="135"/>
      <c r="DS9" s="135"/>
    </row>
    <row r="10" spans="1:123" s="2" customFormat="1" ht="57.75" customHeight="1">
      <c r="A10" s="284"/>
      <c r="B10" s="285"/>
      <c r="C10" s="285"/>
      <c r="D10" s="285"/>
      <c r="E10" s="285"/>
      <c r="F10" s="388"/>
      <c r="G10" s="284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388"/>
      <c r="Z10" s="284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388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 t="s">
        <v>32</v>
      </c>
      <c r="AV10" s="286"/>
      <c r="AW10" s="286"/>
      <c r="AX10" s="286"/>
      <c r="AY10" s="286"/>
      <c r="AZ10" s="286"/>
      <c r="BA10" s="286"/>
      <c r="BB10" s="286"/>
      <c r="BC10" s="286"/>
      <c r="BD10" s="286" t="s">
        <v>33</v>
      </c>
      <c r="BE10" s="286"/>
      <c r="BF10" s="286"/>
      <c r="BG10" s="286"/>
      <c r="BH10" s="286"/>
      <c r="BI10" s="286"/>
      <c r="BJ10" s="286"/>
      <c r="BK10" s="286"/>
      <c r="BL10" s="286"/>
      <c r="BM10" s="286" t="s">
        <v>34</v>
      </c>
      <c r="BN10" s="286"/>
      <c r="BO10" s="286"/>
      <c r="BP10" s="286"/>
      <c r="BQ10" s="286"/>
      <c r="BR10" s="286"/>
      <c r="BS10" s="286"/>
      <c r="BT10" s="286"/>
      <c r="BU10" s="286"/>
      <c r="BV10" s="284"/>
      <c r="BW10" s="285"/>
      <c r="BX10" s="285"/>
      <c r="BY10" s="285"/>
      <c r="BZ10" s="285"/>
      <c r="CA10" s="285"/>
      <c r="CB10" s="285"/>
      <c r="CC10" s="285"/>
      <c r="CD10" s="285"/>
      <c r="CE10" s="285"/>
      <c r="CF10" s="388"/>
      <c r="CG10" s="284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388"/>
      <c r="CS10" s="281"/>
      <c r="CT10" s="281"/>
      <c r="CU10" s="282"/>
      <c r="CV10" s="282"/>
      <c r="CW10" s="282"/>
      <c r="CX10" s="282"/>
      <c r="CY10" s="282"/>
      <c r="CZ10" s="282"/>
      <c r="DA10" s="282"/>
      <c r="DB10" s="282"/>
      <c r="DC10" s="282"/>
      <c r="DD10" s="289"/>
      <c r="DE10" s="19" t="s">
        <v>35</v>
      </c>
      <c r="DF10" s="19" t="s">
        <v>36</v>
      </c>
      <c r="DN10" s="135"/>
      <c r="DO10" s="135"/>
      <c r="DP10" s="135"/>
      <c r="DQ10" s="135"/>
      <c r="DR10" s="135"/>
      <c r="DS10" s="135"/>
    </row>
    <row r="11" spans="1:123" s="3" customFormat="1" ht="12">
      <c r="A11" s="376">
        <v>1</v>
      </c>
      <c r="B11" s="377"/>
      <c r="C11" s="377"/>
      <c r="D11" s="377"/>
      <c r="E11" s="377"/>
      <c r="F11" s="378"/>
      <c r="G11" s="376">
        <v>2</v>
      </c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8"/>
      <c r="Z11" s="376">
        <v>3</v>
      </c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8"/>
      <c r="AL11" s="376">
        <v>4</v>
      </c>
      <c r="AM11" s="377"/>
      <c r="AN11" s="377"/>
      <c r="AO11" s="377"/>
      <c r="AP11" s="377"/>
      <c r="AQ11" s="377"/>
      <c r="AR11" s="377"/>
      <c r="AS11" s="377"/>
      <c r="AT11" s="378"/>
      <c r="AU11" s="376">
        <v>5</v>
      </c>
      <c r="AV11" s="377"/>
      <c r="AW11" s="377"/>
      <c r="AX11" s="377"/>
      <c r="AY11" s="377"/>
      <c r="AZ11" s="377"/>
      <c r="BA11" s="377"/>
      <c r="BB11" s="377"/>
      <c r="BC11" s="378"/>
      <c r="BD11" s="376">
        <v>6</v>
      </c>
      <c r="BE11" s="377"/>
      <c r="BF11" s="377"/>
      <c r="BG11" s="377"/>
      <c r="BH11" s="377"/>
      <c r="BI11" s="377"/>
      <c r="BJ11" s="377"/>
      <c r="BK11" s="377"/>
      <c r="BL11" s="378"/>
      <c r="BM11" s="376">
        <v>7</v>
      </c>
      <c r="BN11" s="377"/>
      <c r="BO11" s="377"/>
      <c r="BP11" s="377"/>
      <c r="BQ11" s="377"/>
      <c r="BR11" s="377"/>
      <c r="BS11" s="377"/>
      <c r="BT11" s="377"/>
      <c r="BU11" s="378"/>
      <c r="BV11" s="376">
        <v>8</v>
      </c>
      <c r="BW11" s="377"/>
      <c r="BX11" s="377"/>
      <c r="BY11" s="377"/>
      <c r="BZ11" s="377"/>
      <c r="CA11" s="377"/>
      <c r="CB11" s="377"/>
      <c r="CC11" s="377"/>
      <c r="CD11" s="377"/>
      <c r="CE11" s="377"/>
      <c r="CF11" s="378"/>
      <c r="CG11" s="376">
        <v>9</v>
      </c>
      <c r="CH11" s="377"/>
      <c r="CI11" s="377"/>
      <c r="CJ11" s="377"/>
      <c r="CK11" s="377"/>
      <c r="CL11" s="377"/>
      <c r="CM11" s="377"/>
      <c r="CN11" s="377"/>
      <c r="CO11" s="377"/>
      <c r="CP11" s="377"/>
      <c r="CQ11" s="377"/>
      <c r="CR11" s="378"/>
      <c r="CS11" s="20">
        <v>10</v>
      </c>
      <c r="CT11" s="376">
        <v>11</v>
      </c>
      <c r="CU11" s="377"/>
      <c r="CV11" s="377"/>
      <c r="CW11" s="377"/>
      <c r="CX11" s="377"/>
      <c r="CY11" s="377"/>
      <c r="CZ11" s="377"/>
      <c r="DA11" s="377"/>
      <c r="DB11" s="377"/>
      <c r="DC11" s="377"/>
      <c r="DD11" s="378"/>
      <c r="DE11" s="20">
        <v>12</v>
      </c>
      <c r="DF11" s="20">
        <v>13</v>
      </c>
      <c r="DN11" s="136"/>
      <c r="DO11" s="136"/>
      <c r="DP11" s="136"/>
      <c r="DQ11" s="136"/>
      <c r="DR11" s="136"/>
      <c r="DS11" s="136"/>
    </row>
    <row r="12" spans="1:123" s="3" customFormat="1" ht="55.5" customHeight="1">
      <c r="A12" s="363" t="s">
        <v>1</v>
      </c>
      <c r="B12" s="364"/>
      <c r="C12" s="364"/>
      <c r="D12" s="364"/>
      <c r="E12" s="364"/>
      <c r="F12" s="365"/>
      <c r="G12" s="371" t="s">
        <v>37</v>
      </c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9"/>
      <c r="Z12" s="347" t="s">
        <v>38</v>
      </c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9"/>
      <c r="AL12" s="347" t="s">
        <v>38</v>
      </c>
      <c r="AM12" s="348"/>
      <c r="AN12" s="348"/>
      <c r="AO12" s="348"/>
      <c r="AP12" s="348"/>
      <c r="AQ12" s="348"/>
      <c r="AR12" s="348"/>
      <c r="AS12" s="348"/>
      <c r="AT12" s="349"/>
      <c r="AU12" s="347" t="s">
        <v>38</v>
      </c>
      <c r="AV12" s="348"/>
      <c r="AW12" s="348"/>
      <c r="AX12" s="348"/>
      <c r="AY12" s="348"/>
      <c r="AZ12" s="348"/>
      <c r="BA12" s="348"/>
      <c r="BB12" s="348"/>
      <c r="BC12" s="349"/>
      <c r="BD12" s="347" t="s">
        <v>38</v>
      </c>
      <c r="BE12" s="348"/>
      <c r="BF12" s="348"/>
      <c r="BG12" s="348"/>
      <c r="BH12" s="348"/>
      <c r="BI12" s="348"/>
      <c r="BJ12" s="348"/>
      <c r="BK12" s="348"/>
      <c r="BL12" s="349"/>
      <c r="BM12" s="347" t="s">
        <v>38</v>
      </c>
      <c r="BN12" s="348"/>
      <c r="BO12" s="348"/>
      <c r="BP12" s="348"/>
      <c r="BQ12" s="348"/>
      <c r="BR12" s="348"/>
      <c r="BS12" s="348"/>
      <c r="BT12" s="348"/>
      <c r="BU12" s="349"/>
      <c r="BV12" s="347" t="s">
        <v>38</v>
      </c>
      <c r="BW12" s="348"/>
      <c r="BX12" s="348"/>
      <c r="BY12" s="348"/>
      <c r="BZ12" s="348"/>
      <c r="CA12" s="348"/>
      <c r="CB12" s="348"/>
      <c r="CC12" s="348"/>
      <c r="CD12" s="348"/>
      <c r="CE12" s="348"/>
      <c r="CF12" s="349"/>
      <c r="CG12" s="375">
        <f>CG13+CG14+CG15+CG16</f>
        <v>43755003.59529</v>
      </c>
      <c r="CH12" s="348"/>
      <c r="CI12" s="348"/>
      <c r="CJ12" s="348"/>
      <c r="CK12" s="348"/>
      <c r="CL12" s="348"/>
      <c r="CM12" s="348"/>
      <c r="CN12" s="348"/>
      <c r="CO12" s="348"/>
      <c r="CP12" s="348"/>
      <c r="CQ12" s="348"/>
      <c r="CR12" s="349"/>
      <c r="CS12" s="21">
        <f>SUM(CS13:CS16)</f>
        <v>42367446.002289996</v>
      </c>
      <c r="CT12" s="347"/>
      <c r="CU12" s="348"/>
      <c r="CV12" s="348"/>
      <c r="CW12" s="348"/>
      <c r="CX12" s="348"/>
      <c r="CY12" s="348"/>
      <c r="CZ12" s="348"/>
      <c r="DA12" s="348"/>
      <c r="DB12" s="348"/>
      <c r="DC12" s="348"/>
      <c r="DD12" s="349"/>
      <c r="DE12" s="21">
        <f>DE13+DE14+DE16</f>
        <v>1387557.6030000001</v>
      </c>
      <c r="DF12" s="13"/>
      <c r="DN12" s="136"/>
      <c r="DO12" s="136"/>
      <c r="DP12" s="136"/>
      <c r="DQ12" s="136"/>
      <c r="DR12" s="136"/>
      <c r="DS12" s="136"/>
    </row>
    <row r="13" spans="1:124" s="4" customFormat="1" ht="27.75" customHeight="1">
      <c r="A13" s="363" t="s">
        <v>13</v>
      </c>
      <c r="B13" s="364"/>
      <c r="C13" s="364"/>
      <c r="D13" s="364"/>
      <c r="E13" s="364"/>
      <c r="F13" s="365"/>
      <c r="G13" s="371" t="s">
        <v>39</v>
      </c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9"/>
      <c r="Z13" s="347">
        <v>80.6</v>
      </c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9"/>
      <c r="AL13" s="350">
        <f>AU13+BM13</f>
        <v>36135.36202</v>
      </c>
      <c r="AM13" s="348"/>
      <c r="AN13" s="348"/>
      <c r="AO13" s="348"/>
      <c r="AP13" s="348"/>
      <c r="AQ13" s="348"/>
      <c r="AR13" s="348"/>
      <c r="AS13" s="348"/>
      <c r="AT13" s="349"/>
      <c r="AU13" s="368">
        <v>24530</v>
      </c>
      <c r="AV13" s="369"/>
      <c r="AW13" s="369"/>
      <c r="AX13" s="369"/>
      <c r="AY13" s="369"/>
      <c r="AZ13" s="369"/>
      <c r="BA13" s="369"/>
      <c r="BB13" s="369"/>
      <c r="BC13" s="370"/>
      <c r="BD13" s="368"/>
      <c r="BE13" s="369"/>
      <c r="BF13" s="369"/>
      <c r="BG13" s="369"/>
      <c r="BH13" s="369"/>
      <c r="BI13" s="369"/>
      <c r="BJ13" s="369"/>
      <c r="BK13" s="369"/>
      <c r="BL13" s="370"/>
      <c r="BM13" s="368">
        <v>11605.36202</v>
      </c>
      <c r="BN13" s="369"/>
      <c r="BO13" s="369"/>
      <c r="BP13" s="369"/>
      <c r="BQ13" s="369"/>
      <c r="BR13" s="369"/>
      <c r="BS13" s="369"/>
      <c r="BT13" s="369"/>
      <c r="BU13" s="370"/>
      <c r="BV13" s="368"/>
      <c r="BW13" s="369"/>
      <c r="BX13" s="369"/>
      <c r="BY13" s="369"/>
      <c r="BZ13" s="369"/>
      <c r="CA13" s="369"/>
      <c r="CB13" s="369"/>
      <c r="CC13" s="369"/>
      <c r="CD13" s="369"/>
      <c r="CE13" s="369"/>
      <c r="CF13" s="370"/>
      <c r="CG13" s="368">
        <f>Z13*(AL13+BV13)*12</f>
        <v>34950122.145743996</v>
      </c>
      <c r="CH13" s="369"/>
      <c r="CI13" s="369"/>
      <c r="CJ13" s="369"/>
      <c r="CK13" s="369"/>
      <c r="CL13" s="369"/>
      <c r="CM13" s="369"/>
      <c r="CN13" s="369"/>
      <c r="CO13" s="369"/>
      <c r="CP13" s="369"/>
      <c r="CQ13" s="369"/>
      <c r="CR13" s="370"/>
      <c r="CS13" s="22">
        <f>CG13-DE13</f>
        <v>34093440.122743994</v>
      </c>
      <c r="CT13" s="368"/>
      <c r="CU13" s="369"/>
      <c r="CV13" s="369"/>
      <c r="CW13" s="369"/>
      <c r="CX13" s="369"/>
      <c r="CY13" s="369"/>
      <c r="CZ13" s="369"/>
      <c r="DA13" s="369"/>
      <c r="DB13" s="369"/>
      <c r="DC13" s="369"/>
      <c r="DD13" s="370"/>
      <c r="DE13" s="132">
        <v>856682.023</v>
      </c>
      <c r="DF13" s="22"/>
      <c r="DN13" s="137"/>
      <c r="DO13" s="138"/>
      <c r="DP13" s="139"/>
      <c r="DQ13" s="138"/>
      <c r="DR13" s="140"/>
      <c r="DS13" s="141"/>
      <c r="DT13" s="5"/>
    </row>
    <row r="14" spans="1:124" s="4" customFormat="1" ht="70.5" customHeight="1">
      <c r="A14" s="363" t="s">
        <v>12</v>
      </c>
      <c r="B14" s="364"/>
      <c r="C14" s="364"/>
      <c r="D14" s="364"/>
      <c r="E14" s="364"/>
      <c r="F14" s="365"/>
      <c r="G14" s="371" t="s">
        <v>40</v>
      </c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9"/>
      <c r="Z14" s="347">
        <v>6</v>
      </c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9"/>
      <c r="AL14" s="350">
        <f>AU14+BM14</f>
        <v>71553.470555</v>
      </c>
      <c r="AM14" s="348"/>
      <c r="AN14" s="348"/>
      <c r="AO14" s="348"/>
      <c r="AP14" s="348"/>
      <c r="AQ14" s="348"/>
      <c r="AR14" s="348"/>
      <c r="AS14" s="348"/>
      <c r="AT14" s="349"/>
      <c r="AU14" s="372">
        <v>48500</v>
      </c>
      <c r="AV14" s="373"/>
      <c r="AW14" s="373"/>
      <c r="AX14" s="373"/>
      <c r="AY14" s="373"/>
      <c r="AZ14" s="373"/>
      <c r="BA14" s="373"/>
      <c r="BB14" s="373"/>
      <c r="BC14" s="374"/>
      <c r="BD14" s="368"/>
      <c r="BE14" s="369"/>
      <c r="BF14" s="369"/>
      <c r="BG14" s="369"/>
      <c r="BH14" s="369"/>
      <c r="BI14" s="369"/>
      <c r="BJ14" s="369"/>
      <c r="BK14" s="369"/>
      <c r="BL14" s="370"/>
      <c r="BM14" s="368">
        <v>23053.470555</v>
      </c>
      <c r="BN14" s="369"/>
      <c r="BO14" s="369"/>
      <c r="BP14" s="369"/>
      <c r="BQ14" s="369"/>
      <c r="BR14" s="369"/>
      <c r="BS14" s="369"/>
      <c r="BT14" s="369"/>
      <c r="BU14" s="370"/>
      <c r="BV14" s="368"/>
      <c r="BW14" s="369"/>
      <c r="BX14" s="369"/>
      <c r="BY14" s="369"/>
      <c r="BZ14" s="369"/>
      <c r="CA14" s="369"/>
      <c r="CB14" s="369"/>
      <c r="CC14" s="369"/>
      <c r="CD14" s="369"/>
      <c r="CE14" s="369"/>
      <c r="CF14" s="370"/>
      <c r="CG14" s="368">
        <f>Z14*(AL14+BV14)*12</f>
        <v>5151849.8799600005</v>
      </c>
      <c r="CH14" s="369"/>
      <c r="CI14" s="369"/>
      <c r="CJ14" s="369"/>
      <c r="CK14" s="369"/>
      <c r="CL14" s="369"/>
      <c r="CM14" s="369"/>
      <c r="CN14" s="369"/>
      <c r="CO14" s="369"/>
      <c r="CP14" s="369"/>
      <c r="CQ14" s="369"/>
      <c r="CR14" s="370"/>
      <c r="CS14" s="22">
        <f>CG14-DE14</f>
        <v>4744015.779960001</v>
      </c>
      <c r="CT14" s="368"/>
      <c r="CU14" s="369"/>
      <c r="CV14" s="369"/>
      <c r="CW14" s="369"/>
      <c r="CX14" s="369"/>
      <c r="CY14" s="369"/>
      <c r="CZ14" s="369"/>
      <c r="DA14" s="369"/>
      <c r="DB14" s="369"/>
      <c r="DC14" s="369"/>
      <c r="DD14" s="370"/>
      <c r="DE14" s="134">
        <v>407834.1</v>
      </c>
      <c r="DF14" s="22"/>
      <c r="DN14" s="138"/>
      <c r="DO14" s="138"/>
      <c r="DP14" s="139"/>
      <c r="DQ14" s="138"/>
      <c r="DR14" s="140"/>
      <c r="DS14" s="138"/>
      <c r="DT14" s="5"/>
    </row>
    <row r="15" spans="1:124" s="4" customFormat="1" ht="51.75" customHeight="1">
      <c r="A15" s="363" t="s">
        <v>41</v>
      </c>
      <c r="B15" s="364"/>
      <c r="C15" s="364"/>
      <c r="D15" s="364"/>
      <c r="E15" s="364"/>
      <c r="F15" s="365"/>
      <c r="G15" s="371" t="s">
        <v>42</v>
      </c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9"/>
      <c r="Z15" s="347">
        <v>3.5</v>
      </c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9"/>
      <c r="AL15" s="350">
        <f>AU15+BM15</f>
        <v>19354.5238</v>
      </c>
      <c r="AM15" s="348"/>
      <c r="AN15" s="348"/>
      <c r="AO15" s="348"/>
      <c r="AP15" s="348"/>
      <c r="AQ15" s="348"/>
      <c r="AR15" s="348"/>
      <c r="AS15" s="348"/>
      <c r="AT15" s="349"/>
      <c r="AU15" s="372">
        <v>18300</v>
      </c>
      <c r="AV15" s="373"/>
      <c r="AW15" s="373"/>
      <c r="AX15" s="373"/>
      <c r="AY15" s="373"/>
      <c r="AZ15" s="373"/>
      <c r="BA15" s="373"/>
      <c r="BB15" s="373"/>
      <c r="BC15" s="374"/>
      <c r="BD15" s="368"/>
      <c r="BE15" s="369"/>
      <c r="BF15" s="369"/>
      <c r="BG15" s="369"/>
      <c r="BH15" s="369"/>
      <c r="BI15" s="369"/>
      <c r="BJ15" s="369"/>
      <c r="BK15" s="369"/>
      <c r="BL15" s="370"/>
      <c r="BM15" s="368">
        <v>1054.5238</v>
      </c>
      <c r="BN15" s="369"/>
      <c r="BO15" s="369"/>
      <c r="BP15" s="369"/>
      <c r="BQ15" s="369"/>
      <c r="BR15" s="369"/>
      <c r="BS15" s="369"/>
      <c r="BT15" s="369"/>
      <c r="BU15" s="370"/>
      <c r="BV15" s="368"/>
      <c r="BW15" s="369"/>
      <c r="BX15" s="369"/>
      <c r="BY15" s="369"/>
      <c r="BZ15" s="369"/>
      <c r="CA15" s="369"/>
      <c r="CB15" s="369"/>
      <c r="CC15" s="369"/>
      <c r="CD15" s="369"/>
      <c r="CE15" s="369"/>
      <c r="CF15" s="370"/>
      <c r="CG15" s="368">
        <f aca="true" t="shared" si="0" ref="CG15">Z15*(AL15+BV15)*12</f>
        <v>812889.9996</v>
      </c>
      <c r="CH15" s="369"/>
      <c r="CI15" s="369"/>
      <c r="CJ15" s="369"/>
      <c r="CK15" s="369"/>
      <c r="CL15" s="369"/>
      <c r="CM15" s="369"/>
      <c r="CN15" s="369"/>
      <c r="CO15" s="369"/>
      <c r="CP15" s="369"/>
      <c r="CQ15" s="369"/>
      <c r="CR15" s="370"/>
      <c r="CS15" s="22">
        <f>CG15-DE15</f>
        <v>812889.9996</v>
      </c>
      <c r="CT15" s="368"/>
      <c r="CU15" s="369"/>
      <c r="CV15" s="369"/>
      <c r="CW15" s="369"/>
      <c r="CX15" s="369"/>
      <c r="CY15" s="369"/>
      <c r="CZ15" s="369"/>
      <c r="DA15" s="369"/>
      <c r="DB15" s="369"/>
      <c r="DC15" s="369"/>
      <c r="DD15" s="370"/>
      <c r="DE15" s="24"/>
      <c r="DF15" s="22"/>
      <c r="DN15" s="141"/>
      <c r="DO15" s="141"/>
      <c r="DP15" s="141"/>
      <c r="DQ15" s="141"/>
      <c r="DR15" s="140"/>
      <c r="DS15" s="141"/>
      <c r="DT15" s="133"/>
    </row>
    <row r="16" spans="1:123" s="4" customFormat="1" ht="27" customHeight="1">
      <c r="A16" s="363" t="s">
        <v>43</v>
      </c>
      <c r="B16" s="364"/>
      <c r="C16" s="364"/>
      <c r="D16" s="364"/>
      <c r="E16" s="364"/>
      <c r="F16" s="365"/>
      <c r="G16" s="371" t="s">
        <v>44</v>
      </c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9"/>
      <c r="Z16" s="347">
        <v>10.5</v>
      </c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9"/>
      <c r="AL16" s="350">
        <f>AU16+BM16</f>
        <v>22540.806110999998</v>
      </c>
      <c r="AM16" s="348"/>
      <c r="AN16" s="348"/>
      <c r="AO16" s="348"/>
      <c r="AP16" s="348"/>
      <c r="AQ16" s="348"/>
      <c r="AR16" s="348"/>
      <c r="AS16" s="348"/>
      <c r="AT16" s="349"/>
      <c r="AU16" s="368">
        <v>17900</v>
      </c>
      <c r="AV16" s="369"/>
      <c r="AW16" s="369"/>
      <c r="AX16" s="369"/>
      <c r="AY16" s="369"/>
      <c r="AZ16" s="369"/>
      <c r="BA16" s="369"/>
      <c r="BB16" s="369"/>
      <c r="BC16" s="370"/>
      <c r="BD16" s="368"/>
      <c r="BE16" s="369"/>
      <c r="BF16" s="369"/>
      <c r="BG16" s="369"/>
      <c r="BH16" s="369"/>
      <c r="BI16" s="369"/>
      <c r="BJ16" s="369"/>
      <c r="BK16" s="369"/>
      <c r="BL16" s="370"/>
      <c r="BM16" s="368">
        <v>4640.806111</v>
      </c>
      <c r="BN16" s="369"/>
      <c r="BO16" s="369"/>
      <c r="BP16" s="369"/>
      <c r="BQ16" s="369"/>
      <c r="BR16" s="369"/>
      <c r="BS16" s="369"/>
      <c r="BT16" s="369"/>
      <c r="BU16" s="370"/>
      <c r="BV16" s="368"/>
      <c r="BW16" s="369"/>
      <c r="BX16" s="369"/>
      <c r="BY16" s="369"/>
      <c r="BZ16" s="369"/>
      <c r="CA16" s="369"/>
      <c r="CB16" s="369"/>
      <c r="CC16" s="369"/>
      <c r="CD16" s="369"/>
      <c r="CE16" s="369"/>
      <c r="CF16" s="370"/>
      <c r="CG16" s="368">
        <f>Z16*(AL16+BV16)*12</f>
        <v>2840141.5699859997</v>
      </c>
      <c r="CH16" s="369"/>
      <c r="CI16" s="369"/>
      <c r="CJ16" s="369"/>
      <c r="CK16" s="369"/>
      <c r="CL16" s="369"/>
      <c r="CM16" s="369"/>
      <c r="CN16" s="369"/>
      <c r="CO16" s="369"/>
      <c r="CP16" s="369"/>
      <c r="CQ16" s="369"/>
      <c r="CR16" s="370"/>
      <c r="CS16" s="22">
        <f>CG16-DE16+0.01</f>
        <v>2717100.0999859995</v>
      </c>
      <c r="CT16" s="368"/>
      <c r="CU16" s="369"/>
      <c r="CV16" s="369"/>
      <c r="CW16" s="369"/>
      <c r="CX16" s="369"/>
      <c r="CY16" s="369"/>
      <c r="CZ16" s="369"/>
      <c r="DA16" s="369"/>
      <c r="DB16" s="369"/>
      <c r="DC16" s="369"/>
      <c r="DD16" s="370"/>
      <c r="DE16" s="5">
        <v>123041.48</v>
      </c>
      <c r="DF16" s="22"/>
      <c r="DN16" s="138"/>
      <c r="DO16" s="142"/>
      <c r="DP16" s="143"/>
      <c r="DQ16" s="144"/>
      <c r="DR16" s="140"/>
      <c r="DS16" s="140"/>
    </row>
    <row r="17" spans="1:123" s="4" customFormat="1" ht="159" customHeight="1">
      <c r="A17" s="363" t="s">
        <v>2</v>
      </c>
      <c r="B17" s="364"/>
      <c r="C17" s="364"/>
      <c r="D17" s="364"/>
      <c r="E17" s="364"/>
      <c r="F17" s="365"/>
      <c r="G17" s="315" t="s">
        <v>45</v>
      </c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7"/>
      <c r="Z17" s="347">
        <v>20</v>
      </c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9"/>
      <c r="AL17" s="350">
        <f>CG17/Z17</f>
        <v>3500</v>
      </c>
      <c r="AM17" s="348"/>
      <c r="AN17" s="348"/>
      <c r="AO17" s="348"/>
      <c r="AP17" s="348"/>
      <c r="AQ17" s="348"/>
      <c r="AR17" s="348"/>
      <c r="AS17" s="348"/>
      <c r="AT17" s="349"/>
      <c r="AU17" s="347" t="s">
        <v>38</v>
      </c>
      <c r="AV17" s="348"/>
      <c r="AW17" s="348"/>
      <c r="AX17" s="348"/>
      <c r="AY17" s="348"/>
      <c r="AZ17" s="348"/>
      <c r="BA17" s="348"/>
      <c r="BB17" s="348"/>
      <c r="BC17" s="349"/>
      <c r="BD17" s="347" t="s">
        <v>38</v>
      </c>
      <c r="BE17" s="348"/>
      <c r="BF17" s="348"/>
      <c r="BG17" s="348"/>
      <c r="BH17" s="348"/>
      <c r="BI17" s="348"/>
      <c r="BJ17" s="348"/>
      <c r="BK17" s="348"/>
      <c r="BL17" s="349"/>
      <c r="BM17" s="347" t="s">
        <v>38</v>
      </c>
      <c r="BN17" s="348"/>
      <c r="BO17" s="348"/>
      <c r="BP17" s="348"/>
      <c r="BQ17" s="348"/>
      <c r="BR17" s="348"/>
      <c r="BS17" s="348"/>
      <c r="BT17" s="348"/>
      <c r="BU17" s="349"/>
      <c r="BV17" s="347" t="s">
        <v>38</v>
      </c>
      <c r="BW17" s="348"/>
      <c r="BX17" s="348"/>
      <c r="BY17" s="348"/>
      <c r="BZ17" s="348"/>
      <c r="CA17" s="348"/>
      <c r="CB17" s="348"/>
      <c r="CC17" s="348"/>
      <c r="CD17" s="348"/>
      <c r="CE17" s="348"/>
      <c r="CF17" s="349"/>
      <c r="CG17" s="350">
        <v>70000</v>
      </c>
      <c r="CH17" s="348"/>
      <c r="CI17" s="348"/>
      <c r="CJ17" s="348"/>
      <c r="CK17" s="348"/>
      <c r="CL17" s="348"/>
      <c r="CM17" s="348"/>
      <c r="CN17" s="348"/>
      <c r="CO17" s="348"/>
      <c r="CP17" s="348"/>
      <c r="CQ17" s="348"/>
      <c r="CR17" s="349"/>
      <c r="CS17" s="24">
        <v>70000</v>
      </c>
      <c r="CT17" s="347"/>
      <c r="CU17" s="348"/>
      <c r="CV17" s="348"/>
      <c r="CW17" s="348"/>
      <c r="CX17" s="348"/>
      <c r="CY17" s="348"/>
      <c r="CZ17" s="348"/>
      <c r="DA17" s="348"/>
      <c r="DB17" s="348"/>
      <c r="DC17" s="348"/>
      <c r="DD17" s="349"/>
      <c r="DE17" s="13"/>
      <c r="DF17" s="13"/>
      <c r="DN17" s="138"/>
      <c r="DO17" s="138"/>
      <c r="DP17" s="140"/>
      <c r="DQ17" s="140"/>
      <c r="DR17" s="140"/>
      <c r="DS17" s="140"/>
    </row>
    <row r="18" spans="1:118" s="4" customFormat="1" ht="16.5" customHeight="1">
      <c r="A18" s="355" t="s">
        <v>48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9"/>
      <c r="AL18" s="347"/>
      <c r="AM18" s="348"/>
      <c r="AN18" s="348"/>
      <c r="AO18" s="348"/>
      <c r="AP18" s="348"/>
      <c r="AQ18" s="348"/>
      <c r="AR18" s="348"/>
      <c r="AS18" s="348"/>
      <c r="AT18" s="349"/>
      <c r="AU18" s="347" t="s">
        <v>38</v>
      </c>
      <c r="AV18" s="348"/>
      <c r="AW18" s="348"/>
      <c r="AX18" s="348"/>
      <c r="AY18" s="348"/>
      <c r="AZ18" s="348"/>
      <c r="BA18" s="348"/>
      <c r="BB18" s="348"/>
      <c r="BC18" s="349"/>
      <c r="BD18" s="347" t="s">
        <v>38</v>
      </c>
      <c r="BE18" s="348"/>
      <c r="BF18" s="348"/>
      <c r="BG18" s="348"/>
      <c r="BH18" s="348"/>
      <c r="BI18" s="348"/>
      <c r="BJ18" s="348"/>
      <c r="BK18" s="348"/>
      <c r="BL18" s="349"/>
      <c r="BM18" s="347" t="s">
        <v>38</v>
      </c>
      <c r="BN18" s="348"/>
      <c r="BO18" s="348"/>
      <c r="BP18" s="348"/>
      <c r="BQ18" s="348"/>
      <c r="BR18" s="348"/>
      <c r="BS18" s="348"/>
      <c r="BT18" s="348"/>
      <c r="BU18" s="349"/>
      <c r="BV18" s="347"/>
      <c r="BW18" s="348"/>
      <c r="BX18" s="348"/>
      <c r="BY18" s="348"/>
      <c r="BZ18" s="348"/>
      <c r="CA18" s="348"/>
      <c r="CB18" s="348"/>
      <c r="CC18" s="348"/>
      <c r="CD18" s="348"/>
      <c r="CE18" s="348"/>
      <c r="CF18" s="349"/>
      <c r="CG18" s="360"/>
      <c r="CH18" s="361"/>
      <c r="CI18" s="361"/>
      <c r="CJ18" s="361"/>
      <c r="CK18" s="361"/>
      <c r="CL18" s="361"/>
      <c r="CM18" s="361"/>
      <c r="CN18" s="361"/>
      <c r="CO18" s="361"/>
      <c r="CP18" s="361"/>
      <c r="CQ18" s="361"/>
      <c r="CR18" s="362"/>
      <c r="CS18" s="25"/>
      <c r="CT18" s="347"/>
      <c r="CU18" s="348"/>
      <c r="CV18" s="348"/>
      <c r="CW18" s="348"/>
      <c r="CX18" s="348"/>
      <c r="CY18" s="348"/>
      <c r="CZ18" s="348"/>
      <c r="DA18" s="348"/>
      <c r="DB18" s="348"/>
      <c r="DC18" s="348"/>
      <c r="DD18" s="349"/>
      <c r="DE18" s="21">
        <f>CS12</f>
        <v>42367446.002289996</v>
      </c>
      <c r="DF18" s="13"/>
      <c r="DN18" s="5"/>
    </row>
    <row r="19" spans="1:118" s="4" customFormat="1" ht="16.5" customHeight="1">
      <c r="A19" s="355" t="s">
        <v>49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9"/>
      <c r="AL19" s="347"/>
      <c r="AM19" s="348"/>
      <c r="AN19" s="348"/>
      <c r="AO19" s="348"/>
      <c r="AP19" s="348"/>
      <c r="AQ19" s="348"/>
      <c r="AR19" s="348"/>
      <c r="AS19" s="348"/>
      <c r="AT19" s="349"/>
      <c r="AU19" s="347" t="s">
        <v>38</v>
      </c>
      <c r="AV19" s="348"/>
      <c r="AW19" s="348"/>
      <c r="AX19" s="348"/>
      <c r="AY19" s="348"/>
      <c r="AZ19" s="348"/>
      <c r="BA19" s="348"/>
      <c r="BB19" s="348"/>
      <c r="BC19" s="349"/>
      <c r="BD19" s="347" t="s">
        <v>38</v>
      </c>
      <c r="BE19" s="348"/>
      <c r="BF19" s="348"/>
      <c r="BG19" s="348"/>
      <c r="BH19" s="348"/>
      <c r="BI19" s="348"/>
      <c r="BJ19" s="348"/>
      <c r="BK19" s="348"/>
      <c r="BL19" s="349"/>
      <c r="BM19" s="347" t="s">
        <v>38</v>
      </c>
      <c r="BN19" s="348"/>
      <c r="BO19" s="348"/>
      <c r="BP19" s="348"/>
      <c r="BQ19" s="348"/>
      <c r="BR19" s="348"/>
      <c r="BS19" s="348"/>
      <c r="BT19" s="348"/>
      <c r="BU19" s="349"/>
      <c r="BV19" s="347"/>
      <c r="BW19" s="348"/>
      <c r="BX19" s="348"/>
      <c r="BY19" s="348"/>
      <c r="BZ19" s="348"/>
      <c r="CA19" s="348"/>
      <c r="CB19" s="348"/>
      <c r="CC19" s="348"/>
      <c r="CD19" s="348"/>
      <c r="CE19" s="348"/>
      <c r="CF19" s="349"/>
      <c r="CG19" s="350"/>
      <c r="CH19" s="348"/>
      <c r="CI19" s="348"/>
      <c r="CJ19" s="348"/>
      <c r="CK19" s="348"/>
      <c r="CL19" s="348"/>
      <c r="CM19" s="348"/>
      <c r="CN19" s="348"/>
      <c r="CO19" s="348"/>
      <c r="CP19" s="348"/>
      <c r="CQ19" s="348"/>
      <c r="CR19" s="349"/>
      <c r="CS19" s="13"/>
      <c r="CT19" s="347"/>
      <c r="CU19" s="348"/>
      <c r="CV19" s="348"/>
      <c r="CW19" s="348"/>
      <c r="CX19" s="348"/>
      <c r="CY19" s="348"/>
      <c r="CZ19" s="348"/>
      <c r="DA19" s="348"/>
      <c r="DB19" s="348"/>
      <c r="DC19" s="348"/>
      <c r="DD19" s="349"/>
      <c r="DE19" s="25">
        <f>DE12</f>
        <v>1387557.6030000001</v>
      </c>
      <c r="DF19" s="13"/>
      <c r="DN19" s="43"/>
    </row>
    <row r="20" spans="1:118" s="4" customFormat="1" ht="16.5" customHeight="1">
      <c r="A20" s="355" t="s">
        <v>50</v>
      </c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7"/>
      <c r="AL20" s="347"/>
      <c r="AM20" s="348"/>
      <c r="AN20" s="348"/>
      <c r="AO20" s="348"/>
      <c r="AP20" s="348"/>
      <c r="AQ20" s="348"/>
      <c r="AR20" s="348"/>
      <c r="AS20" s="348"/>
      <c r="AT20" s="349"/>
      <c r="AU20" s="347" t="s">
        <v>38</v>
      </c>
      <c r="AV20" s="348"/>
      <c r="AW20" s="348"/>
      <c r="AX20" s="348"/>
      <c r="AY20" s="348"/>
      <c r="AZ20" s="348"/>
      <c r="BA20" s="348"/>
      <c r="BB20" s="348"/>
      <c r="BC20" s="349"/>
      <c r="BD20" s="347" t="s">
        <v>38</v>
      </c>
      <c r="BE20" s="348"/>
      <c r="BF20" s="348"/>
      <c r="BG20" s="348"/>
      <c r="BH20" s="348"/>
      <c r="BI20" s="348"/>
      <c r="BJ20" s="348"/>
      <c r="BK20" s="348"/>
      <c r="BL20" s="349"/>
      <c r="BM20" s="347" t="s">
        <v>38</v>
      </c>
      <c r="BN20" s="348"/>
      <c r="BO20" s="348"/>
      <c r="BP20" s="348"/>
      <c r="BQ20" s="348"/>
      <c r="BR20" s="348"/>
      <c r="BS20" s="348"/>
      <c r="BT20" s="348"/>
      <c r="BU20" s="349"/>
      <c r="BV20" s="347"/>
      <c r="BW20" s="348"/>
      <c r="BX20" s="348"/>
      <c r="BY20" s="348"/>
      <c r="BZ20" s="348"/>
      <c r="CA20" s="348"/>
      <c r="CB20" s="348"/>
      <c r="CC20" s="348"/>
      <c r="CD20" s="348"/>
      <c r="CE20" s="348"/>
      <c r="CF20" s="349"/>
      <c r="CG20" s="350"/>
      <c r="CH20" s="351"/>
      <c r="CI20" s="351"/>
      <c r="CJ20" s="351"/>
      <c r="CK20" s="351"/>
      <c r="CL20" s="351"/>
      <c r="CM20" s="351"/>
      <c r="CN20" s="351"/>
      <c r="CO20" s="351"/>
      <c r="CP20" s="351"/>
      <c r="CQ20" s="351"/>
      <c r="CR20" s="352"/>
      <c r="CS20" s="25"/>
      <c r="CT20" s="347"/>
      <c r="CU20" s="348"/>
      <c r="CV20" s="348"/>
      <c r="CW20" s="348"/>
      <c r="CX20" s="348"/>
      <c r="CY20" s="348"/>
      <c r="CZ20" s="348"/>
      <c r="DA20" s="348"/>
      <c r="DB20" s="348"/>
      <c r="DC20" s="348"/>
      <c r="DD20" s="349"/>
      <c r="DE20" s="21">
        <f>CG12</f>
        <v>43755003.59529</v>
      </c>
      <c r="DF20" s="13"/>
      <c r="DN20" s="43"/>
    </row>
    <row r="21" spans="1:118" s="4" customFormat="1" ht="16.5" customHeight="1">
      <c r="A21" s="355" t="s">
        <v>51</v>
      </c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7"/>
      <c r="AL21" s="347"/>
      <c r="AM21" s="348"/>
      <c r="AN21" s="348"/>
      <c r="AO21" s="348"/>
      <c r="AP21" s="348"/>
      <c r="AQ21" s="348"/>
      <c r="AR21" s="348"/>
      <c r="AS21" s="348"/>
      <c r="AT21" s="349"/>
      <c r="AU21" s="347" t="s">
        <v>38</v>
      </c>
      <c r="AV21" s="348"/>
      <c r="AW21" s="348"/>
      <c r="AX21" s="348"/>
      <c r="AY21" s="348"/>
      <c r="AZ21" s="348"/>
      <c r="BA21" s="348"/>
      <c r="BB21" s="348"/>
      <c r="BC21" s="349"/>
      <c r="BD21" s="347" t="s">
        <v>38</v>
      </c>
      <c r="BE21" s="348"/>
      <c r="BF21" s="348"/>
      <c r="BG21" s="348"/>
      <c r="BH21" s="348"/>
      <c r="BI21" s="348"/>
      <c r="BJ21" s="348"/>
      <c r="BK21" s="348"/>
      <c r="BL21" s="349"/>
      <c r="BM21" s="347" t="s">
        <v>38</v>
      </c>
      <c r="BN21" s="348"/>
      <c r="BO21" s="348"/>
      <c r="BP21" s="348"/>
      <c r="BQ21" s="348"/>
      <c r="BR21" s="348"/>
      <c r="BS21" s="348"/>
      <c r="BT21" s="348"/>
      <c r="BU21" s="349"/>
      <c r="BV21" s="347"/>
      <c r="BW21" s="348"/>
      <c r="BX21" s="348"/>
      <c r="BY21" s="348"/>
      <c r="BZ21" s="348"/>
      <c r="CA21" s="348"/>
      <c r="CB21" s="348"/>
      <c r="CC21" s="348"/>
      <c r="CD21" s="348"/>
      <c r="CE21" s="348"/>
      <c r="CF21" s="349"/>
      <c r="CG21" s="350"/>
      <c r="CH21" s="351"/>
      <c r="CI21" s="351"/>
      <c r="CJ21" s="351"/>
      <c r="CK21" s="351"/>
      <c r="CL21" s="351"/>
      <c r="CM21" s="351"/>
      <c r="CN21" s="351"/>
      <c r="CO21" s="351"/>
      <c r="CP21" s="351"/>
      <c r="CQ21" s="351"/>
      <c r="CR21" s="352"/>
      <c r="CS21" s="25"/>
      <c r="CT21" s="347"/>
      <c r="CU21" s="348"/>
      <c r="CV21" s="348"/>
      <c r="CW21" s="348"/>
      <c r="CX21" s="348"/>
      <c r="CY21" s="348"/>
      <c r="CZ21" s="348"/>
      <c r="DA21" s="348"/>
      <c r="DB21" s="348"/>
      <c r="DC21" s="348"/>
      <c r="DD21" s="349"/>
      <c r="DE21" s="21">
        <f>CS17</f>
        <v>70000</v>
      </c>
      <c r="DF21" s="13"/>
      <c r="DN21" s="43"/>
    </row>
    <row r="22" spans="1:110" s="4" customFormat="1" ht="16.5" customHeight="1">
      <c r="A22" s="355" t="s">
        <v>50</v>
      </c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7"/>
      <c r="AL22" s="347"/>
      <c r="AM22" s="348"/>
      <c r="AN22" s="348"/>
      <c r="AO22" s="348"/>
      <c r="AP22" s="348"/>
      <c r="AQ22" s="348"/>
      <c r="AR22" s="348"/>
      <c r="AS22" s="348"/>
      <c r="AT22" s="349"/>
      <c r="AU22" s="347" t="s">
        <v>38</v>
      </c>
      <c r="AV22" s="348"/>
      <c r="AW22" s="348"/>
      <c r="AX22" s="348"/>
      <c r="AY22" s="348"/>
      <c r="AZ22" s="348"/>
      <c r="BA22" s="348"/>
      <c r="BB22" s="348"/>
      <c r="BC22" s="349"/>
      <c r="BD22" s="347" t="s">
        <v>38</v>
      </c>
      <c r="BE22" s="348"/>
      <c r="BF22" s="348"/>
      <c r="BG22" s="348"/>
      <c r="BH22" s="348"/>
      <c r="BI22" s="348"/>
      <c r="BJ22" s="348"/>
      <c r="BK22" s="348"/>
      <c r="BL22" s="349"/>
      <c r="BM22" s="347" t="s">
        <v>38</v>
      </c>
      <c r="BN22" s="348"/>
      <c r="BO22" s="348"/>
      <c r="BP22" s="348"/>
      <c r="BQ22" s="348"/>
      <c r="BR22" s="348"/>
      <c r="BS22" s="348"/>
      <c r="BT22" s="348"/>
      <c r="BU22" s="349"/>
      <c r="BV22" s="347"/>
      <c r="BW22" s="348"/>
      <c r="BX22" s="348"/>
      <c r="BY22" s="348"/>
      <c r="BZ22" s="348"/>
      <c r="CA22" s="348"/>
      <c r="CB22" s="348"/>
      <c r="CC22" s="348"/>
      <c r="CD22" s="348"/>
      <c r="CE22" s="348"/>
      <c r="CF22" s="349"/>
      <c r="CG22" s="350"/>
      <c r="CH22" s="351"/>
      <c r="CI22" s="351"/>
      <c r="CJ22" s="351"/>
      <c r="CK22" s="351"/>
      <c r="CL22" s="351"/>
      <c r="CM22" s="351"/>
      <c r="CN22" s="351"/>
      <c r="CO22" s="351"/>
      <c r="CP22" s="351"/>
      <c r="CQ22" s="351"/>
      <c r="CR22" s="352"/>
      <c r="CS22" s="25"/>
      <c r="CT22" s="347"/>
      <c r="CU22" s="348"/>
      <c r="CV22" s="348"/>
      <c r="CW22" s="348"/>
      <c r="CX22" s="348"/>
      <c r="CY22" s="348"/>
      <c r="CZ22" s="348"/>
      <c r="DA22" s="348"/>
      <c r="DB22" s="348"/>
      <c r="DC22" s="348"/>
      <c r="DD22" s="349"/>
      <c r="DE22" s="25">
        <f>DE20+DE21</f>
        <v>43825003.59529</v>
      </c>
      <c r="DF22" s="13"/>
    </row>
    <row r="23" spans="1:110" ht="15">
      <c r="A23" s="353" t="s">
        <v>52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354"/>
      <c r="BX23" s="354"/>
      <c r="BY23" s="354"/>
      <c r="BZ23" s="354"/>
      <c r="CA23" s="354"/>
      <c r="CB23" s="354"/>
      <c r="CC23" s="354"/>
      <c r="CD23" s="354"/>
      <c r="CE23" s="354"/>
      <c r="CF23" s="354"/>
      <c r="CG23" s="354"/>
      <c r="CH23" s="354"/>
      <c r="CI23" s="354"/>
      <c r="CJ23" s="354"/>
      <c r="CK23" s="354"/>
      <c r="CL23" s="354"/>
      <c r="CM23" s="354"/>
      <c r="CN23" s="354"/>
      <c r="CO23" s="354"/>
      <c r="CP23" s="354"/>
      <c r="CQ23" s="354"/>
      <c r="CR23" s="354"/>
      <c r="CS23" s="354"/>
      <c r="CT23" s="354"/>
      <c r="CU23" s="354"/>
      <c r="CV23" s="354"/>
      <c r="CW23" s="354"/>
      <c r="CX23" s="354"/>
      <c r="CY23" s="354"/>
      <c r="CZ23" s="354"/>
      <c r="DA23" s="354"/>
      <c r="DB23" s="354"/>
      <c r="DC23" s="354"/>
      <c r="DD23" s="354"/>
      <c r="DE23" s="354"/>
      <c r="DF23" s="354"/>
    </row>
  </sheetData>
  <mergeCells count="129">
    <mergeCell ref="CF1:DF1"/>
    <mergeCell ref="A3:DF3"/>
    <mergeCell ref="A5:AV5"/>
    <mergeCell ref="A8:F10"/>
    <mergeCell ref="G8:Y10"/>
    <mergeCell ref="Z8:AK10"/>
    <mergeCell ref="AL8:BU8"/>
    <mergeCell ref="BV8:CF10"/>
    <mergeCell ref="CG8:CR10"/>
    <mergeCell ref="CS8:DF8"/>
    <mergeCell ref="AL9:AT10"/>
    <mergeCell ref="AU9:BU9"/>
    <mergeCell ref="CS9:CS10"/>
    <mergeCell ref="CT9:DD10"/>
    <mergeCell ref="DE9:DF9"/>
    <mergeCell ref="AU10:BC10"/>
    <mergeCell ref="BD10:BL10"/>
    <mergeCell ref="BM10:BU10"/>
    <mergeCell ref="BM12:BU12"/>
    <mergeCell ref="BV12:CF12"/>
    <mergeCell ref="CG12:CR12"/>
    <mergeCell ref="BM11:BU11"/>
    <mergeCell ref="BV11:CF11"/>
    <mergeCell ref="CG11:CR11"/>
    <mergeCell ref="CT11:DD11"/>
    <mergeCell ref="A11:F11"/>
    <mergeCell ref="G11:Y11"/>
    <mergeCell ref="Z11:AK11"/>
    <mergeCell ref="AL11:AT11"/>
    <mergeCell ref="AU11:BC11"/>
    <mergeCell ref="BD11:BL11"/>
    <mergeCell ref="CT17:DD17"/>
    <mergeCell ref="A16:F16"/>
    <mergeCell ref="G16:Y16"/>
    <mergeCell ref="CT12:DD12"/>
    <mergeCell ref="BD14:BL14"/>
    <mergeCell ref="BM14:BU14"/>
    <mergeCell ref="BV14:CF14"/>
    <mergeCell ref="CG14:CR14"/>
    <mergeCell ref="A13:F13"/>
    <mergeCell ref="G13:Y13"/>
    <mergeCell ref="Z13:AK13"/>
    <mergeCell ref="AL13:AT13"/>
    <mergeCell ref="AU13:BC13"/>
    <mergeCell ref="BD13:BL13"/>
    <mergeCell ref="BM13:BU13"/>
    <mergeCell ref="BV13:CF13"/>
    <mergeCell ref="CG13:CR13"/>
    <mergeCell ref="CT13:DD13"/>
    <mergeCell ref="A12:F12"/>
    <mergeCell ref="G12:Y12"/>
    <mergeCell ref="Z12:AK12"/>
    <mergeCell ref="AL12:AT12"/>
    <mergeCell ref="AU12:BC12"/>
    <mergeCell ref="BD12:BL12"/>
    <mergeCell ref="BV16:CF16"/>
    <mergeCell ref="CG16:CR16"/>
    <mergeCell ref="CT14:DD14"/>
    <mergeCell ref="A15:F15"/>
    <mergeCell ref="G15:Y15"/>
    <mergeCell ref="Z15:AK15"/>
    <mergeCell ref="AL15:AT15"/>
    <mergeCell ref="AU15:BC15"/>
    <mergeCell ref="BD15:BL15"/>
    <mergeCell ref="BM15:BU15"/>
    <mergeCell ref="BV15:CF15"/>
    <mergeCell ref="CG15:CR15"/>
    <mergeCell ref="CT15:DD15"/>
    <mergeCell ref="A14:F14"/>
    <mergeCell ref="G14:Y14"/>
    <mergeCell ref="Z14:AK14"/>
    <mergeCell ref="AL14:AT14"/>
    <mergeCell ref="AU14:BC14"/>
    <mergeCell ref="CT16:DD16"/>
    <mergeCell ref="Z16:AK16"/>
    <mergeCell ref="AL16:AT16"/>
    <mergeCell ref="AU16:BC16"/>
    <mergeCell ref="BD16:BL16"/>
    <mergeCell ref="BM16:BU16"/>
    <mergeCell ref="A17:F17"/>
    <mergeCell ref="G17:Y17"/>
    <mergeCell ref="Z17:AK17"/>
    <mergeCell ref="AL17:AT17"/>
    <mergeCell ref="AU17:BC17"/>
    <mergeCell ref="BD17:BL17"/>
    <mergeCell ref="BM17:BU17"/>
    <mergeCell ref="BV17:CF17"/>
    <mergeCell ref="CG17:CR17"/>
    <mergeCell ref="BD18:BL18"/>
    <mergeCell ref="CT19:DD19"/>
    <mergeCell ref="A20:AK20"/>
    <mergeCell ref="AL20:AT20"/>
    <mergeCell ref="AU20:BC20"/>
    <mergeCell ref="BD20:BL20"/>
    <mergeCell ref="BM20:BU20"/>
    <mergeCell ref="BV20:CF20"/>
    <mergeCell ref="A19:AK19"/>
    <mergeCell ref="AL19:AT19"/>
    <mergeCell ref="AU19:BC19"/>
    <mergeCell ref="BD19:BL19"/>
    <mergeCell ref="BM19:BU19"/>
    <mergeCell ref="BV19:CF19"/>
    <mergeCell ref="CG19:CR19"/>
    <mergeCell ref="BM18:BU18"/>
    <mergeCell ref="BV18:CF18"/>
    <mergeCell ref="CG18:CR18"/>
    <mergeCell ref="CT18:DD18"/>
    <mergeCell ref="A18:AK18"/>
    <mergeCell ref="AL18:AT18"/>
    <mergeCell ref="AU18:BC18"/>
    <mergeCell ref="CT21:DD21"/>
    <mergeCell ref="CG20:CR20"/>
    <mergeCell ref="CT20:DD20"/>
    <mergeCell ref="CG22:CR22"/>
    <mergeCell ref="CT22:DD22"/>
    <mergeCell ref="A23:DF23"/>
    <mergeCell ref="A22:AK22"/>
    <mergeCell ref="AL22:AT22"/>
    <mergeCell ref="AU22:BC22"/>
    <mergeCell ref="BD22:BL22"/>
    <mergeCell ref="BM22:BU22"/>
    <mergeCell ref="BV22:CF22"/>
    <mergeCell ref="A21:AK21"/>
    <mergeCell ref="AL21:AT21"/>
    <mergeCell ref="AU21:BC21"/>
    <mergeCell ref="BD21:BL21"/>
    <mergeCell ref="BM21:BU21"/>
    <mergeCell ref="BV21:CF21"/>
    <mergeCell ref="CG21:CR21"/>
  </mergeCells>
  <printOptions/>
  <pageMargins left="0.5905511811023623" right="0.1968503937007874" top="0.7874015748031497" bottom="0.31496062992125984" header="0.1968503937007874" footer="0.1968503937007874"/>
  <pageSetup horizontalDpi="600" verticalDpi="600" orientation="landscape" paperSize="9" scale="89" r:id="rId1"/>
  <rowBreaks count="1" manualBreakCount="1">
    <brk id="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Q26"/>
  <sheetViews>
    <sheetView view="pageBreakPreview" zoomScaleSheetLayoutView="100" workbookViewId="0" topLeftCell="A19">
      <selection activeCell="CA14" sqref="CA14"/>
    </sheetView>
  </sheetViews>
  <sheetFormatPr defaultColWidth="0.85546875" defaultRowHeight="15"/>
  <cols>
    <col min="1" max="58" width="0.85546875" style="6" customWidth="1"/>
    <col min="59" max="59" width="4.28125" style="6" customWidth="1"/>
    <col min="60" max="60" width="14.28125" style="6" customWidth="1"/>
    <col min="61" max="61" width="14.00390625" style="6" customWidth="1"/>
    <col min="62" max="77" width="0.85546875" style="6" customWidth="1"/>
    <col min="78" max="78" width="0.85546875" style="6" hidden="1" customWidth="1"/>
    <col min="79" max="79" width="13.140625" style="6" customWidth="1"/>
    <col min="80" max="90" width="0.85546875" style="6" customWidth="1"/>
    <col min="91" max="91" width="1.28515625" style="6" customWidth="1"/>
    <col min="92" max="96" width="0.85546875" style="6" customWidth="1"/>
    <col min="97" max="97" width="3.57421875" style="6" bestFit="1" customWidth="1"/>
    <col min="98" max="100" width="0.85546875" style="6" customWidth="1"/>
    <col min="101" max="102" width="8.421875" style="6" customWidth="1"/>
    <col min="103" max="109" width="12.57421875" style="6" customWidth="1"/>
    <col min="110" max="110" width="15.00390625" style="6" customWidth="1"/>
    <col min="111" max="122" width="8.421875" style="6" customWidth="1"/>
    <col min="123" max="146" width="0.85546875" style="6" customWidth="1"/>
    <col min="147" max="147" width="12.7109375" style="6" customWidth="1"/>
    <col min="148" max="279" width="0.85546875" style="6" customWidth="1"/>
    <col min="280" max="280" width="4.28125" style="6" customWidth="1"/>
    <col min="281" max="287" width="0.85546875" style="6" customWidth="1"/>
    <col min="288" max="288" width="1.57421875" style="6" customWidth="1"/>
    <col min="289" max="289" width="0.85546875" style="6" customWidth="1"/>
    <col min="290" max="290" width="6.28125" style="6" customWidth="1"/>
    <col min="291" max="304" width="0.85546875" style="6" customWidth="1"/>
    <col min="305" max="305" width="2.140625" style="6" customWidth="1"/>
    <col min="306" max="346" width="0.85546875" style="6" customWidth="1"/>
    <col min="347" max="347" width="1.28515625" style="6" customWidth="1"/>
    <col min="348" max="352" width="0.85546875" style="6" customWidth="1"/>
    <col min="353" max="353" width="3.57421875" style="6" bestFit="1" customWidth="1"/>
    <col min="354" max="402" width="0.85546875" style="6" customWidth="1"/>
    <col min="403" max="403" width="12.7109375" style="6" customWidth="1"/>
    <col min="404" max="535" width="0.85546875" style="6" customWidth="1"/>
    <col min="536" max="536" width="4.28125" style="6" customWidth="1"/>
    <col min="537" max="543" width="0.85546875" style="6" customWidth="1"/>
    <col min="544" max="544" width="1.57421875" style="6" customWidth="1"/>
    <col min="545" max="545" width="0.85546875" style="6" customWidth="1"/>
    <col min="546" max="546" width="6.28125" style="6" customWidth="1"/>
    <col min="547" max="560" width="0.85546875" style="6" customWidth="1"/>
    <col min="561" max="561" width="2.140625" style="6" customWidth="1"/>
    <col min="562" max="602" width="0.85546875" style="6" customWidth="1"/>
    <col min="603" max="603" width="1.28515625" style="6" customWidth="1"/>
    <col min="604" max="608" width="0.85546875" style="6" customWidth="1"/>
    <col min="609" max="609" width="3.57421875" style="6" bestFit="1" customWidth="1"/>
    <col min="610" max="658" width="0.85546875" style="6" customWidth="1"/>
    <col min="659" max="659" width="12.7109375" style="6" customWidth="1"/>
    <col min="660" max="791" width="0.85546875" style="6" customWidth="1"/>
    <col min="792" max="792" width="4.28125" style="6" customWidth="1"/>
    <col min="793" max="799" width="0.85546875" style="6" customWidth="1"/>
    <col min="800" max="800" width="1.57421875" style="6" customWidth="1"/>
    <col min="801" max="801" width="0.85546875" style="6" customWidth="1"/>
    <col min="802" max="802" width="6.28125" style="6" customWidth="1"/>
    <col min="803" max="816" width="0.85546875" style="6" customWidth="1"/>
    <col min="817" max="817" width="2.140625" style="6" customWidth="1"/>
    <col min="818" max="858" width="0.85546875" style="6" customWidth="1"/>
    <col min="859" max="859" width="1.28515625" style="6" customWidth="1"/>
    <col min="860" max="864" width="0.85546875" style="6" customWidth="1"/>
    <col min="865" max="865" width="3.57421875" style="6" bestFit="1" customWidth="1"/>
    <col min="866" max="914" width="0.85546875" style="6" customWidth="1"/>
    <col min="915" max="915" width="12.7109375" style="6" customWidth="1"/>
    <col min="916" max="1047" width="0.85546875" style="6" customWidth="1"/>
    <col min="1048" max="1048" width="4.28125" style="6" customWidth="1"/>
    <col min="1049" max="1055" width="0.85546875" style="6" customWidth="1"/>
    <col min="1056" max="1056" width="1.57421875" style="6" customWidth="1"/>
    <col min="1057" max="1057" width="0.85546875" style="6" customWidth="1"/>
    <col min="1058" max="1058" width="6.28125" style="6" customWidth="1"/>
    <col min="1059" max="1072" width="0.85546875" style="6" customWidth="1"/>
    <col min="1073" max="1073" width="2.140625" style="6" customWidth="1"/>
    <col min="1074" max="1114" width="0.85546875" style="6" customWidth="1"/>
    <col min="1115" max="1115" width="1.28515625" style="6" customWidth="1"/>
    <col min="1116" max="1120" width="0.85546875" style="6" customWidth="1"/>
    <col min="1121" max="1121" width="3.57421875" style="6" bestFit="1" customWidth="1"/>
    <col min="1122" max="1170" width="0.85546875" style="6" customWidth="1"/>
    <col min="1171" max="1171" width="12.7109375" style="6" customWidth="1"/>
    <col min="1172" max="1303" width="0.85546875" style="6" customWidth="1"/>
    <col min="1304" max="1304" width="4.28125" style="6" customWidth="1"/>
    <col min="1305" max="1311" width="0.85546875" style="6" customWidth="1"/>
    <col min="1312" max="1312" width="1.57421875" style="6" customWidth="1"/>
    <col min="1313" max="1313" width="0.85546875" style="6" customWidth="1"/>
    <col min="1314" max="1314" width="6.28125" style="6" customWidth="1"/>
    <col min="1315" max="1328" width="0.85546875" style="6" customWidth="1"/>
    <col min="1329" max="1329" width="2.140625" style="6" customWidth="1"/>
    <col min="1330" max="1370" width="0.85546875" style="6" customWidth="1"/>
    <col min="1371" max="1371" width="1.28515625" style="6" customWidth="1"/>
    <col min="1372" max="1376" width="0.85546875" style="6" customWidth="1"/>
    <col min="1377" max="1377" width="3.57421875" style="6" bestFit="1" customWidth="1"/>
    <col min="1378" max="1426" width="0.85546875" style="6" customWidth="1"/>
    <col min="1427" max="1427" width="12.7109375" style="6" customWidth="1"/>
    <col min="1428" max="1559" width="0.85546875" style="6" customWidth="1"/>
    <col min="1560" max="1560" width="4.28125" style="6" customWidth="1"/>
    <col min="1561" max="1567" width="0.85546875" style="6" customWidth="1"/>
    <col min="1568" max="1568" width="1.57421875" style="6" customWidth="1"/>
    <col min="1569" max="1569" width="0.85546875" style="6" customWidth="1"/>
    <col min="1570" max="1570" width="6.28125" style="6" customWidth="1"/>
    <col min="1571" max="1584" width="0.85546875" style="6" customWidth="1"/>
    <col min="1585" max="1585" width="2.140625" style="6" customWidth="1"/>
    <col min="1586" max="1626" width="0.85546875" style="6" customWidth="1"/>
    <col min="1627" max="1627" width="1.28515625" style="6" customWidth="1"/>
    <col min="1628" max="1632" width="0.85546875" style="6" customWidth="1"/>
    <col min="1633" max="1633" width="3.57421875" style="6" bestFit="1" customWidth="1"/>
    <col min="1634" max="1682" width="0.85546875" style="6" customWidth="1"/>
    <col min="1683" max="1683" width="12.7109375" style="6" customWidth="1"/>
    <col min="1684" max="1815" width="0.85546875" style="6" customWidth="1"/>
    <col min="1816" max="1816" width="4.28125" style="6" customWidth="1"/>
    <col min="1817" max="1823" width="0.85546875" style="6" customWidth="1"/>
    <col min="1824" max="1824" width="1.57421875" style="6" customWidth="1"/>
    <col min="1825" max="1825" width="0.85546875" style="6" customWidth="1"/>
    <col min="1826" max="1826" width="6.28125" style="6" customWidth="1"/>
    <col min="1827" max="1840" width="0.85546875" style="6" customWidth="1"/>
    <col min="1841" max="1841" width="2.140625" style="6" customWidth="1"/>
    <col min="1842" max="1882" width="0.85546875" style="6" customWidth="1"/>
    <col min="1883" max="1883" width="1.28515625" style="6" customWidth="1"/>
    <col min="1884" max="1888" width="0.85546875" style="6" customWidth="1"/>
    <col min="1889" max="1889" width="3.57421875" style="6" bestFit="1" customWidth="1"/>
    <col min="1890" max="1938" width="0.85546875" style="6" customWidth="1"/>
    <col min="1939" max="1939" width="12.7109375" style="6" customWidth="1"/>
    <col min="1940" max="2071" width="0.85546875" style="6" customWidth="1"/>
    <col min="2072" max="2072" width="4.28125" style="6" customWidth="1"/>
    <col min="2073" max="2079" width="0.85546875" style="6" customWidth="1"/>
    <col min="2080" max="2080" width="1.57421875" style="6" customWidth="1"/>
    <col min="2081" max="2081" width="0.85546875" style="6" customWidth="1"/>
    <col min="2082" max="2082" width="6.28125" style="6" customWidth="1"/>
    <col min="2083" max="2096" width="0.85546875" style="6" customWidth="1"/>
    <col min="2097" max="2097" width="2.140625" style="6" customWidth="1"/>
    <col min="2098" max="2138" width="0.85546875" style="6" customWidth="1"/>
    <col min="2139" max="2139" width="1.28515625" style="6" customWidth="1"/>
    <col min="2140" max="2144" width="0.85546875" style="6" customWidth="1"/>
    <col min="2145" max="2145" width="3.57421875" style="6" bestFit="1" customWidth="1"/>
    <col min="2146" max="2194" width="0.85546875" style="6" customWidth="1"/>
    <col min="2195" max="2195" width="12.7109375" style="6" customWidth="1"/>
    <col min="2196" max="2327" width="0.85546875" style="6" customWidth="1"/>
    <col min="2328" max="2328" width="4.28125" style="6" customWidth="1"/>
    <col min="2329" max="2335" width="0.85546875" style="6" customWidth="1"/>
    <col min="2336" max="2336" width="1.57421875" style="6" customWidth="1"/>
    <col min="2337" max="2337" width="0.85546875" style="6" customWidth="1"/>
    <col min="2338" max="2338" width="6.28125" style="6" customWidth="1"/>
    <col min="2339" max="2352" width="0.85546875" style="6" customWidth="1"/>
    <col min="2353" max="2353" width="2.140625" style="6" customWidth="1"/>
    <col min="2354" max="2394" width="0.85546875" style="6" customWidth="1"/>
    <col min="2395" max="2395" width="1.28515625" style="6" customWidth="1"/>
    <col min="2396" max="2400" width="0.85546875" style="6" customWidth="1"/>
    <col min="2401" max="2401" width="3.57421875" style="6" bestFit="1" customWidth="1"/>
    <col min="2402" max="2450" width="0.85546875" style="6" customWidth="1"/>
    <col min="2451" max="2451" width="12.7109375" style="6" customWidth="1"/>
    <col min="2452" max="2583" width="0.85546875" style="6" customWidth="1"/>
    <col min="2584" max="2584" width="4.28125" style="6" customWidth="1"/>
    <col min="2585" max="2591" width="0.85546875" style="6" customWidth="1"/>
    <col min="2592" max="2592" width="1.57421875" style="6" customWidth="1"/>
    <col min="2593" max="2593" width="0.85546875" style="6" customWidth="1"/>
    <col min="2594" max="2594" width="6.28125" style="6" customWidth="1"/>
    <col min="2595" max="2608" width="0.85546875" style="6" customWidth="1"/>
    <col min="2609" max="2609" width="2.140625" style="6" customWidth="1"/>
    <col min="2610" max="2650" width="0.85546875" style="6" customWidth="1"/>
    <col min="2651" max="2651" width="1.28515625" style="6" customWidth="1"/>
    <col min="2652" max="2656" width="0.85546875" style="6" customWidth="1"/>
    <col min="2657" max="2657" width="3.57421875" style="6" bestFit="1" customWidth="1"/>
    <col min="2658" max="2706" width="0.85546875" style="6" customWidth="1"/>
    <col min="2707" max="2707" width="12.7109375" style="6" customWidth="1"/>
    <col min="2708" max="2839" width="0.85546875" style="6" customWidth="1"/>
    <col min="2840" max="2840" width="4.28125" style="6" customWidth="1"/>
    <col min="2841" max="2847" width="0.85546875" style="6" customWidth="1"/>
    <col min="2848" max="2848" width="1.57421875" style="6" customWidth="1"/>
    <col min="2849" max="2849" width="0.85546875" style="6" customWidth="1"/>
    <col min="2850" max="2850" width="6.28125" style="6" customWidth="1"/>
    <col min="2851" max="2864" width="0.85546875" style="6" customWidth="1"/>
    <col min="2865" max="2865" width="2.140625" style="6" customWidth="1"/>
    <col min="2866" max="2906" width="0.85546875" style="6" customWidth="1"/>
    <col min="2907" max="2907" width="1.28515625" style="6" customWidth="1"/>
    <col min="2908" max="2912" width="0.85546875" style="6" customWidth="1"/>
    <col min="2913" max="2913" width="3.57421875" style="6" bestFit="1" customWidth="1"/>
    <col min="2914" max="2962" width="0.85546875" style="6" customWidth="1"/>
    <col min="2963" max="2963" width="12.7109375" style="6" customWidth="1"/>
    <col min="2964" max="3095" width="0.85546875" style="6" customWidth="1"/>
    <col min="3096" max="3096" width="4.28125" style="6" customWidth="1"/>
    <col min="3097" max="3103" width="0.85546875" style="6" customWidth="1"/>
    <col min="3104" max="3104" width="1.57421875" style="6" customWidth="1"/>
    <col min="3105" max="3105" width="0.85546875" style="6" customWidth="1"/>
    <col min="3106" max="3106" width="6.28125" style="6" customWidth="1"/>
    <col min="3107" max="3120" width="0.85546875" style="6" customWidth="1"/>
    <col min="3121" max="3121" width="2.140625" style="6" customWidth="1"/>
    <col min="3122" max="3162" width="0.85546875" style="6" customWidth="1"/>
    <col min="3163" max="3163" width="1.28515625" style="6" customWidth="1"/>
    <col min="3164" max="3168" width="0.85546875" style="6" customWidth="1"/>
    <col min="3169" max="3169" width="3.57421875" style="6" bestFit="1" customWidth="1"/>
    <col min="3170" max="3218" width="0.85546875" style="6" customWidth="1"/>
    <col min="3219" max="3219" width="12.7109375" style="6" customWidth="1"/>
    <col min="3220" max="3351" width="0.85546875" style="6" customWidth="1"/>
    <col min="3352" max="3352" width="4.28125" style="6" customWidth="1"/>
    <col min="3353" max="3359" width="0.85546875" style="6" customWidth="1"/>
    <col min="3360" max="3360" width="1.57421875" style="6" customWidth="1"/>
    <col min="3361" max="3361" width="0.85546875" style="6" customWidth="1"/>
    <col min="3362" max="3362" width="6.28125" style="6" customWidth="1"/>
    <col min="3363" max="3376" width="0.85546875" style="6" customWidth="1"/>
    <col min="3377" max="3377" width="2.140625" style="6" customWidth="1"/>
    <col min="3378" max="3418" width="0.85546875" style="6" customWidth="1"/>
    <col min="3419" max="3419" width="1.28515625" style="6" customWidth="1"/>
    <col min="3420" max="3424" width="0.85546875" style="6" customWidth="1"/>
    <col min="3425" max="3425" width="3.57421875" style="6" bestFit="1" customWidth="1"/>
    <col min="3426" max="3474" width="0.85546875" style="6" customWidth="1"/>
    <col min="3475" max="3475" width="12.7109375" style="6" customWidth="1"/>
    <col min="3476" max="3607" width="0.85546875" style="6" customWidth="1"/>
    <col min="3608" max="3608" width="4.28125" style="6" customWidth="1"/>
    <col min="3609" max="3615" width="0.85546875" style="6" customWidth="1"/>
    <col min="3616" max="3616" width="1.57421875" style="6" customWidth="1"/>
    <col min="3617" max="3617" width="0.85546875" style="6" customWidth="1"/>
    <col min="3618" max="3618" width="6.28125" style="6" customWidth="1"/>
    <col min="3619" max="3632" width="0.85546875" style="6" customWidth="1"/>
    <col min="3633" max="3633" width="2.140625" style="6" customWidth="1"/>
    <col min="3634" max="3674" width="0.85546875" style="6" customWidth="1"/>
    <col min="3675" max="3675" width="1.28515625" style="6" customWidth="1"/>
    <col min="3676" max="3680" width="0.85546875" style="6" customWidth="1"/>
    <col min="3681" max="3681" width="3.57421875" style="6" bestFit="1" customWidth="1"/>
    <col min="3682" max="3730" width="0.85546875" style="6" customWidth="1"/>
    <col min="3731" max="3731" width="12.7109375" style="6" customWidth="1"/>
    <col min="3732" max="3863" width="0.85546875" style="6" customWidth="1"/>
    <col min="3864" max="3864" width="4.28125" style="6" customWidth="1"/>
    <col min="3865" max="3871" width="0.85546875" style="6" customWidth="1"/>
    <col min="3872" max="3872" width="1.57421875" style="6" customWidth="1"/>
    <col min="3873" max="3873" width="0.85546875" style="6" customWidth="1"/>
    <col min="3874" max="3874" width="6.28125" style="6" customWidth="1"/>
    <col min="3875" max="3888" width="0.85546875" style="6" customWidth="1"/>
    <col min="3889" max="3889" width="2.140625" style="6" customWidth="1"/>
    <col min="3890" max="3930" width="0.85546875" style="6" customWidth="1"/>
    <col min="3931" max="3931" width="1.28515625" style="6" customWidth="1"/>
    <col min="3932" max="3936" width="0.85546875" style="6" customWidth="1"/>
    <col min="3937" max="3937" width="3.57421875" style="6" bestFit="1" customWidth="1"/>
    <col min="3938" max="3986" width="0.85546875" style="6" customWidth="1"/>
    <col min="3987" max="3987" width="12.7109375" style="6" customWidth="1"/>
    <col min="3988" max="4119" width="0.85546875" style="6" customWidth="1"/>
    <col min="4120" max="4120" width="4.28125" style="6" customWidth="1"/>
    <col min="4121" max="4127" width="0.85546875" style="6" customWidth="1"/>
    <col min="4128" max="4128" width="1.57421875" style="6" customWidth="1"/>
    <col min="4129" max="4129" width="0.85546875" style="6" customWidth="1"/>
    <col min="4130" max="4130" width="6.28125" style="6" customWidth="1"/>
    <col min="4131" max="4144" width="0.85546875" style="6" customWidth="1"/>
    <col min="4145" max="4145" width="2.140625" style="6" customWidth="1"/>
    <col min="4146" max="4186" width="0.85546875" style="6" customWidth="1"/>
    <col min="4187" max="4187" width="1.28515625" style="6" customWidth="1"/>
    <col min="4188" max="4192" width="0.85546875" style="6" customWidth="1"/>
    <col min="4193" max="4193" width="3.57421875" style="6" bestFit="1" customWidth="1"/>
    <col min="4194" max="4242" width="0.85546875" style="6" customWidth="1"/>
    <col min="4243" max="4243" width="12.7109375" style="6" customWidth="1"/>
    <col min="4244" max="4375" width="0.85546875" style="6" customWidth="1"/>
    <col min="4376" max="4376" width="4.28125" style="6" customWidth="1"/>
    <col min="4377" max="4383" width="0.85546875" style="6" customWidth="1"/>
    <col min="4384" max="4384" width="1.57421875" style="6" customWidth="1"/>
    <col min="4385" max="4385" width="0.85546875" style="6" customWidth="1"/>
    <col min="4386" max="4386" width="6.28125" style="6" customWidth="1"/>
    <col min="4387" max="4400" width="0.85546875" style="6" customWidth="1"/>
    <col min="4401" max="4401" width="2.140625" style="6" customWidth="1"/>
    <col min="4402" max="4442" width="0.85546875" style="6" customWidth="1"/>
    <col min="4443" max="4443" width="1.28515625" style="6" customWidth="1"/>
    <col min="4444" max="4448" width="0.85546875" style="6" customWidth="1"/>
    <col min="4449" max="4449" width="3.57421875" style="6" bestFit="1" customWidth="1"/>
    <col min="4450" max="4498" width="0.85546875" style="6" customWidth="1"/>
    <col min="4499" max="4499" width="12.7109375" style="6" customWidth="1"/>
    <col min="4500" max="4631" width="0.85546875" style="6" customWidth="1"/>
    <col min="4632" max="4632" width="4.28125" style="6" customWidth="1"/>
    <col min="4633" max="4639" width="0.85546875" style="6" customWidth="1"/>
    <col min="4640" max="4640" width="1.57421875" style="6" customWidth="1"/>
    <col min="4641" max="4641" width="0.85546875" style="6" customWidth="1"/>
    <col min="4642" max="4642" width="6.28125" style="6" customWidth="1"/>
    <col min="4643" max="4656" width="0.85546875" style="6" customWidth="1"/>
    <col min="4657" max="4657" width="2.140625" style="6" customWidth="1"/>
    <col min="4658" max="4698" width="0.85546875" style="6" customWidth="1"/>
    <col min="4699" max="4699" width="1.28515625" style="6" customWidth="1"/>
    <col min="4700" max="4704" width="0.85546875" style="6" customWidth="1"/>
    <col min="4705" max="4705" width="3.57421875" style="6" bestFit="1" customWidth="1"/>
    <col min="4706" max="4754" width="0.85546875" style="6" customWidth="1"/>
    <col min="4755" max="4755" width="12.7109375" style="6" customWidth="1"/>
    <col min="4756" max="4887" width="0.85546875" style="6" customWidth="1"/>
    <col min="4888" max="4888" width="4.28125" style="6" customWidth="1"/>
    <col min="4889" max="4895" width="0.85546875" style="6" customWidth="1"/>
    <col min="4896" max="4896" width="1.57421875" style="6" customWidth="1"/>
    <col min="4897" max="4897" width="0.85546875" style="6" customWidth="1"/>
    <col min="4898" max="4898" width="6.28125" style="6" customWidth="1"/>
    <col min="4899" max="4912" width="0.85546875" style="6" customWidth="1"/>
    <col min="4913" max="4913" width="2.140625" style="6" customWidth="1"/>
    <col min="4914" max="4954" width="0.85546875" style="6" customWidth="1"/>
    <col min="4955" max="4955" width="1.28515625" style="6" customWidth="1"/>
    <col min="4956" max="4960" width="0.85546875" style="6" customWidth="1"/>
    <col min="4961" max="4961" width="3.57421875" style="6" bestFit="1" customWidth="1"/>
    <col min="4962" max="5010" width="0.85546875" style="6" customWidth="1"/>
    <col min="5011" max="5011" width="12.7109375" style="6" customWidth="1"/>
    <col min="5012" max="5143" width="0.85546875" style="6" customWidth="1"/>
    <col min="5144" max="5144" width="4.28125" style="6" customWidth="1"/>
    <col min="5145" max="5151" width="0.85546875" style="6" customWidth="1"/>
    <col min="5152" max="5152" width="1.57421875" style="6" customWidth="1"/>
    <col min="5153" max="5153" width="0.85546875" style="6" customWidth="1"/>
    <col min="5154" max="5154" width="6.28125" style="6" customWidth="1"/>
    <col min="5155" max="5168" width="0.85546875" style="6" customWidth="1"/>
    <col min="5169" max="5169" width="2.140625" style="6" customWidth="1"/>
    <col min="5170" max="5210" width="0.85546875" style="6" customWidth="1"/>
    <col min="5211" max="5211" width="1.28515625" style="6" customWidth="1"/>
    <col min="5212" max="5216" width="0.85546875" style="6" customWidth="1"/>
    <col min="5217" max="5217" width="3.57421875" style="6" bestFit="1" customWidth="1"/>
    <col min="5218" max="5266" width="0.85546875" style="6" customWidth="1"/>
    <col min="5267" max="5267" width="12.7109375" style="6" customWidth="1"/>
    <col min="5268" max="5399" width="0.85546875" style="6" customWidth="1"/>
    <col min="5400" max="5400" width="4.28125" style="6" customWidth="1"/>
    <col min="5401" max="5407" width="0.85546875" style="6" customWidth="1"/>
    <col min="5408" max="5408" width="1.57421875" style="6" customWidth="1"/>
    <col min="5409" max="5409" width="0.85546875" style="6" customWidth="1"/>
    <col min="5410" max="5410" width="6.28125" style="6" customWidth="1"/>
    <col min="5411" max="5424" width="0.85546875" style="6" customWidth="1"/>
    <col min="5425" max="5425" width="2.140625" style="6" customWidth="1"/>
    <col min="5426" max="5466" width="0.85546875" style="6" customWidth="1"/>
    <col min="5467" max="5467" width="1.28515625" style="6" customWidth="1"/>
    <col min="5468" max="5472" width="0.85546875" style="6" customWidth="1"/>
    <col min="5473" max="5473" width="3.57421875" style="6" bestFit="1" customWidth="1"/>
    <col min="5474" max="5522" width="0.85546875" style="6" customWidth="1"/>
    <col min="5523" max="5523" width="12.7109375" style="6" customWidth="1"/>
    <col min="5524" max="5655" width="0.85546875" style="6" customWidth="1"/>
    <col min="5656" max="5656" width="4.28125" style="6" customWidth="1"/>
    <col min="5657" max="5663" width="0.85546875" style="6" customWidth="1"/>
    <col min="5664" max="5664" width="1.57421875" style="6" customWidth="1"/>
    <col min="5665" max="5665" width="0.85546875" style="6" customWidth="1"/>
    <col min="5666" max="5666" width="6.28125" style="6" customWidth="1"/>
    <col min="5667" max="5680" width="0.85546875" style="6" customWidth="1"/>
    <col min="5681" max="5681" width="2.140625" style="6" customWidth="1"/>
    <col min="5682" max="5722" width="0.85546875" style="6" customWidth="1"/>
    <col min="5723" max="5723" width="1.28515625" style="6" customWidth="1"/>
    <col min="5724" max="5728" width="0.85546875" style="6" customWidth="1"/>
    <col min="5729" max="5729" width="3.57421875" style="6" bestFit="1" customWidth="1"/>
    <col min="5730" max="5778" width="0.85546875" style="6" customWidth="1"/>
    <col min="5779" max="5779" width="12.7109375" style="6" customWidth="1"/>
    <col min="5780" max="5911" width="0.85546875" style="6" customWidth="1"/>
    <col min="5912" max="5912" width="4.28125" style="6" customWidth="1"/>
    <col min="5913" max="5919" width="0.85546875" style="6" customWidth="1"/>
    <col min="5920" max="5920" width="1.57421875" style="6" customWidth="1"/>
    <col min="5921" max="5921" width="0.85546875" style="6" customWidth="1"/>
    <col min="5922" max="5922" width="6.28125" style="6" customWidth="1"/>
    <col min="5923" max="5936" width="0.85546875" style="6" customWidth="1"/>
    <col min="5937" max="5937" width="2.140625" style="6" customWidth="1"/>
    <col min="5938" max="5978" width="0.85546875" style="6" customWidth="1"/>
    <col min="5979" max="5979" width="1.28515625" style="6" customWidth="1"/>
    <col min="5980" max="5984" width="0.85546875" style="6" customWidth="1"/>
    <col min="5985" max="5985" width="3.57421875" style="6" bestFit="1" customWidth="1"/>
    <col min="5986" max="6034" width="0.85546875" style="6" customWidth="1"/>
    <col min="6035" max="6035" width="12.7109375" style="6" customWidth="1"/>
    <col min="6036" max="6167" width="0.85546875" style="6" customWidth="1"/>
    <col min="6168" max="6168" width="4.28125" style="6" customWidth="1"/>
    <col min="6169" max="6175" width="0.85546875" style="6" customWidth="1"/>
    <col min="6176" max="6176" width="1.57421875" style="6" customWidth="1"/>
    <col min="6177" max="6177" width="0.85546875" style="6" customWidth="1"/>
    <col min="6178" max="6178" width="6.28125" style="6" customWidth="1"/>
    <col min="6179" max="6192" width="0.85546875" style="6" customWidth="1"/>
    <col min="6193" max="6193" width="2.140625" style="6" customWidth="1"/>
    <col min="6194" max="6234" width="0.85546875" style="6" customWidth="1"/>
    <col min="6235" max="6235" width="1.28515625" style="6" customWidth="1"/>
    <col min="6236" max="6240" width="0.85546875" style="6" customWidth="1"/>
    <col min="6241" max="6241" width="3.57421875" style="6" bestFit="1" customWidth="1"/>
    <col min="6242" max="6290" width="0.85546875" style="6" customWidth="1"/>
    <col min="6291" max="6291" width="12.7109375" style="6" customWidth="1"/>
    <col min="6292" max="6423" width="0.85546875" style="6" customWidth="1"/>
    <col min="6424" max="6424" width="4.28125" style="6" customWidth="1"/>
    <col min="6425" max="6431" width="0.85546875" style="6" customWidth="1"/>
    <col min="6432" max="6432" width="1.57421875" style="6" customWidth="1"/>
    <col min="6433" max="6433" width="0.85546875" style="6" customWidth="1"/>
    <col min="6434" max="6434" width="6.28125" style="6" customWidth="1"/>
    <col min="6435" max="6448" width="0.85546875" style="6" customWidth="1"/>
    <col min="6449" max="6449" width="2.140625" style="6" customWidth="1"/>
    <col min="6450" max="6490" width="0.85546875" style="6" customWidth="1"/>
    <col min="6491" max="6491" width="1.28515625" style="6" customWidth="1"/>
    <col min="6492" max="6496" width="0.85546875" style="6" customWidth="1"/>
    <col min="6497" max="6497" width="3.57421875" style="6" bestFit="1" customWidth="1"/>
    <col min="6498" max="6546" width="0.85546875" style="6" customWidth="1"/>
    <col min="6547" max="6547" width="12.7109375" style="6" customWidth="1"/>
    <col min="6548" max="6679" width="0.85546875" style="6" customWidth="1"/>
    <col min="6680" max="6680" width="4.28125" style="6" customWidth="1"/>
    <col min="6681" max="6687" width="0.85546875" style="6" customWidth="1"/>
    <col min="6688" max="6688" width="1.57421875" style="6" customWidth="1"/>
    <col min="6689" max="6689" width="0.85546875" style="6" customWidth="1"/>
    <col min="6690" max="6690" width="6.28125" style="6" customWidth="1"/>
    <col min="6691" max="6704" width="0.85546875" style="6" customWidth="1"/>
    <col min="6705" max="6705" width="2.140625" style="6" customWidth="1"/>
    <col min="6706" max="6746" width="0.85546875" style="6" customWidth="1"/>
    <col min="6747" max="6747" width="1.28515625" style="6" customWidth="1"/>
    <col min="6748" max="6752" width="0.85546875" style="6" customWidth="1"/>
    <col min="6753" max="6753" width="3.57421875" style="6" bestFit="1" customWidth="1"/>
    <col min="6754" max="6802" width="0.85546875" style="6" customWidth="1"/>
    <col min="6803" max="6803" width="12.7109375" style="6" customWidth="1"/>
    <col min="6804" max="6935" width="0.85546875" style="6" customWidth="1"/>
    <col min="6936" max="6936" width="4.28125" style="6" customWidth="1"/>
    <col min="6937" max="6943" width="0.85546875" style="6" customWidth="1"/>
    <col min="6944" max="6944" width="1.57421875" style="6" customWidth="1"/>
    <col min="6945" max="6945" width="0.85546875" style="6" customWidth="1"/>
    <col min="6946" max="6946" width="6.28125" style="6" customWidth="1"/>
    <col min="6947" max="6960" width="0.85546875" style="6" customWidth="1"/>
    <col min="6961" max="6961" width="2.140625" style="6" customWidth="1"/>
    <col min="6962" max="7002" width="0.85546875" style="6" customWidth="1"/>
    <col min="7003" max="7003" width="1.28515625" style="6" customWidth="1"/>
    <col min="7004" max="7008" width="0.85546875" style="6" customWidth="1"/>
    <col min="7009" max="7009" width="3.57421875" style="6" bestFit="1" customWidth="1"/>
    <col min="7010" max="7058" width="0.85546875" style="6" customWidth="1"/>
    <col min="7059" max="7059" width="12.7109375" style="6" customWidth="1"/>
    <col min="7060" max="7191" width="0.85546875" style="6" customWidth="1"/>
    <col min="7192" max="7192" width="4.28125" style="6" customWidth="1"/>
    <col min="7193" max="7199" width="0.85546875" style="6" customWidth="1"/>
    <col min="7200" max="7200" width="1.57421875" style="6" customWidth="1"/>
    <col min="7201" max="7201" width="0.85546875" style="6" customWidth="1"/>
    <col min="7202" max="7202" width="6.28125" style="6" customWidth="1"/>
    <col min="7203" max="7216" width="0.85546875" style="6" customWidth="1"/>
    <col min="7217" max="7217" width="2.140625" style="6" customWidth="1"/>
    <col min="7218" max="7258" width="0.85546875" style="6" customWidth="1"/>
    <col min="7259" max="7259" width="1.28515625" style="6" customWidth="1"/>
    <col min="7260" max="7264" width="0.85546875" style="6" customWidth="1"/>
    <col min="7265" max="7265" width="3.57421875" style="6" bestFit="1" customWidth="1"/>
    <col min="7266" max="7314" width="0.85546875" style="6" customWidth="1"/>
    <col min="7315" max="7315" width="12.7109375" style="6" customWidth="1"/>
    <col min="7316" max="7447" width="0.85546875" style="6" customWidth="1"/>
    <col min="7448" max="7448" width="4.28125" style="6" customWidth="1"/>
    <col min="7449" max="7455" width="0.85546875" style="6" customWidth="1"/>
    <col min="7456" max="7456" width="1.57421875" style="6" customWidth="1"/>
    <col min="7457" max="7457" width="0.85546875" style="6" customWidth="1"/>
    <col min="7458" max="7458" width="6.28125" style="6" customWidth="1"/>
    <col min="7459" max="7472" width="0.85546875" style="6" customWidth="1"/>
    <col min="7473" max="7473" width="2.140625" style="6" customWidth="1"/>
    <col min="7474" max="7514" width="0.85546875" style="6" customWidth="1"/>
    <col min="7515" max="7515" width="1.28515625" style="6" customWidth="1"/>
    <col min="7516" max="7520" width="0.85546875" style="6" customWidth="1"/>
    <col min="7521" max="7521" width="3.57421875" style="6" bestFit="1" customWidth="1"/>
    <col min="7522" max="7570" width="0.85546875" style="6" customWidth="1"/>
    <col min="7571" max="7571" width="12.7109375" style="6" customWidth="1"/>
    <col min="7572" max="7703" width="0.85546875" style="6" customWidth="1"/>
    <col min="7704" max="7704" width="4.28125" style="6" customWidth="1"/>
    <col min="7705" max="7711" width="0.85546875" style="6" customWidth="1"/>
    <col min="7712" max="7712" width="1.57421875" style="6" customWidth="1"/>
    <col min="7713" max="7713" width="0.85546875" style="6" customWidth="1"/>
    <col min="7714" max="7714" width="6.28125" style="6" customWidth="1"/>
    <col min="7715" max="7728" width="0.85546875" style="6" customWidth="1"/>
    <col min="7729" max="7729" width="2.140625" style="6" customWidth="1"/>
    <col min="7730" max="7770" width="0.85546875" style="6" customWidth="1"/>
    <col min="7771" max="7771" width="1.28515625" style="6" customWidth="1"/>
    <col min="7772" max="7776" width="0.85546875" style="6" customWidth="1"/>
    <col min="7777" max="7777" width="3.57421875" style="6" bestFit="1" customWidth="1"/>
    <col min="7778" max="7826" width="0.85546875" style="6" customWidth="1"/>
    <col min="7827" max="7827" width="12.7109375" style="6" customWidth="1"/>
    <col min="7828" max="7959" width="0.85546875" style="6" customWidth="1"/>
    <col min="7960" max="7960" width="4.28125" style="6" customWidth="1"/>
    <col min="7961" max="7967" width="0.85546875" style="6" customWidth="1"/>
    <col min="7968" max="7968" width="1.57421875" style="6" customWidth="1"/>
    <col min="7969" max="7969" width="0.85546875" style="6" customWidth="1"/>
    <col min="7970" max="7970" width="6.28125" style="6" customWidth="1"/>
    <col min="7971" max="7984" width="0.85546875" style="6" customWidth="1"/>
    <col min="7985" max="7985" width="2.140625" style="6" customWidth="1"/>
    <col min="7986" max="8026" width="0.85546875" style="6" customWidth="1"/>
    <col min="8027" max="8027" width="1.28515625" style="6" customWidth="1"/>
    <col min="8028" max="8032" width="0.85546875" style="6" customWidth="1"/>
    <col min="8033" max="8033" width="3.57421875" style="6" bestFit="1" customWidth="1"/>
    <col min="8034" max="8082" width="0.85546875" style="6" customWidth="1"/>
    <col min="8083" max="8083" width="12.7109375" style="6" customWidth="1"/>
    <col min="8084" max="8215" width="0.85546875" style="6" customWidth="1"/>
    <col min="8216" max="8216" width="4.28125" style="6" customWidth="1"/>
    <col min="8217" max="8223" width="0.85546875" style="6" customWidth="1"/>
    <col min="8224" max="8224" width="1.57421875" style="6" customWidth="1"/>
    <col min="8225" max="8225" width="0.85546875" style="6" customWidth="1"/>
    <col min="8226" max="8226" width="6.28125" style="6" customWidth="1"/>
    <col min="8227" max="8240" width="0.85546875" style="6" customWidth="1"/>
    <col min="8241" max="8241" width="2.140625" style="6" customWidth="1"/>
    <col min="8242" max="8282" width="0.85546875" style="6" customWidth="1"/>
    <col min="8283" max="8283" width="1.28515625" style="6" customWidth="1"/>
    <col min="8284" max="8288" width="0.85546875" style="6" customWidth="1"/>
    <col min="8289" max="8289" width="3.57421875" style="6" bestFit="1" customWidth="1"/>
    <col min="8290" max="8338" width="0.85546875" style="6" customWidth="1"/>
    <col min="8339" max="8339" width="12.7109375" style="6" customWidth="1"/>
    <col min="8340" max="8471" width="0.85546875" style="6" customWidth="1"/>
    <col min="8472" max="8472" width="4.28125" style="6" customWidth="1"/>
    <col min="8473" max="8479" width="0.85546875" style="6" customWidth="1"/>
    <col min="8480" max="8480" width="1.57421875" style="6" customWidth="1"/>
    <col min="8481" max="8481" width="0.85546875" style="6" customWidth="1"/>
    <col min="8482" max="8482" width="6.28125" style="6" customWidth="1"/>
    <col min="8483" max="8496" width="0.85546875" style="6" customWidth="1"/>
    <col min="8497" max="8497" width="2.140625" style="6" customWidth="1"/>
    <col min="8498" max="8538" width="0.85546875" style="6" customWidth="1"/>
    <col min="8539" max="8539" width="1.28515625" style="6" customWidth="1"/>
    <col min="8540" max="8544" width="0.85546875" style="6" customWidth="1"/>
    <col min="8545" max="8545" width="3.57421875" style="6" bestFit="1" customWidth="1"/>
    <col min="8546" max="8594" width="0.85546875" style="6" customWidth="1"/>
    <col min="8595" max="8595" width="12.7109375" style="6" customWidth="1"/>
    <col min="8596" max="8727" width="0.85546875" style="6" customWidth="1"/>
    <col min="8728" max="8728" width="4.28125" style="6" customWidth="1"/>
    <col min="8729" max="8735" width="0.85546875" style="6" customWidth="1"/>
    <col min="8736" max="8736" width="1.57421875" style="6" customWidth="1"/>
    <col min="8737" max="8737" width="0.85546875" style="6" customWidth="1"/>
    <col min="8738" max="8738" width="6.28125" style="6" customWidth="1"/>
    <col min="8739" max="8752" width="0.85546875" style="6" customWidth="1"/>
    <col min="8753" max="8753" width="2.140625" style="6" customWidth="1"/>
    <col min="8754" max="8794" width="0.85546875" style="6" customWidth="1"/>
    <col min="8795" max="8795" width="1.28515625" style="6" customWidth="1"/>
    <col min="8796" max="8800" width="0.85546875" style="6" customWidth="1"/>
    <col min="8801" max="8801" width="3.57421875" style="6" bestFit="1" customWidth="1"/>
    <col min="8802" max="8850" width="0.85546875" style="6" customWidth="1"/>
    <col min="8851" max="8851" width="12.7109375" style="6" customWidth="1"/>
    <col min="8852" max="8983" width="0.85546875" style="6" customWidth="1"/>
    <col min="8984" max="8984" width="4.28125" style="6" customWidth="1"/>
    <col min="8985" max="8991" width="0.85546875" style="6" customWidth="1"/>
    <col min="8992" max="8992" width="1.57421875" style="6" customWidth="1"/>
    <col min="8993" max="8993" width="0.85546875" style="6" customWidth="1"/>
    <col min="8994" max="8994" width="6.28125" style="6" customWidth="1"/>
    <col min="8995" max="9008" width="0.85546875" style="6" customWidth="1"/>
    <col min="9009" max="9009" width="2.140625" style="6" customWidth="1"/>
    <col min="9010" max="9050" width="0.85546875" style="6" customWidth="1"/>
    <col min="9051" max="9051" width="1.28515625" style="6" customWidth="1"/>
    <col min="9052" max="9056" width="0.85546875" style="6" customWidth="1"/>
    <col min="9057" max="9057" width="3.57421875" style="6" bestFit="1" customWidth="1"/>
    <col min="9058" max="9106" width="0.85546875" style="6" customWidth="1"/>
    <col min="9107" max="9107" width="12.7109375" style="6" customWidth="1"/>
    <col min="9108" max="9239" width="0.85546875" style="6" customWidth="1"/>
    <col min="9240" max="9240" width="4.28125" style="6" customWidth="1"/>
    <col min="9241" max="9247" width="0.85546875" style="6" customWidth="1"/>
    <col min="9248" max="9248" width="1.57421875" style="6" customWidth="1"/>
    <col min="9249" max="9249" width="0.85546875" style="6" customWidth="1"/>
    <col min="9250" max="9250" width="6.28125" style="6" customWidth="1"/>
    <col min="9251" max="9264" width="0.85546875" style="6" customWidth="1"/>
    <col min="9265" max="9265" width="2.140625" style="6" customWidth="1"/>
    <col min="9266" max="9306" width="0.85546875" style="6" customWidth="1"/>
    <col min="9307" max="9307" width="1.28515625" style="6" customWidth="1"/>
    <col min="9308" max="9312" width="0.85546875" style="6" customWidth="1"/>
    <col min="9313" max="9313" width="3.57421875" style="6" bestFit="1" customWidth="1"/>
    <col min="9314" max="9362" width="0.85546875" style="6" customWidth="1"/>
    <col min="9363" max="9363" width="12.7109375" style="6" customWidth="1"/>
    <col min="9364" max="9495" width="0.85546875" style="6" customWidth="1"/>
    <col min="9496" max="9496" width="4.28125" style="6" customWidth="1"/>
    <col min="9497" max="9503" width="0.85546875" style="6" customWidth="1"/>
    <col min="9504" max="9504" width="1.57421875" style="6" customWidth="1"/>
    <col min="9505" max="9505" width="0.85546875" style="6" customWidth="1"/>
    <col min="9506" max="9506" width="6.28125" style="6" customWidth="1"/>
    <col min="9507" max="9520" width="0.85546875" style="6" customWidth="1"/>
    <col min="9521" max="9521" width="2.140625" style="6" customWidth="1"/>
    <col min="9522" max="9562" width="0.85546875" style="6" customWidth="1"/>
    <col min="9563" max="9563" width="1.28515625" style="6" customWidth="1"/>
    <col min="9564" max="9568" width="0.85546875" style="6" customWidth="1"/>
    <col min="9569" max="9569" width="3.57421875" style="6" bestFit="1" customWidth="1"/>
    <col min="9570" max="9618" width="0.85546875" style="6" customWidth="1"/>
    <col min="9619" max="9619" width="12.7109375" style="6" customWidth="1"/>
    <col min="9620" max="9751" width="0.85546875" style="6" customWidth="1"/>
    <col min="9752" max="9752" width="4.28125" style="6" customWidth="1"/>
    <col min="9753" max="9759" width="0.85546875" style="6" customWidth="1"/>
    <col min="9760" max="9760" width="1.57421875" style="6" customWidth="1"/>
    <col min="9761" max="9761" width="0.85546875" style="6" customWidth="1"/>
    <col min="9762" max="9762" width="6.28125" style="6" customWidth="1"/>
    <col min="9763" max="9776" width="0.85546875" style="6" customWidth="1"/>
    <col min="9777" max="9777" width="2.140625" style="6" customWidth="1"/>
    <col min="9778" max="9818" width="0.85546875" style="6" customWidth="1"/>
    <col min="9819" max="9819" width="1.28515625" style="6" customWidth="1"/>
    <col min="9820" max="9824" width="0.85546875" style="6" customWidth="1"/>
    <col min="9825" max="9825" width="3.57421875" style="6" bestFit="1" customWidth="1"/>
    <col min="9826" max="9874" width="0.85546875" style="6" customWidth="1"/>
    <col min="9875" max="9875" width="12.7109375" style="6" customWidth="1"/>
    <col min="9876" max="10007" width="0.85546875" style="6" customWidth="1"/>
    <col min="10008" max="10008" width="4.28125" style="6" customWidth="1"/>
    <col min="10009" max="10015" width="0.85546875" style="6" customWidth="1"/>
    <col min="10016" max="10016" width="1.57421875" style="6" customWidth="1"/>
    <col min="10017" max="10017" width="0.85546875" style="6" customWidth="1"/>
    <col min="10018" max="10018" width="6.28125" style="6" customWidth="1"/>
    <col min="10019" max="10032" width="0.85546875" style="6" customWidth="1"/>
    <col min="10033" max="10033" width="2.140625" style="6" customWidth="1"/>
    <col min="10034" max="10074" width="0.85546875" style="6" customWidth="1"/>
    <col min="10075" max="10075" width="1.28515625" style="6" customWidth="1"/>
    <col min="10076" max="10080" width="0.85546875" style="6" customWidth="1"/>
    <col min="10081" max="10081" width="3.57421875" style="6" bestFit="1" customWidth="1"/>
    <col min="10082" max="10130" width="0.85546875" style="6" customWidth="1"/>
    <col min="10131" max="10131" width="12.7109375" style="6" customWidth="1"/>
    <col min="10132" max="10263" width="0.85546875" style="6" customWidth="1"/>
    <col min="10264" max="10264" width="4.28125" style="6" customWidth="1"/>
    <col min="10265" max="10271" width="0.85546875" style="6" customWidth="1"/>
    <col min="10272" max="10272" width="1.57421875" style="6" customWidth="1"/>
    <col min="10273" max="10273" width="0.85546875" style="6" customWidth="1"/>
    <col min="10274" max="10274" width="6.28125" style="6" customWidth="1"/>
    <col min="10275" max="10288" width="0.85546875" style="6" customWidth="1"/>
    <col min="10289" max="10289" width="2.140625" style="6" customWidth="1"/>
    <col min="10290" max="10330" width="0.85546875" style="6" customWidth="1"/>
    <col min="10331" max="10331" width="1.28515625" style="6" customWidth="1"/>
    <col min="10332" max="10336" width="0.85546875" style="6" customWidth="1"/>
    <col min="10337" max="10337" width="3.57421875" style="6" bestFit="1" customWidth="1"/>
    <col min="10338" max="10386" width="0.85546875" style="6" customWidth="1"/>
    <col min="10387" max="10387" width="12.7109375" style="6" customWidth="1"/>
    <col min="10388" max="10519" width="0.85546875" style="6" customWidth="1"/>
    <col min="10520" max="10520" width="4.28125" style="6" customWidth="1"/>
    <col min="10521" max="10527" width="0.85546875" style="6" customWidth="1"/>
    <col min="10528" max="10528" width="1.57421875" style="6" customWidth="1"/>
    <col min="10529" max="10529" width="0.85546875" style="6" customWidth="1"/>
    <col min="10530" max="10530" width="6.28125" style="6" customWidth="1"/>
    <col min="10531" max="10544" width="0.85546875" style="6" customWidth="1"/>
    <col min="10545" max="10545" width="2.140625" style="6" customWidth="1"/>
    <col min="10546" max="10586" width="0.85546875" style="6" customWidth="1"/>
    <col min="10587" max="10587" width="1.28515625" style="6" customWidth="1"/>
    <col min="10588" max="10592" width="0.85546875" style="6" customWidth="1"/>
    <col min="10593" max="10593" width="3.57421875" style="6" bestFit="1" customWidth="1"/>
    <col min="10594" max="10642" width="0.85546875" style="6" customWidth="1"/>
    <col min="10643" max="10643" width="12.7109375" style="6" customWidth="1"/>
    <col min="10644" max="10775" width="0.85546875" style="6" customWidth="1"/>
    <col min="10776" max="10776" width="4.28125" style="6" customWidth="1"/>
    <col min="10777" max="10783" width="0.85546875" style="6" customWidth="1"/>
    <col min="10784" max="10784" width="1.57421875" style="6" customWidth="1"/>
    <col min="10785" max="10785" width="0.85546875" style="6" customWidth="1"/>
    <col min="10786" max="10786" width="6.28125" style="6" customWidth="1"/>
    <col min="10787" max="10800" width="0.85546875" style="6" customWidth="1"/>
    <col min="10801" max="10801" width="2.140625" style="6" customWidth="1"/>
    <col min="10802" max="10842" width="0.85546875" style="6" customWidth="1"/>
    <col min="10843" max="10843" width="1.28515625" style="6" customWidth="1"/>
    <col min="10844" max="10848" width="0.85546875" style="6" customWidth="1"/>
    <col min="10849" max="10849" width="3.57421875" style="6" bestFit="1" customWidth="1"/>
    <col min="10850" max="10898" width="0.85546875" style="6" customWidth="1"/>
    <col min="10899" max="10899" width="12.7109375" style="6" customWidth="1"/>
    <col min="10900" max="11031" width="0.85546875" style="6" customWidth="1"/>
    <col min="11032" max="11032" width="4.28125" style="6" customWidth="1"/>
    <col min="11033" max="11039" width="0.85546875" style="6" customWidth="1"/>
    <col min="11040" max="11040" width="1.57421875" style="6" customWidth="1"/>
    <col min="11041" max="11041" width="0.85546875" style="6" customWidth="1"/>
    <col min="11042" max="11042" width="6.28125" style="6" customWidth="1"/>
    <col min="11043" max="11056" width="0.85546875" style="6" customWidth="1"/>
    <col min="11057" max="11057" width="2.140625" style="6" customWidth="1"/>
    <col min="11058" max="11098" width="0.85546875" style="6" customWidth="1"/>
    <col min="11099" max="11099" width="1.28515625" style="6" customWidth="1"/>
    <col min="11100" max="11104" width="0.85546875" style="6" customWidth="1"/>
    <col min="11105" max="11105" width="3.57421875" style="6" bestFit="1" customWidth="1"/>
    <col min="11106" max="11154" width="0.85546875" style="6" customWidth="1"/>
    <col min="11155" max="11155" width="12.7109375" style="6" customWidth="1"/>
    <col min="11156" max="11287" width="0.85546875" style="6" customWidth="1"/>
    <col min="11288" max="11288" width="4.28125" style="6" customWidth="1"/>
    <col min="11289" max="11295" width="0.85546875" style="6" customWidth="1"/>
    <col min="11296" max="11296" width="1.57421875" style="6" customWidth="1"/>
    <col min="11297" max="11297" width="0.85546875" style="6" customWidth="1"/>
    <col min="11298" max="11298" width="6.28125" style="6" customWidth="1"/>
    <col min="11299" max="11312" width="0.85546875" style="6" customWidth="1"/>
    <col min="11313" max="11313" width="2.140625" style="6" customWidth="1"/>
    <col min="11314" max="11354" width="0.85546875" style="6" customWidth="1"/>
    <col min="11355" max="11355" width="1.28515625" style="6" customWidth="1"/>
    <col min="11356" max="11360" width="0.85546875" style="6" customWidth="1"/>
    <col min="11361" max="11361" width="3.57421875" style="6" bestFit="1" customWidth="1"/>
    <col min="11362" max="11410" width="0.85546875" style="6" customWidth="1"/>
    <col min="11411" max="11411" width="12.7109375" style="6" customWidth="1"/>
    <col min="11412" max="11543" width="0.85546875" style="6" customWidth="1"/>
    <col min="11544" max="11544" width="4.28125" style="6" customWidth="1"/>
    <col min="11545" max="11551" width="0.85546875" style="6" customWidth="1"/>
    <col min="11552" max="11552" width="1.57421875" style="6" customWidth="1"/>
    <col min="11553" max="11553" width="0.85546875" style="6" customWidth="1"/>
    <col min="11554" max="11554" width="6.28125" style="6" customWidth="1"/>
    <col min="11555" max="11568" width="0.85546875" style="6" customWidth="1"/>
    <col min="11569" max="11569" width="2.140625" style="6" customWidth="1"/>
    <col min="11570" max="11610" width="0.85546875" style="6" customWidth="1"/>
    <col min="11611" max="11611" width="1.28515625" style="6" customWidth="1"/>
    <col min="11612" max="11616" width="0.85546875" style="6" customWidth="1"/>
    <col min="11617" max="11617" width="3.57421875" style="6" bestFit="1" customWidth="1"/>
    <col min="11618" max="11666" width="0.85546875" style="6" customWidth="1"/>
    <col min="11667" max="11667" width="12.7109375" style="6" customWidth="1"/>
    <col min="11668" max="11799" width="0.85546875" style="6" customWidth="1"/>
    <col min="11800" max="11800" width="4.28125" style="6" customWidth="1"/>
    <col min="11801" max="11807" width="0.85546875" style="6" customWidth="1"/>
    <col min="11808" max="11808" width="1.57421875" style="6" customWidth="1"/>
    <col min="11809" max="11809" width="0.85546875" style="6" customWidth="1"/>
    <col min="11810" max="11810" width="6.28125" style="6" customWidth="1"/>
    <col min="11811" max="11824" width="0.85546875" style="6" customWidth="1"/>
    <col min="11825" max="11825" width="2.140625" style="6" customWidth="1"/>
    <col min="11826" max="11866" width="0.85546875" style="6" customWidth="1"/>
    <col min="11867" max="11867" width="1.28515625" style="6" customWidth="1"/>
    <col min="11868" max="11872" width="0.85546875" style="6" customWidth="1"/>
    <col min="11873" max="11873" width="3.57421875" style="6" bestFit="1" customWidth="1"/>
    <col min="11874" max="11922" width="0.85546875" style="6" customWidth="1"/>
    <col min="11923" max="11923" width="12.7109375" style="6" customWidth="1"/>
    <col min="11924" max="12055" width="0.85546875" style="6" customWidth="1"/>
    <col min="12056" max="12056" width="4.28125" style="6" customWidth="1"/>
    <col min="12057" max="12063" width="0.85546875" style="6" customWidth="1"/>
    <col min="12064" max="12064" width="1.57421875" style="6" customWidth="1"/>
    <col min="12065" max="12065" width="0.85546875" style="6" customWidth="1"/>
    <col min="12066" max="12066" width="6.28125" style="6" customWidth="1"/>
    <col min="12067" max="12080" width="0.85546875" style="6" customWidth="1"/>
    <col min="12081" max="12081" width="2.140625" style="6" customWidth="1"/>
    <col min="12082" max="12122" width="0.85546875" style="6" customWidth="1"/>
    <col min="12123" max="12123" width="1.28515625" style="6" customWidth="1"/>
    <col min="12124" max="12128" width="0.85546875" style="6" customWidth="1"/>
    <col min="12129" max="12129" width="3.57421875" style="6" bestFit="1" customWidth="1"/>
    <col min="12130" max="12178" width="0.85546875" style="6" customWidth="1"/>
    <col min="12179" max="12179" width="12.7109375" style="6" customWidth="1"/>
    <col min="12180" max="12311" width="0.85546875" style="6" customWidth="1"/>
    <col min="12312" max="12312" width="4.28125" style="6" customWidth="1"/>
    <col min="12313" max="12319" width="0.85546875" style="6" customWidth="1"/>
    <col min="12320" max="12320" width="1.57421875" style="6" customWidth="1"/>
    <col min="12321" max="12321" width="0.85546875" style="6" customWidth="1"/>
    <col min="12322" max="12322" width="6.28125" style="6" customWidth="1"/>
    <col min="12323" max="12336" width="0.85546875" style="6" customWidth="1"/>
    <col min="12337" max="12337" width="2.140625" style="6" customWidth="1"/>
    <col min="12338" max="12378" width="0.85546875" style="6" customWidth="1"/>
    <col min="12379" max="12379" width="1.28515625" style="6" customWidth="1"/>
    <col min="12380" max="12384" width="0.85546875" style="6" customWidth="1"/>
    <col min="12385" max="12385" width="3.57421875" style="6" bestFit="1" customWidth="1"/>
    <col min="12386" max="12434" width="0.85546875" style="6" customWidth="1"/>
    <col min="12435" max="12435" width="12.7109375" style="6" customWidth="1"/>
    <col min="12436" max="12567" width="0.85546875" style="6" customWidth="1"/>
    <col min="12568" max="12568" width="4.28125" style="6" customWidth="1"/>
    <col min="12569" max="12575" width="0.85546875" style="6" customWidth="1"/>
    <col min="12576" max="12576" width="1.57421875" style="6" customWidth="1"/>
    <col min="12577" max="12577" width="0.85546875" style="6" customWidth="1"/>
    <col min="12578" max="12578" width="6.28125" style="6" customWidth="1"/>
    <col min="12579" max="12592" width="0.85546875" style="6" customWidth="1"/>
    <col min="12593" max="12593" width="2.140625" style="6" customWidth="1"/>
    <col min="12594" max="12634" width="0.85546875" style="6" customWidth="1"/>
    <col min="12635" max="12635" width="1.28515625" style="6" customWidth="1"/>
    <col min="12636" max="12640" width="0.85546875" style="6" customWidth="1"/>
    <col min="12641" max="12641" width="3.57421875" style="6" bestFit="1" customWidth="1"/>
    <col min="12642" max="12690" width="0.85546875" style="6" customWidth="1"/>
    <col min="12691" max="12691" width="12.7109375" style="6" customWidth="1"/>
    <col min="12692" max="12823" width="0.85546875" style="6" customWidth="1"/>
    <col min="12824" max="12824" width="4.28125" style="6" customWidth="1"/>
    <col min="12825" max="12831" width="0.85546875" style="6" customWidth="1"/>
    <col min="12832" max="12832" width="1.57421875" style="6" customWidth="1"/>
    <col min="12833" max="12833" width="0.85546875" style="6" customWidth="1"/>
    <col min="12834" max="12834" width="6.28125" style="6" customWidth="1"/>
    <col min="12835" max="12848" width="0.85546875" style="6" customWidth="1"/>
    <col min="12849" max="12849" width="2.140625" style="6" customWidth="1"/>
    <col min="12850" max="12890" width="0.85546875" style="6" customWidth="1"/>
    <col min="12891" max="12891" width="1.28515625" style="6" customWidth="1"/>
    <col min="12892" max="12896" width="0.85546875" style="6" customWidth="1"/>
    <col min="12897" max="12897" width="3.57421875" style="6" bestFit="1" customWidth="1"/>
    <col min="12898" max="12946" width="0.85546875" style="6" customWidth="1"/>
    <col min="12947" max="12947" width="12.7109375" style="6" customWidth="1"/>
    <col min="12948" max="13079" width="0.85546875" style="6" customWidth="1"/>
    <col min="13080" max="13080" width="4.28125" style="6" customWidth="1"/>
    <col min="13081" max="13087" width="0.85546875" style="6" customWidth="1"/>
    <col min="13088" max="13088" width="1.57421875" style="6" customWidth="1"/>
    <col min="13089" max="13089" width="0.85546875" style="6" customWidth="1"/>
    <col min="13090" max="13090" width="6.28125" style="6" customWidth="1"/>
    <col min="13091" max="13104" width="0.85546875" style="6" customWidth="1"/>
    <col min="13105" max="13105" width="2.140625" style="6" customWidth="1"/>
    <col min="13106" max="13146" width="0.85546875" style="6" customWidth="1"/>
    <col min="13147" max="13147" width="1.28515625" style="6" customWidth="1"/>
    <col min="13148" max="13152" width="0.85546875" style="6" customWidth="1"/>
    <col min="13153" max="13153" width="3.57421875" style="6" bestFit="1" customWidth="1"/>
    <col min="13154" max="13202" width="0.85546875" style="6" customWidth="1"/>
    <col min="13203" max="13203" width="12.7109375" style="6" customWidth="1"/>
    <col min="13204" max="13335" width="0.85546875" style="6" customWidth="1"/>
    <col min="13336" max="13336" width="4.28125" style="6" customWidth="1"/>
    <col min="13337" max="13343" width="0.85546875" style="6" customWidth="1"/>
    <col min="13344" max="13344" width="1.57421875" style="6" customWidth="1"/>
    <col min="13345" max="13345" width="0.85546875" style="6" customWidth="1"/>
    <col min="13346" max="13346" width="6.28125" style="6" customWidth="1"/>
    <col min="13347" max="13360" width="0.85546875" style="6" customWidth="1"/>
    <col min="13361" max="13361" width="2.140625" style="6" customWidth="1"/>
    <col min="13362" max="13402" width="0.85546875" style="6" customWidth="1"/>
    <col min="13403" max="13403" width="1.28515625" style="6" customWidth="1"/>
    <col min="13404" max="13408" width="0.85546875" style="6" customWidth="1"/>
    <col min="13409" max="13409" width="3.57421875" style="6" bestFit="1" customWidth="1"/>
    <col min="13410" max="13458" width="0.85546875" style="6" customWidth="1"/>
    <col min="13459" max="13459" width="12.7109375" style="6" customWidth="1"/>
    <col min="13460" max="13591" width="0.85546875" style="6" customWidth="1"/>
    <col min="13592" max="13592" width="4.28125" style="6" customWidth="1"/>
    <col min="13593" max="13599" width="0.85546875" style="6" customWidth="1"/>
    <col min="13600" max="13600" width="1.57421875" style="6" customWidth="1"/>
    <col min="13601" max="13601" width="0.85546875" style="6" customWidth="1"/>
    <col min="13602" max="13602" width="6.28125" style="6" customWidth="1"/>
    <col min="13603" max="13616" width="0.85546875" style="6" customWidth="1"/>
    <col min="13617" max="13617" width="2.140625" style="6" customWidth="1"/>
    <col min="13618" max="13658" width="0.85546875" style="6" customWidth="1"/>
    <col min="13659" max="13659" width="1.28515625" style="6" customWidth="1"/>
    <col min="13660" max="13664" width="0.85546875" style="6" customWidth="1"/>
    <col min="13665" max="13665" width="3.57421875" style="6" bestFit="1" customWidth="1"/>
    <col min="13666" max="13714" width="0.85546875" style="6" customWidth="1"/>
    <col min="13715" max="13715" width="12.7109375" style="6" customWidth="1"/>
    <col min="13716" max="13847" width="0.85546875" style="6" customWidth="1"/>
    <col min="13848" max="13848" width="4.28125" style="6" customWidth="1"/>
    <col min="13849" max="13855" width="0.85546875" style="6" customWidth="1"/>
    <col min="13856" max="13856" width="1.57421875" style="6" customWidth="1"/>
    <col min="13857" max="13857" width="0.85546875" style="6" customWidth="1"/>
    <col min="13858" max="13858" width="6.28125" style="6" customWidth="1"/>
    <col min="13859" max="13872" width="0.85546875" style="6" customWidth="1"/>
    <col min="13873" max="13873" width="2.140625" style="6" customWidth="1"/>
    <col min="13874" max="13914" width="0.85546875" style="6" customWidth="1"/>
    <col min="13915" max="13915" width="1.28515625" style="6" customWidth="1"/>
    <col min="13916" max="13920" width="0.85546875" style="6" customWidth="1"/>
    <col min="13921" max="13921" width="3.57421875" style="6" bestFit="1" customWidth="1"/>
    <col min="13922" max="13970" width="0.85546875" style="6" customWidth="1"/>
    <col min="13971" max="13971" width="12.7109375" style="6" customWidth="1"/>
    <col min="13972" max="14103" width="0.85546875" style="6" customWidth="1"/>
    <col min="14104" max="14104" width="4.28125" style="6" customWidth="1"/>
    <col min="14105" max="14111" width="0.85546875" style="6" customWidth="1"/>
    <col min="14112" max="14112" width="1.57421875" style="6" customWidth="1"/>
    <col min="14113" max="14113" width="0.85546875" style="6" customWidth="1"/>
    <col min="14114" max="14114" width="6.28125" style="6" customWidth="1"/>
    <col min="14115" max="14128" width="0.85546875" style="6" customWidth="1"/>
    <col min="14129" max="14129" width="2.140625" style="6" customWidth="1"/>
    <col min="14130" max="14170" width="0.85546875" style="6" customWidth="1"/>
    <col min="14171" max="14171" width="1.28515625" style="6" customWidth="1"/>
    <col min="14172" max="14176" width="0.85546875" style="6" customWidth="1"/>
    <col min="14177" max="14177" width="3.57421875" style="6" bestFit="1" customWidth="1"/>
    <col min="14178" max="14226" width="0.85546875" style="6" customWidth="1"/>
    <col min="14227" max="14227" width="12.7109375" style="6" customWidth="1"/>
    <col min="14228" max="14359" width="0.85546875" style="6" customWidth="1"/>
    <col min="14360" max="14360" width="4.28125" style="6" customWidth="1"/>
    <col min="14361" max="14367" width="0.85546875" style="6" customWidth="1"/>
    <col min="14368" max="14368" width="1.57421875" style="6" customWidth="1"/>
    <col min="14369" max="14369" width="0.85546875" style="6" customWidth="1"/>
    <col min="14370" max="14370" width="6.28125" style="6" customWidth="1"/>
    <col min="14371" max="14384" width="0.85546875" style="6" customWidth="1"/>
    <col min="14385" max="14385" width="2.140625" style="6" customWidth="1"/>
    <col min="14386" max="14426" width="0.85546875" style="6" customWidth="1"/>
    <col min="14427" max="14427" width="1.28515625" style="6" customWidth="1"/>
    <col min="14428" max="14432" width="0.85546875" style="6" customWidth="1"/>
    <col min="14433" max="14433" width="3.57421875" style="6" bestFit="1" customWidth="1"/>
    <col min="14434" max="14482" width="0.85546875" style="6" customWidth="1"/>
    <col min="14483" max="14483" width="12.7109375" style="6" customWidth="1"/>
    <col min="14484" max="14615" width="0.85546875" style="6" customWidth="1"/>
    <col min="14616" max="14616" width="4.28125" style="6" customWidth="1"/>
    <col min="14617" max="14623" width="0.85546875" style="6" customWidth="1"/>
    <col min="14624" max="14624" width="1.57421875" style="6" customWidth="1"/>
    <col min="14625" max="14625" width="0.85546875" style="6" customWidth="1"/>
    <col min="14626" max="14626" width="6.28125" style="6" customWidth="1"/>
    <col min="14627" max="14640" width="0.85546875" style="6" customWidth="1"/>
    <col min="14641" max="14641" width="2.140625" style="6" customWidth="1"/>
    <col min="14642" max="14682" width="0.85546875" style="6" customWidth="1"/>
    <col min="14683" max="14683" width="1.28515625" style="6" customWidth="1"/>
    <col min="14684" max="14688" width="0.85546875" style="6" customWidth="1"/>
    <col min="14689" max="14689" width="3.57421875" style="6" bestFit="1" customWidth="1"/>
    <col min="14690" max="14738" width="0.85546875" style="6" customWidth="1"/>
    <col min="14739" max="14739" width="12.7109375" style="6" customWidth="1"/>
    <col min="14740" max="14871" width="0.85546875" style="6" customWidth="1"/>
    <col min="14872" max="14872" width="4.28125" style="6" customWidth="1"/>
    <col min="14873" max="14879" width="0.85546875" style="6" customWidth="1"/>
    <col min="14880" max="14880" width="1.57421875" style="6" customWidth="1"/>
    <col min="14881" max="14881" width="0.85546875" style="6" customWidth="1"/>
    <col min="14882" max="14882" width="6.28125" style="6" customWidth="1"/>
    <col min="14883" max="14896" width="0.85546875" style="6" customWidth="1"/>
    <col min="14897" max="14897" width="2.140625" style="6" customWidth="1"/>
    <col min="14898" max="14938" width="0.85546875" style="6" customWidth="1"/>
    <col min="14939" max="14939" width="1.28515625" style="6" customWidth="1"/>
    <col min="14940" max="14944" width="0.85546875" style="6" customWidth="1"/>
    <col min="14945" max="14945" width="3.57421875" style="6" bestFit="1" customWidth="1"/>
    <col min="14946" max="14994" width="0.85546875" style="6" customWidth="1"/>
    <col min="14995" max="14995" width="12.7109375" style="6" customWidth="1"/>
    <col min="14996" max="15127" width="0.85546875" style="6" customWidth="1"/>
    <col min="15128" max="15128" width="4.28125" style="6" customWidth="1"/>
    <col min="15129" max="15135" width="0.85546875" style="6" customWidth="1"/>
    <col min="15136" max="15136" width="1.57421875" style="6" customWidth="1"/>
    <col min="15137" max="15137" width="0.85546875" style="6" customWidth="1"/>
    <col min="15138" max="15138" width="6.28125" style="6" customWidth="1"/>
    <col min="15139" max="15152" width="0.85546875" style="6" customWidth="1"/>
    <col min="15153" max="15153" width="2.140625" style="6" customWidth="1"/>
    <col min="15154" max="15194" width="0.85546875" style="6" customWidth="1"/>
    <col min="15195" max="15195" width="1.28515625" style="6" customWidth="1"/>
    <col min="15196" max="15200" width="0.85546875" style="6" customWidth="1"/>
    <col min="15201" max="15201" width="3.57421875" style="6" bestFit="1" customWidth="1"/>
    <col min="15202" max="15250" width="0.85546875" style="6" customWidth="1"/>
    <col min="15251" max="15251" width="12.7109375" style="6" customWidth="1"/>
    <col min="15252" max="15383" width="0.85546875" style="6" customWidth="1"/>
    <col min="15384" max="15384" width="4.28125" style="6" customWidth="1"/>
    <col min="15385" max="15391" width="0.85546875" style="6" customWidth="1"/>
    <col min="15392" max="15392" width="1.57421875" style="6" customWidth="1"/>
    <col min="15393" max="15393" width="0.85546875" style="6" customWidth="1"/>
    <col min="15394" max="15394" width="6.28125" style="6" customWidth="1"/>
    <col min="15395" max="15408" width="0.85546875" style="6" customWidth="1"/>
    <col min="15409" max="15409" width="2.140625" style="6" customWidth="1"/>
    <col min="15410" max="15450" width="0.85546875" style="6" customWidth="1"/>
    <col min="15451" max="15451" width="1.28515625" style="6" customWidth="1"/>
    <col min="15452" max="15456" width="0.85546875" style="6" customWidth="1"/>
    <col min="15457" max="15457" width="3.57421875" style="6" bestFit="1" customWidth="1"/>
    <col min="15458" max="15506" width="0.85546875" style="6" customWidth="1"/>
    <col min="15507" max="15507" width="12.7109375" style="6" customWidth="1"/>
    <col min="15508" max="15639" width="0.85546875" style="6" customWidth="1"/>
    <col min="15640" max="15640" width="4.28125" style="6" customWidth="1"/>
    <col min="15641" max="15647" width="0.85546875" style="6" customWidth="1"/>
    <col min="15648" max="15648" width="1.57421875" style="6" customWidth="1"/>
    <col min="15649" max="15649" width="0.85546875" style="6" customWidth="1"/>
    <col min="15650" max="15650" width="6.28125" style="6" customWidth="1"/>
    <col min="15651" max="15664" width="0.85546875" style="6" customWidth="1"/>
    <col min="15665" max="15665" width="2.140625" style="6" customWidth="1"/>
    <col min="15666" max="15706" width="0.85546875" style="6" customWidth="1"/>
    <col min="15707" max="15707" width="1.28515625" style="6" customWidth="1"/>
    <col min="15708" max="15712" width="0.85546875" style="6" customWidth="1"/>
    <col min="15713" max="15713" width="3.57421875" style="6" bestFit="1" customWidth="1"/>
    <col min="15714" max="15762" width="0.85546875" style="6" customWidth="1"/>
    <col min="15763" max="15763" width="12.7109375" style="6" customWidth="1"/>
    <col min="15764" max="15895" width="0.85546875" style="6" customWidth="1"/>
    <col min="15896" max="15896" width="4.28125" style="6" customWidth="1"/>
    <col min="15897" max="15903" width="0.85546875" style="6" customWidth="1"/>
    <col min="15904" max="15904" width="1.57421875" style="6" customWidth="1"/>
    <col min="15905" max="15905" width="0.85546875" style="6" customWidth="1"/>
    <col min="15906" max="15906" width="6.28125" style="6" customWidth="1"/>
    <col min="15907" max="15920" width="0.85546875" style="6" customWidth="1"/>
    <col min="15921" max="15921" width="2.140625" style="6" customWidth="1"/>
    <col min="15922" max="15962" width="0.85546875" style="6" customWidth="1"/>
    <col min="15963" max="15963" width="1.28515625" style="6" customWidth="1"/>
    <col min="15964" max="15968" width="0.85546875" style="6" customWidth="1"/>
    <col min="15969" max="15969" width="3.57421875" style="6" bestFit="1" customWidth="1"/>
    <col min="15970" max="16018" width="0.85546875" style="6" customWidth="1"/>
    <col min="16019" max="16019" width="12.7109375" style="6" customWidth="1"/>
    <col min="16020" max="16151" width="0.85546875" style="6" customWidth="1"/>
    <col min="16152" max="16152" width="4.28125" style="6" customWidth="1"/>
    <col min="16153" max="16159" width="0.85546875" style="6" customWidth="1"/>
    <col min="16160" max="16160" width="1.57421875" style="6" customWidth="1"/>
    <col min="16161" max="16161" width="0.85546875" style="6" customWidth="1"/>
    <col min="16162" max="16162" width="6.28125" style="6" customWidth="1"/>
    <col min="16163" max="16176" width="0.85546875" style="6" customWidth="1"/>
    <col min="16177" max="16177" width="2.140625" style="6" customWidth="1"/>
    <col min="16178" max="16218" width="0.85546875" style="6" customWidth="1"/>
    <col min="16219" max="16219" width="1.28515625" style="6" customWidth="1"/>
    <col min="16220" max="16224" width="0.85546875" style="6" customWidth="1"/>
    <col min="16225" max="16225" width="3.57421875" style="6" bestFit="1" customWidth="1"/>
    <col min="16226" max="16274" width="0.85546875" style="6" customWidth="1"/>
    <col min="16275" max="16275" width="12.7109375" style="6" customWidth="1"/>
    <col min="16276" max="16384" width="0.85546875" style="6" customWidth="1"/>
  </cols>
  <sheetData>
    <row r="1" spans="1:91" ht="71.25" customHeight="1">
      <c r="A1" s="413" t="s">
        <v>58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</row>
    <row r="2" ht="12.75" customHeight="1"/>
    <row r="3" spans="1:91" s="9" customFormat="1" ht="14.25" customHeight="1">
      <c r="A3" s="279" t="s">
        <v>9</v>
      </c>
      <c r="B3" s="283"/>
      <c r="C3" s="283"/>
      <c r="D3" s="283"/>
      <c r="E3" s="283"/>
      <c r="F3" s="384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384"/>
      <c r="AK3" s="279" t="s">
        <v>59</v>
      </c>
      <c r="AL3" s="283"/>
      <c r="AM3" s="283"/>
      <c r="AN3" s="283"/>
      <c r="AO3" s="283"/>
      <c r="AP3" s="283"/>
      <c r="AQ3" s="283"/>
      <c r="AR3" s="283"/>
      <c r="AS3" s="283"/>
      <c r="AT3" s="384"/>
      <c r="AU3" s="279" t="s">
        <v>60</v>
      </c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79" t="s">
        <v>61</v>
      </c>
      <c r="BI3" s="294" t="s">
        <v>28</v>
      </c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310"/>
    </row>
    <row r="4" spans="1:91" s="9" customFormat="1" ht="61.5" customHeight="1">
      <c r="A4" s="385"/>
      <c r="B4" s="386"/>
      <c r="C4" s="386"/>
      <c r="D4" s="386"/>
      <c r="E4" s="386"/>
      <c r="F4" s="387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7"/>
      <c r="AK4" s="385"/>
      <c r="AL4" s="386"/>
      <c r="AM4" s="386"/>
      <c r="AN4" s="386"/>
      <c r="AO4" s="386"/>
      <c r="AP4" s="386"/>
      <c r="AQ4" s="386"/>
      <c r="AR4" s="386"/>
      <c r="AS4" s="386"/>
      <c r="AT4" s="387"/>
      <c r="AU4" s="385"/>
      <c r="AV4" s="386"/>
      <c r="AW4" s="386"/>
      <c r="AX4" s="386"/>
      <c r="AY4" s="386"/>
      <c r="AZ4" s="386"/>
      <c r="BA4" s="386"/>
      <c r="BB4" s="386"/>
      <c r="BC4" s="386"/>
      <c r="BD4" s="386"/>
      <c r="BE4" s="386"/>
      <c r="BF4" s="386"/>
      <c r="BG4" s="386"/>
      <c r="BH4" s="385"/>
      <c r="BI4" s="279" t="s">
        <v>54</v>
      </c>
      <c r="BJ4" s="279" t="s">
        <v>30</v>
      </c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8"/>
      <c r="CA4" s="283" t="s">
        <v>31</v>
      </c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384"/>
    </row>
    <row r="5" spans="1:91" s="9" customFormat="1" ht="24.75" customHeight="1">
      <c r="A5" s="284"/>
      <c r="B5" s="285"/>
      <c r="C5" s="285"/>
      <c r="D5" s="285"/>
      <c r="E5" s="285"/>
      <c r="F5" s="388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388"/>
      <c r="AK5" s="284"/>
      <c r="AL5" s="285"/>
      <c r="AM5" s="285"/>
      <c r="AN5" s="285"/>
      <c r="AO5" s="285"/>
      <c r="AP5" s="285"/>
      <c r="AQ5" s="285"/>
      <c r="AR5" s="285"/>
      <c r="AS5" s="285"/>
      <c r="AT5" s="388"/>
      <c r="AU5" s="284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4"/>
      <c r="BI5" s="281"/>
      <c r="BJ5" s="281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  <c r="BY5" s="282"/>
      <c r="BZ5" s="289"/>
      <c r="CA5" s="19" t="s">
        <v>35</v>
      </c>
      <c r="CB5" s="294" t="s">
        <v>62</v>
      </c>
      <c r="CC5" s="296"/>
      <c r="CD5" s="296"/>
      <c r="CE5" s="296"/>
      <c r="CF5" s="296"/>
      <c r="CG5" s="296"/>
      <c r="CH5" s="296"/>
      <c r="CI5" s="296"/>
      <c r="CJ5" s="296"/>
      <c r="CK5" s="296"/>
      <c r="CL5" s="296"/>
      <c r="CM5" s="297"/>
    </row>
    <row r="6" spans="1:109" s="8" customFormat="1" ht="12.75">
      <c r="A6" s="410">
        <v>1</v>
      </c>
      <c r="B6" s="411"/>
      <c r="C6" s="411"/>
      <c r="D6" s="411"/>
      <c r="E6" s="411"/>
      <c r="F6" s="412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2"/>
      <c r="AK6" s="410">
        <v>3</v>
      </c>
      <c r="AL6" s="411"/>
      <c r="AM6" s="411"/>
      <c r="AN6" s="411"/>
      <c r="AO6" s="411"/>
      <c r="AP6" s="411"/>
      <c r="AQ6" s="411"/>
      <c r="AR6" s="411"/>
      <c r="AS6" s="411"/>
      <c r="AT6" s="412"/>
      <c r="AU6" s="410">
        <v>4</v>
      </c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27">
        <v>5</v>
      </c>
      <c r="BI6" s="27">
        <v>6</v>
      </c>
      <c r="BJ6" s="410">
        <v>7</v>
      </c>
      <c r="BK6" s="411"/>
      <c r="BL6" s="411"/>
      <c r="BM6" s="411"/>
      <c r="BN6" s="411"/>
      <c r="BO6" s="411"/>
      <c r="BP6" s="411"/>
      <c r="BQ6" s="411"/>
      <c r="BR6" s="411"/>
      <c r="BS6" s="411"/>
      <c r="BT6" s="411"/>
      <c r="BU6" s="411"/>
      <c r="BV6" s="411"/>
      <c r="BW6" s="411"/>
      <c r="BX6" s="411"/>
      <c r="BY6" s="411"/>
      <c r="BZ6" s="412"/>
      <c r="CA6" s="27">
        <v>8</v>
      </c>
      <c r="CB6" s="410">
        <v>9</v>
      </c>
      <c r="CC6" s="411"/>
      <c r="CD6" s="411"/>
      <c r="CE6" s="411"/>
      <c r="CF6" s="411"/>
      <c r="CG6" s="411"/>
      <c r="CH6" s="411"/>
      <c r="CI6" s="411"/>
      <c r="CJ6" s="411"/>
      <c r="CK6" s="411"/>
      <c r="CL6" s="411"/>
      <c r="CM6" s="412"/>
      <c r="CW6" s="4"/>
      <c r="CX6" s="4"/>
      <c r="CY6" s="4"/>
      <c r="CZ6" s="4"/>
      <c r="DA6" s="4"/>
      <c r="DB6" s="4"/>
      <c r="DC6" s="4"/>
      <c r="DD6" s="4"/>
      <c r="DE6" s="4"/>
    </row>
    <row r="7" spans="1:147" s="4" customFormat="1" ht="49.5" customHeight="1">
      <c r="A7" s="363" t="s">
        <v>1</v>
      </c>
      <c r="B7" s="364"/>
      <c r="C7" s="364"/>
      <c r="D7" s="364"/>
      <c r="E7" s="364"/>
      <c r="F7" s="365"/>
      <c r="G7" s="397" t="s">
        <v>63</v>
      </c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8"/>
      <c r="AK7" s="399" t="s">
        <v>38</v>
      </c>
      <c r="AL7" s="400"/>
      <c r="AM7" s="400"/>
      <c r="AN7" s="400"/>
      <c r="AO7" s="400"/>
      <c r="AP7" s="400"/>
      <c r="AQ7" s="400"/>
      <c r="AR7" s="400"/>
      <c r="AS7" s="400"/>
      <c r="AT7" s="401"/>
      <c r="AU7" s="347" t="s">
        <v>38</v>
      </c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23">
        <f>BH8+BH11+BH20</f>
        <v>13214011.095777579</v>
      </c>
      <c r="BI7" s="22">
        <f>BI8+BI11+BI20</f>
        <v>12794968.699671578</v>
      </c>
      <c r="BJ7" s="368"/>
      <c r="BK7" s="369"/>
      <c r="BL7" s="369"/>
      <c r="BM7" s="369"/>
      <c r="BN7" s="369"/>
      <c r="BO7" s="369"/>
      <c r="BP7" s="369"/>
      <c r="BQ7" s="369"/>
      <c r="BR7" s="369"/>
      <c r="BS7" s="369"/>
      <c r="BT7" s="369"/>
      <c r="BU7" s="369"/>
      <c r="BV7" s="369"/>
      <c r="BW7" s="369"/>
      <c r="BX7" s="369"/>
      <c r="BY7" s="369"/>
      <c r="BZ7" s="370"/>
      <c r="CA7" s="22">
        <f>CA8+CA11+CA20</f>
        <v>419042.39610600006</v>
      </c>
      <c r="CB7" s="368"/>
      <c r="CC7" s="369"/>
      <c r="CD7" s="369"/>
      <c r="CE7" s="369"/>
      <c r="CF7" s="369"/>
      <c r="CG7" s="369"/>
      <c r="CH7" s="369"/>
      <c r="CI7" s="369"/>
      <c r="CJ7" s="369"/>
      <c r="CK7" s="369"/>
      <c r="CL7" s="369"/>
      <c r="CM7" s="370"/>
      <c r="EQ7" s="10"/>
    </row>
    <row r="8" spans="1:109" s="4" customFormat="1" ht="16.5" customHeight="1">
      <c r="A8" s="363" t="s">
        <v>13</v>
      </c>
      <c r="B8" s="364"/>
      <c r="C8" s="364"/>
      <c r="D8" s="364"/>
      <c r="E8" s="364"/>
      <c r="F8" s="365"/>
      <c r="G8" s="397" t="s">
        <v>64</v>
      </c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8"/>
      <c r="AK8" s="405">
        <v>0.22</v>
      </c>
      <c r="AL8" s="406"/>
      <c r="AM8" s="406"/>
      <c r="AN8" s="406"/>
      <c r="AO8" s="406"/>
      <c r="AP8" s="406"/>
      <c r="AQ8" s="406"/>
      <c r="AR8" s="406"/>
      <c r="AS8" s="406"/>
      <c r="AT8" s="407"/>
      <c r="AU8" s="368">
        <f>'1-2 (211)'!DE20</f>
        <v>43755003.59529</v>
      </c>
      <c r="AV8" s="369"/>
      <c r="AW8" s="369"/>
      <c r="AX8" s="369"/>
      <c r="AY8" s="369"/>
      <c r="AZ8" s="369"/>
      <c r="BA8" s="369"/>
      <c r="BB8" s="369"/>
      <c r="BC8" s="369"/>
      <c r="BD8" s="369"/>
      <c r="BE8" s="369"/>
      <c r="BF8" s="369"/>
      <c r="BG8" s="369"/>
      <c r="BH8" s="22">
        <f>AU8*AK8+0.01</f>
        <v>9626100.800963799</v>
      </c>
      <c r="BI8" s="22">
        <f>BH8-CA8</f>
        <v>9320838.128303798</v>
      </c>
      <c r="BJ8" s="368"/>
      <c r="BK8" s="369"/>
      <c r="BL8" s="369"/>
      <c r="BM8" s="369"/>
      <c r="BN8" s="369"/>
      <c r="BO8" s="369"/>
      <c r="BP8" s="369"/>
      <c r="BQ8" s="369"/>
      <c r="BR8" s="369"/>
      <c r="BS8" s="369"/>
      <c r="BT8" s="369"/>
      <c r="BU8" s="369"/>
      <c r="BV8" s="369"/>
      <c r="BW8" s="369"/>
      <c r="BX8" s="369"/>
      <c r="BY8" s="369"/>
      <c r="BZ8" s="370"/>
      <c r="CA8" s="22">
        <f>'1-2 (211)'!DE12*AK8</f>
        <v>305262.67266000004</v>
      </c>
      <c r="CB8" s="368"/>
      <c r="CC8" s="369"/>
      <c r="CD8" s="369"/>
      <c r="CE8" s="369"/>
      <c r="CF8" s="369"/>
      <c r="CG8" s="369"/>
      <c r="CH8" s="369"/>
      <c r="CI8" s="369"/>
      <c r="CJ8" s="369"/>
      <c r="CK8" s="369"/>
      <c r="CL8" s="369"/>
      <c r="CM8" s="370"/>
      <c r="CY8" s="43"/>
      <c r="CZ8" s="43"/>
      <c r="DA8" s="43"/>
      <c r="DB8" s="43"/>
      <c r="DC8" s="43"/>
      <c r="DD8" s="43"/>
      <c r="DE8" s="43"/>
    </row>
    <row r="9" spans="1:109" s="4" customFormat="1" ht="16.5" customHeight="1">
      <c r="A9" s="363" t="s">
        <v>12</v>
      </c>
      <c r="B9" s="364"/>
      <c r="C9" s="364"/>
      <c r="D9" s="364"/>
      <c r="E9" s="364"/>
      <c r="F9" s="365"/>
      <c r="G9" s="397" t="s">
        <v>65</v>
      </c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8"/>
      <c r="AK9" s="405">
        <v>0.1</v>
      </c>
      <c r="AL9" s="406"/>
      <c r="AM9" s="406"/>
      <c r="AN9" s="406"/>
      <c r="AO9" s="406"/>
      <c r="AP9" s="406"/>
      <c r="AQ9" s="406"/>
      <c r="AR9" s="406"/>
      <c r="AS9" s="406"/>
      <c r="AT9" s="407"/>
      <c r="AU9" s="368"/>
      <c r="AV9" s="369"/>
      <c r="AW9" s="369"/>
      <c r="AX9" s="369"/>
      <c r="AY9" s="369"/>
      <c r="AZ9" s="369"/>
      <c r="BA9" s="369"/>
      <c r="BB9" s="369"/>
      <c r="BC9" s="369"/>
      <c r="BD9" s="369"/>
      <c r="BE9" s="369"/>
      <c r="BF9" s="369"/>
      <c r="BG9" s="369"/>
      <c r="BH9" s="22"/>
      <c r="BI9" s="22"/>
      <c r="BJ9" s="368"/>
      <c r="BK9" s="369"/>
      <c r="BL9" s="369"/>
      <c r="BM9" s="369"/>
      <c r="BN9" s="369"/>
      <c r="BO9" s="369"/>
      <c r="BP9" s="369"/>
      <c r="BQ9" s="369"/>
      <c r="BR9" s="369"/>
      <c r="BS9" s="369"/>
      <c r="BT9" s="369"/>
      <c r="BU9" s="369"/>
      <c r="BV9" s="369"/>
      <c r="BW9" s="369"/>
      <c r="BX9" s="369"/>
      <c r="BY9" s="369"/>
      <c r="BZ9" s="370"/>
      <c r="CA9" s="22"/>
      <c r="CB9" s="368"/>
      <c r="CC9" s="369"/>
      <c r="CD9" s="369"/>
      <c r="CE9" s="369"/>
      <c r="CF9" s="369"/>
      <c r="CG9" s="369"/>
      <c r="CH9" s="369"/>
      <c r="CI9" s="369"/>
      <c r="CJ9" s="369"/>
      <c r="CK9" s="369"/>
      <c r="CL9" s="369"/>
      <c r="CM9" s="370"/>
      <c r="CY9" s="43"/>
      <c r="CZ9" s="43"/>
      <c r="DA9" s="43"/>
      <c r="DB9" s="43"/>
      <c r="DC9" s="43"/>
      <c r="DD9" s="43"/>
      <c r="DE9" s="43"/>
    </row>
    <row r="10" spans="1:110" s="4" customFormat="1" ht="69.75" customHeight="1">
      <c r="A10" s="363" t="s">
        <v>41</v>
      </c>
      <c r="B10" s="364"/>
      <c r="C10" s="364"/>
      <c r="D10" s="364"/>
      <c r="E10" s="364"/>
      <c r="F10" s="365"/>
      <c r="G10" s="397" t="s">
        <v>66</v>
      </c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8"/>
      <c r="AK10" s="399"/>
      <c r="AL10" s="400"/>
      <c r="AM10" s="400"/>
      <c r="AN10" s="400"/>
      <c r="AO10" s="400"/>
      <c r="AP10" s="400"/>
      <c r="AQ10" s="400"/>
      <c r="AR10" s="400"/>
      <c r="AS10" s="400"/>
      <c r="AT10" s="401"/>
      <c r="AU10" s="368"/>
      <c r="AV10" s="369"/>
      <c r="AW10" s="369"/>
      <c r="AX10" s="369"/>
      <c r="AY10" s="369"/>
      <c r="AZ10" s="369"/>
      <c r="BA10" s="369"/>
      <c r="BB10" s="369"/>
      <c r="BC10" s="369"/>
      <c r="BD10" s="369"/>
      <c r="BE10" s="369"/>
      <c r="BF10" s="369"/>
      <c r="BG10" s="369"/>
      <c r="BH10" s="22"/>
      <c r="BI10" s="22"/>
      <c r="BJ10" s="368"/>
      <c r="BK10" s="369"/>
      <c r="BL10" s="369"/>
      <c r="BM10" s="369"/>
      <c r="BN10" s="369"/>
      <c r="BO10" s="369"/>
      <c r="BP10" s="369"/>
      <c r="BQ10" s="369"/>
      <c r="BR10" s="369"/>
      <c r="BS10" s="369"/>
      <c r="BT10" s="369"/>
      <c r="BU10" s="369"/>
      <c r="BV10" s="369"/>
      <c r="BW10" s="369"/>
      <c r="BX10" s="369"/>
      <c r="BY10" s="369"/>
      <c r="BZ10" s="370"/>
      <c r="CA10" s="22"/>
      <c r="CB10" s="368"/>
      <c r="CC10" s="369"/>
      <c r="CD10" s="369"/>
      <c r="CE10" s="369"/>
      <c r="CF10" s="369"/>
      <c r="CG10" s="369"/>
      <c r="CH10" s="369"/>
      <c r="CI10" s="369"/>
      <c r="CJ10" s="369"/>
      <c r="CK10" s="369"/>
      <c r="CL10" s="369"/>
      <c r="CM10" s="370"/>
      <c r="CY10" s="43"/>
      <c r="CZ10" s="43"/>
      <c r="DA10" s="43"/>
      <c r="DB10" s="43"/>
      <c r="DC10" s="43"/>
      <c r="DD10" s="43"/>
      <c r="DE10" s="43"/>
      <c r="DF10" s="5"/>
    </row>
    <row r="11" spans="1:91" s="4" customFormat="1" ht="78.75" customHeight="1">
      <c r="A11" s="363" t="s">
        <v>2</v>
      </c>
      <c r="B11" s="364"/>
      <c r="C11" s="364"/>
      <c r="D11" s="364"/>
      <c r="E11" s="364"/>
      <c r="F11" s="365"/>
      <c r="G11" s="397" t="s">
        <v>67</v>
      </c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8"/>
      <c r="AK11" s="399" t="s">
        <v>38</v>
      </c>
      <c r="AL11" s="400"/>
      <c r="AM11" s="400"/>
      <c r="AN11" s="400"/>
      <c r="AO11" s="400"/>
      <c r="AP11" s="400"/>
      <c r="AQ11" s="400"/>
      <c r="AR11" s="400"/>
      <c r="AS11" s="400"/>
      <c r="AT11" s="401"/>
      <c r="AU11" s="408" t="s">
        <v>38</v>
      </c>
      <c r="AV11" s="409"/>
      <c r="AW11" s="409"/>
      <c r="AX11" s="409"/>
      <c r="AY11" s="409"/>
      <c r="AZ11" s="409"/>
      <c r="BA11" s="409"/>
      <c r="BB11" s="409"/>
      <c r="BC11" s="409"/>
      <c r="BD11" s="409"/>
      <c r="BE11" s="409"/>
      <c r="BF11" s="409"/>
      <c r="BG11" s="409"/>
      <c r="BH11" s="22">
        <f>BH12+BH14</f>
        <v>1356405.11145399</v>
      </c>
      <c r="BI11" s="22">
        <f>BI12+BI14</f>
        <v>1313390.8257609901</v>
      </c>
      <c r="BJ11" s="368"/>
      <c r="BK11" s="369"/>
      <c r="BL11" s="369"/>
      <c r="BM11" s="369"/>
      <c r="BN11" s="369"/>
      <c r="BO11" s="369"/>
      <c r="BP11" s="369"/>
      <c r="BQ11" s="369"/>
      <c r="BR11" s="369"/>
      <c r="BS11" s="369"/>
      <c r="BT11" s="369"/>
      <c r="BU11" s="369"/>
      <c r="BV11" s="369"/>
      <c r="BW11" s="369"/>
      <c r="BX11" s="369"/>
      <c r="BY11" s="369"/>
      <c r="BZ11" s="370"/>
      <c r="CA11" s="22">
        <f>CA12+CA14</f>
        <v>43014.285693000005</v>
      </c>
      <c r="CB11" s="368"/>
      <c r="CC11" s="369"/>
      <c r="CD11" s="369"/>
      <c r="CE11" s="369"/>
      <c r="CF11" s="369"/>
      <c r="CG11" s="369"/>
      <c r="CH11" s="369"/>
      <c r="CI11" s="369"/>
      <c r="CJ11" s="369"/>
      <c r="CK11" s="369"/>
      <c r="CL11" s="369"/>
      <c r="CM11" s="370"/>
    </row>
    <row r="12" spans="1:91" s="4" customFormat="1" ht="84" customHeight="1">
      <c r="A12" s="363" t="s">
        <v>46</v>
      </c>
      <c r="B12" s="364"/>
      <c r="C12" s="364"/>
      <c r="D12" s="364"/>
      <c r="E12" s="364"/>
      <c r="F12" s="365"/>
      <c r="G12" s="397" t="s">
        <v>68</v>
      </c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8"/>
      <c r="AK12" s="402">
        <v>0.029</v>
      </c>
      <c r="AL12" s="403"/>
      <c r="AM12" s="403"/>
      <c r="AN12" s="403"/>
      <c r="AO12" s="403"/>
      <c r="AP12" s="403"/>
      <c r="AQ12" s="403"/>
      <c r="AR12" s="403"/>
      <c r="AS12" s="403"/>
      <c r="AT12" s="404"/>
      <c r="AU12" s="368">
        <f>AU8</f>
        <v>43755003.59529</v>
      </c>
      <c r="AV12" s="369"/>
      <c r="AW12" s="369"/>
      <c r="AX12" s="369"/>
      <c r="AY12" s="369"/>
      <c r="AZ12" s="369"/>
      <c r="BA12" s="369"/>
      <c r="BB12" s="369"/>
      <c r="BC12" s="369"/>
      <c r="BD12" s="369"/>
      <c r="BE12" s="369"/>
      <c r="BF12" s="369"/>
      <c r="BG12" s="369"/>
      <c r="BH12" s="22">
        <f>AU12*AK12</f>
        <v>1268895.10426341</v>
      </c>
      <c r="BI12" s="22">
        <f>BH12-CA12</f>
        <v>1228655.93377641</v>
      </c>
      <c r="BJ12" s="368"/>
      <c r="BK12" s="369"/>
      <c r="BL12" s="369"/>
      <c r="BM12" s="369"/>
      <c r="BN12" s="369"/>
      <c r="BO12" s="369"/>
      <c r="BP12" s="369"/>
      <c r="BQ12" s="369"/>
      <c r="BR12" s="369"/>
      <c r="BS12" s="369"/>
      <c r="BT12" s="369"/>
      <c r="BU12" s="369"/>
      <c r="BV12" s="369"/>
      <c r="BW12" s="369"/>
      <c r="BX12" s="369"/>
      <c r="BY12" s="369"/>
      <c r="BZ12" s="370"/>
      <c r="CA12" s="22">
        <f>'1-2 (211)'!DE12*AK12</f>
        <v>40239.170487</v>
      </c>
      <c r="CB12" s="368"/>
      <c r="CC12" s="369"/>
      <c r="CD12" s="369"/>
      <c r="CE12" s="369"/>
      <c r="CF12" s="369"/>
      <c r="CG12" s="369"/>
      <c r="CH12" s="369"/>
      <c r="CI12" s="369"/>
      <c r="CJ12" s="369"/>
      <c r="CK12" s="369"/>
      <c r="CL12" s="369"/>
      <c r="CM12" s="370"/>
    </row>
    <row r="13" spans="1:91" s="4" customFormat="1" ht="33" customHeight="1">
      <c r="A13" s="363" t="s">
        <v>47</v>
      </c>
      <c r="B13" s="364"/>
      <c r="C13" s="364"/>
      <c r="D13" s="364"/>
      <c r="E13" s="364"/>
      <c r="F13" s="365"/>
      <c r="G13" s="397" t="s">
        <v>69</v>
      </c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8"/>
      <c r="AK13" s="405">
        <v>0</v>
      </c>
      <c r="AL13" s="406"/>
      <c r="AM13" s="406"/>
      <c r="AN13" s="406"/>
      <c r="AO13" s="406"/>
      <c r="AP13" s="406"/>
      <c r="AQ13" s="406"/>
      <c r="AR13" s="406"/>
      <c r="AS13" s="406"/>
      <c r="AT13" s="407"/>
      <c r="AU13" s="368"/>
      <c r="AV13" s="369"/>
      <c r="AW13" s="369"/>
      <c r="AX13" s="369"/>
      <c r="AY13" s="369"/>
      <c r="AZ13" s="369"/>
      <c r="BA13" s="369"/>
      <c r="BB13" s="369"/>
      <c r="BC13" s="369"/>
      <c r="BD13" s="369"/>
      <c r="BE13" s="369"/>
      <c r="BF13" s="369"/>
      <c r="BG13" s="369"/>
      <c r="BH13" s="22"/>
      <c r="BI13" s="22"/>
      <c r="BJ13" s="368"/>
      <c r="BK13" s="369"/>
      <c r="BL13" s="369"/>
      <c r="BM13" s="369"/>
      <c r="BN13" s="369"/>
      <c r="BO13" s="369"/>
      <c r="BP13" s="369"/>
      <c r="BQ13" s="369"/>
      <c r="BR13" s="369"/>
      <c r="BS13" s="369"/>
      <c r="BT13" s="369"/>
      <c r="BU13" s="369"/>
      <c r="BV13" s="369"/>
      <c r="BW13" s="369"/>
      <c r="BX13" s="369"/>
      <c r="BY13" s="369"/>
      <c r="BZ13" s="370"/>
      <c r="CA13" s="22"/>
      <c r="CB13" s="368"/>
      <c r="CC13" s="369"/>
      <c r="CD13" s="369"/>
      <c r="CE13" s="369"/>
      <c r="CF13" s="369"/>
      <c r="CG13" s="369"/>
      <c r="CH13" s="369"/>
      <c r="CI13" s="369"/>
      <c r="CJ13" s="369"/>
      <c r="CK13" s="369"/>
      <c r="CL13" s="369"/>
      <c r="CM13" s="370"/>
    </row>
    <row r="14" spans="1:91" s="4" customFormat="1" ht="81.75" customHeight="1">
      <c r="A14" s="363" t="s">
        <v>55</v>
      </c>
      <c r="B14" s="364"/>
      <c r="C14" s="364"/>
      <c r="D14" s="364"/>
      <c r="E14" s="364"/>
      <c r="F14" s="365"/>
      <c r="G14" s="397" t="s">
        <v>70</v>
      </c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8"/>
      <c r="AK14" s="402">
        <v>0.002</v>
      </c>
      <c r="AL14" s="403"/>
      <c r="AM14" s="403"/>
      <c r="AN14" s="403"/>
      <c r="AO14" s="403"/>
      <c r="AP14" s="403"/>
      <c r="AQ14" s="403"/>
      <c r="AR14" s="403"/>
      <c r="AS14" s="403"/>
      <c r="AT14" s="404"/>
      <c r="AU14" s="368">
        <f>AU12</f>
        <v>43755003.59529</v>
      </c>
      <c r="AV14" s="369"/>
      <c r="AW14" s="369"/>
      <c r="AX14" s="369"/>
      <c r="AY14" s="369"/>
      <c r="AZ14" s="369"/>
      <c r="BA14" s="369"/>
      <c r="BB14" s="369"/>
      <c r="BC14" s="369"/>
      <c r="BD14" s="369"/>
      <c r="BE14" s="369"/>
      <c r="BF14" s="369"/>
      <c r="BG14" s="369"/>
      <c r="BH14" s="22">
        <f>AU14*AK14</f>
        <v>87510.00719058</v>
      </c>
      <c r="BI14" s="22">
        <f>BH14-CA14</f>
        <v>84734.89198458</v>
      </c>
      <c r="BJ14" s="368"/>
      <c r="BK14" s="369"/>
      <c r="BL14" s="369"/>
      <c r="BM14" s="369"/>
      <c r="BN14" s="369"/>
      <c r="BO14" s="369"/>
      <c r="BP14" s="369"/>
      <c r="BQ14" s="369"/>
      <c r="BR14" s="369"/>
      <c r="BS14" s="369"/>
      <c r="BT14" s="369"/>
      <c r="BU14" s="369"/>
      <c r="BV14" s="369"/>
      <c r="BW14" s="369"/>
      <c r="BX14" s="369"/>
      <c r="BY14" s="369"/>
      <c r="BZ14" s="370"/>
      <c r="CA14" s="22">
        <f>'1-2 (211)'!DE12*AK14</f>
        <v>2775.1152060000004</v>
      </c>
      <c r="CB14" s="368"/>
      <c r="CC14" s="369"/>
      <c r="CD14" s="369"/>
      <c r="CE14" s="369"/>
      <c r="CF14" s="369"/>
      <c r="CG14" s="369"/>
      <c r="CH14" s="369"/>
      <c r="CI14" s="369"/>
      <c r="CJ14" s="369"/>
      <c r="CK14" s="369"/>
      <c r="CL14" s="369"/>
      <c r="CM14" s="370"/>
    </row>
    <row r="15" spans="1:91" s="4" customFormat="1" ht="82.5" customHeight="1">
      <c r="A15" s="363" t="s">
        <v>71</v>
      </c>
      <c r="B15" s="364"/>
      <c r="C15" s="364"/>
      <c r="D15" s="364"/>
      <c r="E15" s="364"/>
      <c r="F15" s="365"/>
      <c r="G15" s="397" t="s">
        <v>72</v>
      </c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8"/>
      <c r="AK15" s="399"/>
      <c r="AL15" s="400"/>
      <c r="AM15" s="400"/>
      <c r="AN15" s="400"/>
      <c r="AO15" s="400"/>
      <c r="AP15" s="400"/>
      <c r="AQ15" s="400"/>
      <c r="AR15" s="400"/>
      <c r="AS15" s="400"/>
      <c r="AT15" s="401"/>
      <c r="AU15" s="368"/>
      <c r="AV15" s="369"/>
      <c r="AW15" s="369"/>
      <c r="AX15" s="369"/>
      <c r="AY15" s="369"/>
      <c r="AZ15" s="369"/>
      <c r="BA15" s="369"/>
      <c r="BB15" s="369"/>
      <c r="BC15" s="369"/>
      <c r="BD15" s="369"/>
      <c r="BE15" s="369"/>
      <c r="BF15" s="369"/>
      <c r="BG15" s="369"/>
      <c r="BH15" s="22"/>
      <c r="BI15" s="22"/>
      <c r="BJ15" s="368"/>
      <c r="BK15" s="369"/>
      <c r="BL15" s="369"/>
      <c r="BM15" s="369"/>
      <c r="BN15" s="369"/>
      <c r="BO15" s="369"/>
      <c r="BP15" s="369"/>
      <c r="BQ15" s="369"/>
      <c r="BR15" s="369"/>
      <c r="BS15" s="369"/>
      <c r="BT15" s="369"/>
      <c r="BU15" s="369"/>
      <c r="BV15" s="369"/>
      <c r="BW15" s="369"/>
      <c r="BX15" s="369"/>
      <c r="BY15" s="369"/>
      <c r="BZ15" s="370"/>
      <c r="CA15" s="22"/>
      <c r="CB15" s="368"/>
      <c r="CC15" s="369"/>
      <c r="CD15" s="369"/>
      <c r="CE15" s="369"/>
      <c r="CF15" s="369"/>
      <c r="CG15" s="369"/>
      <c r="CH15" s="369"/>
      <c r="CI15" s="369"/>
      <c r="CJ15" s="369"/>
      <c r="CK15" s="369"/>
      <c r="CL15" s="369"/>
      <c r="CM15" s="370"/>
    </row>
    <row r="16" spans="1:91" s="4" customFormat="1" ht="54" customHeight="1">
      <c r="A16" s="363" t="s">
        <v>3</v>
      </c>
      <c r="B16" s="364"/>
      <c r="C16" s="364"/>
      <c r="D16" s="364"/>
      <c r="E16" s="364"/>
      <c r="F16" s="365"/>
      <c r="G16" s="397" t="s">
        <v>73</v>
      </c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8"/>
      <c r="AK16" s="399" t="s">
        <v>38</v>
      </c>
      <c r="AL16" s="400"/>
      <c r="AM16" s="400"/>
      <c r="AN16" s="400"/>
      <c r="AO16" s="400"/>
      <c r="AP16" s="400"/>
      <c r="AQ16" s="400"/>
      <c r="AR16" s="400"/>
      <c r="AS16" s="400"/>
      <c r="AT16" s="401"/>
      <c r="AU16" s="368" t="s">
        <v>38</v>
      </c>
      <c r="AV16" s="369"/>
      <c r="AW16" s="369"/>
      <c r="AX16" s="369"/>
      <c r="AY16" s="369"/>
      <c r="AZ16" s="369"/>
      <c r="BA16" s="369"/>
      <c r="BB16" s="369"/>
      <c r="BC16" s="369"/>
      <c r="BD16" s="369"/>
      <c r="BE16" s="369"/>
      <c r="BF16" s="369"/>
      <c r="BG16" s="369"/>
      <c r="BH16" s="22"/>
      <c r="BI16" s="22"/>
      <c r="BJ16" s="368"/>
      <c r="BK16" s="369"/>
      <c r="BL16" s="369"/>
      <c r="BM16" s="369"/>
      <c r="BN16" s="369"/>
      <c r="BO16" s="369"/>
      <c r="BP16" s="369"/>
      <c r="BQ16" s="369"/>
      <c r="BR16" s="369"/>
      <c r="BS16" s="369"/>
      <c r="BT16" s="369"/>
      <c r="BU16" s="369"/>
      <c r="BV16" s="369"/>
      <c r="BW16" s="369"/>
      <c r="BX16" s="369"/>
      <c r="BY16" s="369"/>
      <c r="BZ16" s="370"/>
      <c r="CA16" s="22"/>
      <c r="CB16" s="368"/>
      <c r="CC16" s="369"/>
      <c r="CD16" s="369"/>
      <c r="CE16" s="369"/>
      <c r="CF16" s="369"/>
      <c r="CG16" s="369"/>
      <c r="CH16" s="369"/>
      <c r="CI16" s="369"/>
      <c r="CJ16" s="369"/>
      <c r="CK16" s="369"/>
      <c r="CL16" s="369"/>
      <c r="CM16" s="370"/>
    </row>
    <row r="17" spans="1:91" s="4" customFormat="1" ht="25.5" customHeight="1">
      <c r="A17" s="363" t="s">
        <v>16</v>
      </c>
      <c r="B17" s="364"/>
      <c r="C17" s="364"/>
      <c r="D17" s="364"/>
      <c r="E17" s="364"/>
      <c r="F17" s="365"/>
      <c r="G17" s="397" t="s">
        <v>74</v>
      </c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8"/>
      <c r="AK17" s="399" t="s">
        <v>38</v>
      </c>
      <c r="AL17" s="400"/>
      <c r="AM17" s="400"/>
      <c r="AN17" s="400"/>
      <c r="AO17" s="400"/>
      <c r="AP17" s="400"/>
      <c r="AQ17" s="400"/>
      <c r="AR17" s="400"/>
      <c r="AS17" s="400"/>
      <c r="AT17" s="401"/>
      <c r="AU17" s="368" t="s">
        <v>38</v>
      </c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69"/>
      <c r="BG17" s="369"/>
      <c r="BH17" s="22"/>
      <c r="BI17" s="22"/>
      <c r="BJ17" s="368"/>
      <c r="BK17" s="369"/>
      <c r="BL17" s="369"/>
      <c r="BM17" s="369"/>
      <c r="BN17" s="369"/>
      <c r="BO17" s="369"/>
      <c r="BP17" s="369"/>
      <c r="BQ17" s="369"/>
      <c r="BR17" s="369"/>
      <c r="BS17" s="369"/>
      <c r="BT17" s="369"/>
      <c r="BU17" s="369"/>
      <c r="BV17" s="369"/>
      <c r="BW17" s="369"/>
      <c r="BX17" s="369"/>
      <c r="BY17" s="369"/>
      <c r="BZ17" s="370"/>
      <c r="CA17" s="22"/>
      <c r="CB17" s="368"/>
      <c r="CC17" s="369"/>
      <c r="CD17" s="369"/>
      <c r="CE17" s="369"/>
      <c r="CF17" s="369"/>
      <c r="CG17" s="369"/>
      <c r="CH17" s="369"/>
      <c r="CI17" s="369"/>
      <c r="CJ17" s="369"/>
      <c r="CK17" s="369"/>
      <c r="CL17" s="369"/>
      <c r="CM17" s="370"/>
    </row>
    <row r="18" spans="1:91" s="4" customFormat="1" ht="39" customHeight="1">
      <c r="A18" s="363" t="s">
        <v>75</v>
      </c>
      <c r="B18" s="364"/>
      <c r="C18" s="364"/>
      <c r="D18" s="364"/>
      <c r="E18" s="364"/>
      <c r="F18" s="365"/>
      <c r="G18" s="397" t="s">
        <v>76</v>
      </c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7"/>
      <c r="AJ18" s="398"/>
      <c r="AK18" s="399" t="s">
        <v>38</v>
      </c>
      <c r="AL18" s="400"/>
      <c r="AM18" s="400"/>
      <c r="AN18" s="400"/>
      <c r="AO18" s="400"/>
      <c r="AP18" s="400"/>
      <c r="AQ18" s="400"/>
      <c r="AR18" s="400"/>
      <c r="AS18" s="400"/>
      <c r="AT18" s="401"/>
      <c r="AU18" s="368" t="s">
        <v>38</v>
      </c>
      <c r="AV18" s="369"/>
      <c r="AW18" s="369"/>
      <c r="AX18" s="369"/>
      <c r="AY18" s="369"/>
      <c r="AZ18" s="369"/>
      <c r="BA18" s="369"/>
      <c r="BB18" s="369"/>
      <c r="BC18" s="369"/>
      <c r="BD18" s="369"/>
      <c r="BE18" s="369"/>
      <c r="BF18" s="369"/>
      <c r="BG18" s="369"/>
      <c r="BH18" s="22"/>
      <c r="BI18" s="22"/>
      <c r="BJ18" s="368"/>
      <c r="BK18" s="369"/>
      <c r="BL18" s="369"/>
      <c r="BM18" s="369"/>
      <c r="BN18" s="369"/>
      <c r="BO18" s="369"/>
      <c r="BP18" s="369"/>
      <c r="BQ18" s="369"/>
      <c r="BR18" s="369"/>
      <c r="BS18" s="369"/>
      <c r="BT18" s="369"/>
      <c r="BU18" s="369"/>
      <c r="BV18" s="369"/>
      <c r="BW18" s="369"/>
      <c r="BX18" s="369"/>
      <c r="BY18" s="369"/>
      <c r="BZ18" s="370"/>
      <c r="CA18" s="22"/>
      <c r="CB18" s="368"/>
      <c r="CC18" s="369"/>
      <c r="CD18" s="369"/>
      <c r="CE18" s="369"/>
      <c r="CF18" s="369"/>
      <c r="CG18" s="369"/>
      <c r="CH18" s="369"/>
      <c r="CI18" s="369"/>
      <c r="CJ18" s="369"/>
      <c r="CK18" s="369"/>
      <c r="CL18" s="369"/>
      <c r="CM18" s="370"/>
    </row>
    <row r="19" spans="1:91" s="4" customFormat="1" ht="39" customHeight="1">
      <c r="A19" s="363" t="s">
        <v>4</v>
      </c>
      <c r="B19" s="364"/>
      <c r="C19" s="364"/>
      <c r="D19" s="364"/>
      <c r="E19" s="364"/>
      <c r="F19" s="365"/>
      <c r="G19" s="397" t="s">
        <v>77</v>
      </c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8"/>
      <c r="AK19" s="399">
        <v>4.1</v>
      </c>
      <c r="AL19" s="400"/>
      <c r="AM19" s="400"/>
      <c r="AN19" s="400"/>
      <c r="AO19" s="400"/>
      <c r="AP19" s="400"/>
      <c r="AQ19" s="400"/>
      <c r="AR19" s="400"/>
      <c r="AS19" s="400"/>
      <c r="AT19" s="401"/>
      <c r="AU19" s="368"/>
      <c r="AV19" s="369"/>
      <c r="AW19" s="369"/>
      <c r="AX19" s="369"/>
      <c r="AY19" s="369"/>
      <c r="AZ19" s="369"/>
      <c r="BA19" s="369"/>
      <c r="BB19" s="369"/>
      <c r="BC19" s="369"/>
      <c r="BD19" s="369"/>
      <c r="BE19" s="369"/>
      <c r="BF19" s="369"/>
      <c r="BG19" s="369"/>
      <c r="BH19" s="22"/>
      <c r="BI19" s="22"/>
      <c r="BJ19" s="368"/>
      <c r="BK19" s="369"/>
      <c r="BL19" s="369"/>
      <c r="BM19" s="369"/>
      <c r="BN19" s="369"/>
      <c r="BO19" s="369"/>
      <c r="BP19" s="369"/>
      <c r="BQ19" s="369"/>
      <c r="BR19" s="369"/>
      <c r="BS19" s="369"/>
      <c r="BT19" s="369"/>
      <c r="BU19" s="369"/>
      <c r="BV19" s="369"/>
      <c r="BW19" s="369"/>
      <c r="BX19" s="369"/>
      <c r="BY19" s="369"/>
      <c r="BZ19" s="370"/>
      <c r="CA19" s="22"/>
      <c r="CB19" s="368"/>
      <c r="CC19" s="369"/>
      <c r="CD19" s="369"/>
      <c r="CE19" s="369"/>
      <c r="CF19" s="369"/>
      <c r="CG19" s="369"/>
      <c r="CH19" s="369"/>
      <c r="CI19" s="369"/>
      <c r="CJ19" s="369"/>
      <c r="CK19" s="369"/>
      <c r="CL19" s="369"/>
      <c r="CM19" s="370"/>
    </row>
    <row r="20" spans="1:91" s="4" customFormat="1" ht="54.75" customHeight="1">
      <c r="A20" s="363" t="s">
        <v>10</v>
      </c>
      <c r="B20" s="364"/>
      <c r="C20" s="364"/>
      <c r="D20" s="364"/>
      <c r="E20" s="364"/>
      <c r="F20" s="365"/>
      <c r="G20" s="397" t="s">
        <v>78</v>
      </c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C20" s="397"/>
      <c r="AD20" s="397"/>
      <c r="AE20" s="397"/>
      <c r="AF20" s="397"/>
      <c r="AG20" s="397"/>
      <c r="AH20" s="397"/>
      <c r="AI20" s="397"/>
      <c r="AJ20" s="398"/>
      <c r="AK20" s="402">
        <v>0.051</v>
      </c>
      <c r="AL20" s="403"/>
      <c r="AM20" s="403"/>
      <c r="AN20" s="403"/>
      <c r="AO20" s="403"/>
      <c r="AP20" s="403"/>
      <c r="AQ20" s="403"/>
      <c r="AR20" s="403"/>
      <c r="AS20" s="403"/>
      <c r="AT20" s="404"/>
      <c r="AU20" s="368">
        <f>AU14</f>
        <v>43755003.59529</v>
      </c>
      <c r="AV20" s="369"/>
      <c r="AW20" s="369"/>
      <c r="AX20" s="369"/>
      <c r="AY20" s="369"/>
      <c r="AZ20" s="369"/>
      <c r="BA20" s="369"/>
      <c r="BB20" s="369"/>
      <c r="BC20" s="369"/>
      <c r="BD20" s="369"/>
      <c r="BE20" s="369"/>
      <c r="BF20" s="369"/>
      <c r="BG20" s="369"/>
      <c r="BH20" s="22">
        <f>AU20*AK20</f>
        <v>2231505.1833597897</v>
      </c>
      <c r="BI20" s="22">
        <f>BH20-CA20</f>
        <v>2160739.74560679</v>
      </c>
      <c r="BJ20" s="368"/>
      <c r="BK20" s="369"/>
      <c r="BL20" s="369"/>
      <c r="BM20" s="369"/>
      <c r="BN20" s="369"/>
      <c r="BO20" s="369"/>
      <c r="BP20" s="369"/>
      <c r="BQ20" s="369"/>
      <c r="BR20" s="369"/>
      <c r="BS20" s="369"/>
      <c r="BT20" s="369"/>
      <c r="BU20" s="369"/>
      <c r="BV20" s="369"/>
      <c r="BW20" s="369"/>
      <c r="BX20" s="369"/>
      <c r="BY20" s="369"/>
      <c r="BZ20" s="370"/>
      <c r="CA20" s="22">
        <f>'1-2 (211)'!DE12*AK20</f>
        <v>70765.437753</v>
      </c>
      <c r="CB20" s="368"/>
      <c r="CC20" s="369"/>
      <c r="CD20" s="369"/>
      <c r="CE20" s="369"/>
      <c r="CF20" s="369"/>
      <c r="CG20" s="369"/>
      <c r="CH20" s="369"/>
      <c r="CI20" s="369"/>
      <c r="CJ20" s="369"/>
      <c r="CK20" s="369"/>
      <c r="CL20" s="369"/>
      <c r="CM20" s="370"/>
    </row>
    <row r="21" spans="1:91" s="4" customFormat="1" ht="68.25" customHeight="1">
      <c r="A21" s="363" t="s">
        <v>11</v>
      </c>
      <c r="B21" s="364"/>
      <c r="C21" s="364"/>
      <c r="D21" s="364"/>
      <c r="E21" s="364"/>
      <c r="F21" s="365"/>
      <c r="G21" s="397" t="s">
        <v>79</v>
      </c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8"/>
      <c r="AK21" s="399"/>
      <c r="AL21" s="400"/>
      <c r="AM21" s="400"/>
      <c r="AN21" s="400"/>
      <c r="AO21" s="400"/>
      <c r="AP21" s="400"/>
      <c r="AQ21" s="400"/>
      <c r="AR21" s="400"/>
      <c r="AS21" s="400"/>
      <c r="AT21" s="401"/>
      <c r="AU21" s="368"/>
      <c r="AV21" s="369"/>
      <c r="AW21" s="369"/>
      <c r="AX21" s="369"/>
      <c r="AY21" s="369"/>
      <c r="AZ21" s="369"/>
      <c r="BA21" s="369"/>
      <c r="BB21" s="369"/>
      <c r="BC21" s="369"/>
      <c r="BD21" s="369"/>
      <c r="BE21" s="369"/>
      <c r="BF21" s="369"/>
      <c r="BG21" s="369"/>
      <c r="BH21" s="22"/>
      <c r="BI21" s="22"/>
      <c r="BJ21" s="368"/>
      <c r="BK21" s="369"/>
      <c r="BL21" s="369"/>
      <c r="BM21" s="369"/>
      <c r="BN21" s="369"/>
      <c r="BO21" s="369"/>
      <c r="BP21" s="369"/>
      <c r="BQ21" s="369"/>
      <c r="BR21" s="369"/>
      <c r="BS21" s="369"/>
      <c r="BT21" s="369"/>
      <c r="BU21" s="369"/>
      <c r="BV21" s="369"/>
      <c r="BW21" s="369"/>
      <c r="BX21" s="369"/>
      <c r="BY21" s="369"/>
      <c r="BZ21" s="370"/>
      <c r="CA21" s="22"/>
      <c r="CB21" s="368"/>
      <c r="CC21" s="369"/>
      <c r="CD21" s="369"/>
      <c r="CE21" s="369"/>
      <c r="CF21" s="369"/>
      <c r="CG21" s="369"/>
      <c r="CH21" s="369"/>
      <c r="CI21" s="369"/>
      <c r="CJ21" s="369"/>
      <c r="CK21" s="369"/>
      <c r="CL21" s="369"/>
      <c r="CM21" s="370"/>
    </row>
    <row r="22" spans="1:91" s="4" customFormat="1" ht="18" customHeight="1">
      <c r="A22" s="389" t="s">
        <v>48</v>
      </c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390"/>
      <c r="AK22" s="390"/>
      <c r="AL22" s="390"/>
      <c r="AM22" s="390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390"/>
      <c r="AY22" s="390"/>
      <c r="AZ22" s="390"/>
      <c r="BA22" s="390"/>
      <c r="BB22" s="390"/>
      <c r="BC22" s="390"/>
      <c r="BD22" s="390"/>
      <c r="BE22" s="390"/>
      <c r="BF22" s="390"/>
      <c r="BG22" s="391"/>
      <c r="BH22" s="32"/>
      <c r="BI22" s="32"/>
      <c r="BJ22" s="392"/>
      <c r="BK22" s="393"/>
      <c r="BL22" s="393"/>
      <c r="BM22" s="393"/>
      <c r="BN22" s="393"/>
      <c r="BO22" s="393"/>
      <c r="BP22" s="393"/>
      <c r="BQ22" s="393"/>
      <c r="BR22" s="393"/>
      <c r="BS22" s="393"/>
      <c r="BT22" s="393"/>
      <c r="BU22" s="393"/>
      <c r="BV22" s="393"/>
      <c r="BW22" s="393"/>
      <c r="BX22" s="393"/>
      <c r="BY22" s="393"/>
      <c r="BZ22" s="394"/>
      <c r="CA22" s="32">
        <f>BI7</f>
        <v>12794968.699671578</v>
      </c>
      <c r="CB22" s="368"/>
      <c r="CC22" s="369"/>
      <c r="CD22" s="369"/>
      <c r="CE22" s="369"/>
      <c r="CF22" s="369"/>
      <c r="CG22" s="369"/>
      <c r="CH22" s="369"/>
      <c r="CI22" s="369"/>
      <c r="CJ22" s="369"/>
      <c r="CK22" s="369"/>
      <c r="CL22" s="369"/>
      <c r="CM22" s="370"/>
    </row>
    <row r="23" spans="1:91" s="4" customFormat="1" ht="18" customHeight="1">
      <c r="A23" s="389" t="s">
        <v>49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  <c r="AT23" s="390"/>
      <c r="AU23" s="390"/>
      <c r="AV23" s="390"/>
      <c r="AW23" s="390"/>
      <c r="AX23" s="390"/>
      <c r="AY23" s="390"/>
      <c r="AZ23" s="390"/>
      <c r="BA23" s="390"/>
      <c r="BB23" s="390"/>
      <c r="BC23" s="390"/>
      <c r="BD23" s="390"/>
      <c r="BE23" s="390"/>
      <c r="BF23" s="390"/>
      <c r="BG23" s="391"/>
      <c r="BH23" s="32"/>
      <c r="BI23" s="32"/>
      <c r="BJ23" s="392"/>
      <c r="BK23" s="393"/>
      <c r="BL23" s="393"/>
      <c r="BM23" s="393"/>
      <c r="BN23" s="393"/>
      <c r="BO23" s="393"/>
      <c r="BP23" s="393"/>
      <c r="BQ23" s="393"/>
      <c r="BR23" s="393"/>
      <c r="BS23" s="393"/>
      <c r="BT23" s="393"/>
      <c r="BU23" s="393"/>
      <c r="BV23" s="393"/>
      <c r="BW23" s="393"/>
      <c r="BX23" s="393"/>
      <c r="BY23" s="393"/>
      <c r="BZ23" s="394"/>
      <c r="CA23" s="32">
        <f>CA7</f>
        <v>419042.39610600006</v>
      </c>
      <c r="CB23" s="368"/>
      <c r="CC23" s="369"/>
      <c r="CD23" s="369"/>
      <c r="CE23" s="369"/>
      <c r="CF23" s="369"/>
      <c r="CG23" s="369"/>
      <c r="CH23" s="369"/>
      <c r="CI23" s="369"/>
      <c r="CJ23" s="369"/>
      <c r="CK23" s="369"/>
      <c r="CL23" s="369"/>
      <c r="CM23" s="370"/>
    </row>
    <row r="24" spans="1:91" s="4" customFormat="1" ht="16.5" customHeight="1">
      <c r="A24" s="389" t="s">
        <v>56</v>
      </c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0"/>
      <c r="AG24" s="390"/>
      <c r="AH24" s="390"/>
      <c r="AI24" s="390"/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  <c r="AT24" s="390"/>
      <c r="AU24" s="390"/>
      <c r="AV24" s="390"/>
      <c r="AW24" s="390"/>
      <c r="AX24" s="390"/>
      <c r="AY24" s="390"/>
      <c r="AZ24" s="390"/>
      <c r="BA24" s="390"/>
      <c r="BB24" s="390"/>
      <c r="BC24" s="390"/>
      <c r="BD24" s="390"/>
      <c r="BE24" s="390"/>
      <c r="BF24" s="390"/>
      <c r="BG24" s="391"/>
      <c r="BH24" s="32"/>
      <c r="BI24" s="32"/>
      <c r="BJ24" s="392"/>
      <c r="BK24" s="393"/>
      <c r="BL24" s="393"/>
      <c r="BM24" s="393"/>
      <c r="BN24" s="393"/>
      <c r="BO24" s="393"/>
      <c r="BP24" s="393"/>
      <c r="BQ24" s="393"/>
      <c r="BR24" s="393"/>
      <c r="BS24" s="393"/>
      <c r="BT24" s="393"/>
      <c r="BU24" s="393"/>
      <c r="BV24" s="393"/>
      <c r="BW24" s="393"/>
      <c r="BX24" s="393"/>
      <c r="BY24" s="393"/>
      <c r="BZ24" s="394"/>
      <c r="CA24" s="32">
        <f>CA22+CA23</f>
        <v>13214011.095777579</v>
      </c>
      <c r="CB24" s="368"/>
      <c r="CC24" s="369"/>
      <c r="CD24" s="369"/>
      <c r="CE24" s="369"/>
      <c r="CF24" s="369"/>
      <c r="CG24" s="369"/>
      <c r="CH24" s="369"/>
      <c r="CI24" s="369"/>
      <c r="CJ24" s="369"/>
      <c r="CK24" s="369"/>
      <c r="CL24" s="369"/>
      <c r="CM24" s="370"/>
    </row>
    <row r="25" spans="1:91" ht="27" customHeight="1">
      <c r="A25" s="395" t="s">
        <v>80</v>
      </c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  <c r="BA25" s="354"/>
      <c r="BB25" s="354"/>
      <c r="BC25" s="354"/>
      <c r="BD25" s="354"/>
      <c r="BE25" s="354"/>
      <c r="BF25" s="354"/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354"/>
      <c r="BR25" s="354"/>
      <c r="BS25" s="354"/>
      <c r="BT25" s="354"/>
      <c r="BU25" s="354"/>
      <c r="BV25" s="354"/>
      <c r="BW25" s="354"/>
      <c r="BX25" s="354"/>
      <c r="BY25" s="354"/>
      <c r="BZ25" s="354"/>
      <c r="CA25" s="354"/>
      <c r="CB25" s="354"/>
      <c r="CC25" s="354"/>
      <c r="CD25" s="354"/>
      <c r="CE25" s="354"/>
      <c r="CF25" s="354"/>
      <c r="CG25" s="354"/>
      <c r="CH25" s="354"/>
      <c r="CI25" s="354"/>
      <c r="CJ25" s="354"/>
      <c r="CK25" s="354"/>
      <c r="CL25" s="354"/>
      <c r="CM25" s="354"/>
    </row>
    <row r="26" spans="1:91" s="11" customFormat="1" ht="68.25" customHeight="1">
      <c r="A26" s="396" t="s">
        <v>81</v>
      </c>
      <c r="B26" s="396"/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96"/>
      <c r="X26" s="396"/>
      <c r="Y26" s="396"/>
      <c r="Z26" s="396"/>
      <c r="AA26" s="396"/>
      <c r="AB26" s="396"/>
      <c r="AC26" s="396"/>
      <c r="AD26" s="396"/>
      <c r="AE26" s="396"/>
      <c r="AF26" s="396"/>
      <c r="AG26" s="396"/>
      <c r="AH26" s="396"/>
      <c r="AI26" s="396"/>
      <c r="AJ26" s="396"/>
      <c r="AK26" s="396"/>
      <c r="AL26" s="396"/>
      <c r="AM26" s="396"/>
      <c r="AN26" s="396"/>
      <c r="AO26" s="396"/>
      <c r="AP26" s="396"/>
      <c r="AQ26" s="396"/>
      <c r="AR26" s="396"/>
      <c r="AS26" s="396"/>
      <c r="AT26" s="396"/>
      <c r="AU26" s="396"/>
      <c r="AV26" s="396"/>
      <c r="AW26" s="396"/>
      <c r="AX26" s="396"/>
      <c r="AY26" s="396"/>
      <c r="AZ26" s="396"/>
      <c r="BA26" s="396"/>
      <c r="BB26" s="396"/>
      <c r="BC26" s="396"/>
      <c r="BD26" s="396"/>
      <c r="BE26" s="396"/>
      <c r="BF26" s="396"/>
      <c r="BG26" s="396"/>
      <c r="BH26" s="396"/>
      <c r="BI26" s="396"/>
      <c r="BJ26" s="396"/>
      <c r="BK26" s="396"/>
      <c r="BL26" s="396"/>
      <c r="BM26" s="396"/>
      <c r="BN26" s="396"/>
      <c r="BO26" s="396"/>
      <c r="BP26" s="396"/>
      <c r="BQ26" s="396"/>
      <c r="BR26" s="396"/>
      <c r="BS26" s="396"/>
      <c r="BT26" s="396"/>
      <c r="BU26" s="396"/>
      <c r="BV26" s="396"/>
      <c r="BW26" s="396"/>
      <c r="BX26" s="396"/>
      <c r="BY26" s="396"/>
      <c r="BZ26" s="396"/>
      <c r="CA26" s="396"/>
      <c r="CB26" s="396"/>
      <c r="CC26" s="396"/>
      <c r="CD26" s="396"/>
      <c r="CE26" s="396"/>
      <c r="CF26" s="396"/>
      <c r="CG26" s="396"/>
      <c r="CH26" s="396"/>
      <c r="CI26" s="396"/>
      <c r="CJ26" s="396"/>
      <c r="CK26" s="396"/>
      <c r="CL26" s="396"/>
      <c r="CM26" s="396"/>
    </row>
    <row r="27" ht="32.25" customHeight="1"/>
  </sheetData>
  <mergeCells count="118">
    <mergeCell ref="A1:CM1"/>
    <mergeCell ref="A3:F5"/>
    <mergeCell ref="G3:AJ5"/>
    <mergeCell ref="AK3:AT5"/>
    <mergeCell ref="AU3:BG5"/>
    <mergeCell ref="BH3:BH5"/>
    <mergeCell ref="BI3:CM3"/>
    <mergeCell ref="BI4:BI5"/>
    <mergeCell ref="BJ4:BZ5"/>
    <mergeCell ref="CA4:CM4"/>
    <mergeCell ref="CB5:CM5"/>
    <mergeCell ref="A6:F6"/>
    <mergeCell ref="G6:AJ6"/>
    <mergeCell ref="AK6:AT6"/>
    <mergeCell ref="AU6:BG6"/>
    <mergeCell ref="BJ6:BZ6"/>
    <mergeCell ref="CB6:CM6"/>
    <mergeCell ref="A7:F7"/>
    <mergeCell ref="G7:AJ7"/>
    <mergeCell ref="AK7:AT7"/>
    <mergeCell ref="AU7:BG7"/>
    <mergeCell ref="BJ7:BZ7"/>
    <mergeCell ref="CB7:CM7"/>
    <mergeCell ref="BJ8:BZ8"/>
    <mergeCell ref="CB8:CM8"/>
    <mergeCell ref="A9:F9"/>
    <mergeCell ref="G9:AJ9"/>
    <mergeCell ref="AK9:AT9"/>
    <mergeCell ref="AU9:BG9"/>
    <mergeCell ref="BJ9:BZ9"/>
    <mergeCell ref="A8:F8"/>
    <mergeCell ref="G8:AJ8"/>
    <mergeCell ref="AK8:AT8"/>
    <mergeCell ref="AU8:BG8"/>
    <mergeCell ref="CB9:CM9"/>
    <mergeCell ref="A10:F10"/>
    <mergeCell ref="G10:AJ10"/>
    <mergeCell ref="AK10:AT10"/>
    <mergeCell ref="AU10:BG10"/>
    <mergeCell ref="BJ10:BZ10"/>
    <mergeCell ref="CB10:CM10"/>
    <mergeCell ref="A11:F11"/>
    <mergeCell ref="G11:AJ11"/>
    <mergeCell ref="AK11:AT11"/>
    <mergeCell ref="AU11:BG11"/>
    <mergeCell ref="BJ11:BZ11"/>
    <mergeCell ref="CB11:CM11"/>
    <mergeCell ref="BJ12:BZ12"/>
    <mergeCell ref="CB12:CM12"/>
    <mergeCell ref="A13:F13"/>
    <mergeCell ref="G13:AJ13"/>
    <mergeCell ref="AK13:AT13"/>
    <mergeCell ref="AU13:BG13"/>
    <mergeCell ref="BJ13:BZ13"/>
    <mergeCell ref="A12:F12"/>
    <mergeCell ref="G12:AJ12"/>
    <mergeCell ref="AK12:AT12"/>
    <mergeCell ref="AU12:BG12"/>
    <mergeCell ref="CB13:CM13"/>
    <mergeCell ref="A14:F14"/>
    <mergeCell ref="G14:AJ14"/>
    <mergeCell ref="AK14:AT14"/>
    <mergeCell ref="AU14:BG14"/>
    <mergeCell ref="BJ14:BZ14"/>
    <mergeCell ref="CB14:CM14"/>
    <mergeCell ref="A15:F15"/>
    <mergeCell ref="G15:AJ15"/>
    <mergeCell ref="AK15:AT15"/>
    <mergeCell ref="AU15:BG15"/>
    <mergeCell ref="BJ15:BZ15"/>
    <mergeCell ref="CB15:CM15"/>
    <mergeCell ref="BJ16:BZ16"/>
    <mergeCell ref="CB16:CM16"/>
    <mergeCell ref="A17:F17"/>
    <mergeCell ref="G17:AJ17"/>
    <mergeCell ref="AK17:AT17"/>
    <mergeCell ref="AU17:BG17"/>
    <mergeCell ref="BJ17:BZ17"/>
    <mergeCell ref="A16:F16"/>
    <mergeCell ref="G16:AJ16"/>
    <mergeCell ref="AK16:AT16"/>
    <mergeCell ref="AU16:BG16"/>
    <mergeCell ref="CB17:CM17"/>
    <mergeCell ref="A18:F18"/>
    <mergeCell ref="G18:AJ18"/>
    <mergeCell ref="AK18:AT18"/>
    <mergeCell ref="AU18:BG18"/>
    <mergeCell ref="BJ18:BZ18"/>
    <mergeCell ref="CB18:CM18"/>
    <mergeCell ref="A19:F19"/>
    <mergeCell ref="G19:AJ19"/>
    <mergeCell ref="AK19:AT19"/>
    <mergeCell ref="AU19:BG19"/>
    <mergeCell ref="BJ19:BZ19"/>
    <mergeCell ref="CB19:CM19"/>
    <mergeCell ref="BJ20:BZ20"/>
    <mergeCell ref="CB20:CM20"/>
    <mergeCell ref="A21:F21"/>
    <mergeCell ref="G21:AJ21"/>
    <mergeCell ref="AK21:AT21"/>
    <mergeCell ref="AU21:BG21"/>
    <mergeCell ref="BJ21:BZ21"/>
    <mergeCell ref="A20:F20"/>
    <mergeCell ref="G20:AJ20"/>
    <mergeCell ref="AK20:AT20"/>
    <mergeCell ref="AU20:BG20"/>
    <mergeCell ref="CB21:CM21"/>
    <mergeCell ref="A22:BG22"/>
    <mergeCell ref="BJ22:BZ22"/>
    <mergeCell ref="CB22:CM22"/>
    <mergeCell ref="A25:CM25"/>
    <mergeCell ref="A26:CM26"/>
    <mergeCell ref="A24:BG24"/>
    <mergeCell ref="BJ24:BZ24"/>
    <mergeCell ref="CB24:CM24"/>
    <mergeCell ref="A23:BG23"/>
    <mergeCell ref="BJ23:BZ23"/>
    <mergeCell ref="CB23:CM2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H34"/>
  <sheetViews>
    <sheetView view="pageBreakPreview" zoomScaleSheetLayoutView="100" workbookViewId="0" topLeftCell="A25">
      <selection activeCell="BE29" sqref="BE29:BR29"/>
    </sheetView>
  </sheetViews>
  <sheetFormatPr defaultColWidth="0.85546875" defaultRowHeight="15"/>
  <cols>
    <col min="1" max="70" width="0.85546875" style="6" customWidth="1"/>
    <col min="71" max="71" width="10.28125" style="6" customWidth="1"/>
    <col min="72" max="72" width="5.00390625" style="6" customWidth="1"/>
    <col min="73" max="141" width="0.85546875" style="6" customWidth="1"/>
    <col min="142" max="142" width="11.57421875" style="6" customWidth="1"/>
    <col min="143" max="143" width="12.8515625" style="6" customWidth="1"/>
    <col min="144" max="16384" width="0.85546875" style="6" customWidth="1"/>
  </cols>
  <sheetData>
    <row r="1" ht="3" customHeight="1"/>
    <row r="2" ht="15">
      <c r="A2" s="6" t="s">
        <v>83</v>
      </c>
    </row>
    <row r="3" ht="18" customHeight="1">
      <c r="A3" s="6" t="s">
        <v>84</v>
      </c>
    </row>
    <row r="4" ht="12.75" customHeight="1"/>
    <row r="5" spans="1:112" s="7" customFormat="1" ht="15.75" customHeight="1">
      <c r="A5" s="433" t="s">
        <v>9</v>
      </c>
      <c r="B5" s="434"/>
      <c r="C5" s="434"/>
      <c r="D5" s="434"/>
      <c r="E5" s="434"/>
      <c r="F5" s="435"/>
      <c r="G5" s="433" t="s">
        <v>53</v>
      </c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5"/>
      <c r="AC5" s="433" t="s">
        <v>85</v>
      </c>
      <c r="AD5" s="434"/>
      <c r="AE5" s="434"/>
      <c r="AF5" s="434"/>
      <c r="AG5" s="434"/>
      <c r="AH5" s="434"/>
      <c r="AI5" s="434"/>
      <c r="AJ5" s="434"/>
      <c r="AK5" s="434"/>
      <c r="AL5" s="434"/>
      <c r="AM5" s="434"/>
      <c r="AN5" s="434"/>
      <c r="AO5" s="434"/>
      <c r="AP5" s="435"/>
      <c r="AQ5" s="433" t="s">
        <v>86</v>
      </c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3" t="s">
        <v>87</v>
      </c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5"/>
      <c r="BS5" s="428" t="s">
        <v>28</v>
      </c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310"/>
    </row>
    <row r="6" spans="1:112" s="7" customFormat="1" ht="72" customHeight="1">
      <c r="A6" s="436"/>
      <c r="B6" s="437"/>
      <c r="C6" s="437"/>
      <c r="D6" s="437"/>
      <c r="E6" s="437"/>
      <c r="F6" s="438"/>
      <c r="G6" s="436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7"/>
      <c r="AB6" s="438"/>
      <c r="AC6" s="436"/>
      <c r="AD6" s="437"/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8"/>
      <c r="AQ6" s="436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7"/>
      <c r="BE6" s="436"/>
      <c r="BF6" s="437"/>
      <c r="BG6" s="437"/>
      <c r="BH6" s="437"/>
      <c r="BI6" s="437"/>
      <c r="BJ6" s="437"/>
      <c r="BK6" s="437"/>
      <c r="BL6" s="437"/>
      <c r="BM6" s="437"/>
      <c r="BN6" s="437"/>
      <c r="BO6" s="437"/>
      <c r="BP6" s="437"/>
      <c r="BQ6" s="437"/>
      <c r="BR6" s="438"/>
      <c r="BS6" s="433" t="s">
        <v>88</v>
      </c>
      <c r="BT6" s="433" t="s">
        <v>30</v>
      </c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8"/>
      <c r="CJ6" s="434" t="s">
        <v>31</v>
      </c>
      <c r="CK6" s="434"/>
      <c r="CL6" s="434"/>
      <c r="CM6" s="434"/>
      <c r="CN6" s="434"/>
      <c r="CO6" s="434"/>
      <c r="CP6" s="434"/>
      <c r="CQ6" s="434"/>
      <c r="CR6" s="434"/>
      <c r="CS6" s="434"/>
      <c r="CT6" s="434"/>
      <c r="CU6" s="434"/>
      <c r="CV6" s="434"/>
      <c r="CW6" s="434"/>
      <c r="CX6" s="434"/>
      <c r="CY6" s="434"/>
      <c r="CZ6" s="434"/>
      <c r="DA6" s="434"/>
      <c r="DB6" s="434"/>
      <c r="DC6" s="434"/>
      <c r="DD6" s="434"/>
      <c r="DE6" s="434"/>
      <c r="DF6" s="434"/>
      <c r="DG6" s="434"/>
      <c r="DH6" s="435"/>
    </row>
    <row r="7" spans="1:112" s="7" customFormat="1" ht="25.5" customHeight="1">
      <c r="A7" s="439"/>
      <c r="B7" s="440"/>
      <c r="C7" s="440"/>
      <c r="D7" s="440"/>
      <c r="E7" s="440"/>
      <c r="F7" s="441"/>
      <c r="G7" s="439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1"/>
      <c r="AC7" s="439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1"/>
      <c r="AQ7" s="439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39"/>
      <c r="BF7" s="440"/>
      <c r="BG7" s="440"/>
      <c r="BH7" s="440"/>
      <c r="BI7" s="440"/>
      <c r="BJ7" s="440"/>
      <c r="BK7" s="440"/>
      <c r="BL7" s="440"/>
      <c r="BM7" s="440"/>
      <c r="BN7" s="440"/>
      <c r="BO7" s="440"/>
      <c r="BP7" s="440"/>
      <c r="BQ7" s="440"/>
      <c r="BR7" s="441"/>
      <c r="BS7" s="281"/>
      <c r="BT7" s="281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9"/>
      <c r="CJ7" s="428" t="s">
        <v>35</v>
      </c>
      <c r="CK7" s="452"/>
      <c r="CL7" s="452"/>
      <c r="CM7" s="452"/>
      <c r="CN7" s="452"/>
      <c r="CO7" s="452"/>
      <c r="CP7" s="452"/>
      <c r="CQ7" s="452"/>
      <c r="CR7" s="452"/>
      <c r="CS7" s="452"/>
      <c r="CT7" s="452"/>
      <c r="CU7" s="452"/>
      <c r="CV7" s="453"/>
      <c r="CW7" s="428" t="s">
        <v>62</v>
      </c>
      <c r="CX7" s="452"/>
      <c r="CY7" s="452"/>
      <c r="CZ7" s="452"/>
      <c r="DA7" s="452"/>
      <c r="DB7" s="452"/>
      <c r="DC7" s="452"/>
      <c r="DD7" s="452"/>
      <c r="DE7" s="452"/>
      <c r="DF7" s="452"/>
      <c r="DG7" s="452"/>
      <c r="DH7" s="453"/>
    </row>
    <row r="8" spans="1:112" s="8" customFormat="1" ht="12.75">
      <c r="A8" s="410">
        <v>1</v>
      </c>
      <c r="B8" s="411"/>
      <c r="C8" s="411"/>
      <c r="D8" s="411"/>
      <c r="E8" s="411"/>
      <c r="F8" s="412"/>
      <c r="G8" s="410">
        <v>2</v>
      </c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2"/>
      <c r="AC8" s="410">
        <v>3</v>
      </c>
      <c r="AD8" s="411"/>
      <c r="AE8" s="411"/>
      <c r="AF8" s="411"/>
      <c r="AG8" s="411"/>
      <c r="AH8" s="411"/>
      <c r="AI8" s="411"/>
      <c r="AJ8" s="411"/>
      <c r="AK8" s="411"/>
      <c r="AL8" s="411"/>
      <c r="AM8" s="411"/>
      <c r="AN8" s="411"/>
      <c r="AO8" s="411"/>
      <c r="AP8" s="412"/>
      <c r="AQ8" s="410">
        <v>4</v>
      </c>
      <c r="AR8" s="411"/>
      <c r="AS8" s="411"/>
      <c r="AT8" s="411"/>
      <c r="AU8" s="411"/>
      <c r="AV8" s="411"/>
      <c r="AW8" s="411"/>
      <c r="AX8" s="411"/>
      <c r="AY8" s="411"/>
      <c r="AZ8" s="411"/>
      <c r="BA8" s="411"/>
      <c r="BB8" s="411"/>
      <c r="BC8" s="411"/>
      <c r="BD8" s="411"/>
      <c r="BE8" s="410">
        <v>5</v>
      </c>
      <c r="BF8" s="411"/>
      <c r="BG8" s="411"/>
      <c r="BH8" s="411"/>
      <c r="BI8" s="411"/>
      <c r="BJ8" s="411"/>
      <c r="BK8" s="411"/>
      <c r="BL8" s="411"/>
      <c r="BM8" s="411"/>
      <c r="BN8" s="411"/>
      <c r="BO8" s="411"/>
      <c r="BP8" s="411"/>
      <c r="BQ8" s="411"/>
      <c r="BR8" s="412"/>
      <c r="BS8" s="27">
        <v>6</v>
      </c>
      <c r="BT8" s="410">
        <v>7</v>
      </c>
      <c r="BU8" s="411"/>
      <c r="BV8" s="411"/>
      <c r="BW8" s="411"/>
      <c r="BX8" s="411"/>
      <c r="BY8" s="411"/>
      <c r="BZ8" s="411"/>
      <c r="CA8" s="411"/>
      <c r="CB8" s="411"/>
      <c r="CC8" s="411"/>
      <c r="CD8" s="411"/>
      <c r="CE8" s="411"/>
      <c r="CF8" s="411"/>
      <c r="CG8" s="411"/>
      <c r="CH8" s="411"/>
      <c r="CI8" s="412"/>
      <c r="CJ8" s="410">
        <v>8</v>
      </c>
      <c r="CK8" s="411"/>
      <c r="CL8" s="411"/>
      <c r="CM8" s="411"/>
      <c r="CN8" s="411"/>
      <c r="CO8" s="411"/>
      <c r="CP8" s="411"/>
      <c r="CQ8" s="411"/>
      <c r="CR8" s="411"/>
      <c r="CS8" s="411"/>
      <c r="CT8" s="411"/>
      <c r="CU8" s="411"/>
      <c r="CV8" s="412"/>
      <c r="CW8" s="410">
        <v>9</v>
      </c>
      <c r="CX8" s="411"/>
      <c r="CY8" s="411"/>
      <c r="CZ8" s="411"/>
      <c r="DA8" s="411"/>
      <c r="DB8" s="411"/>
      <c r="DC8" s="411"/>
      <c r="DD8" s="411"/>
      <c r="DE8" s="411"/>
      <c r="DF8" s="411"/>
      <c r="DG8" s="411"/>
      <c r="DH8" s="412"/>
    </row>
    <row r="9" spans="1:112" s="4" customFormat="1" ht="26.25" customHeight="1">
      <c r="A9" s="454" t="s">
        <v>1</v>
      </c>
      <c r="B9" s="455"/>
      <c r="C9" s="455"/>
      <c r="D9" s="455"/>
      <c r="E9" s="455"/>
      <c r="F9" s="456"/>
      <c r="G9" s="414" t="s">
        <v>89</v>
      </c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1"/>
      <c r="AC9" s="399" t="s">
        <v>38</v>
      </c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0"/>
      <c r="AO9" s="400"/>
      <c r="AP9" s="401"/>
      <c r="AQ9" s="347" t="s">
        <v>38</v>
      </c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478"/>
      <c r="BF9" s="479"/>
      <c r="BG9" s="479"/>
      <c r="BH9" s="479"/>
      <c r="BI9" s="479"/>
      <c r="BJ9" s="479"/>
      <c r="BK9" s="479"/>
      <c r="BL9" s="479"/>
      <c r="BM9" s="479"/>
      <c r="BN9" s="479"/>
      <c r="BO9" s="479"/>
      <c r="BP9" s="479"/>
      <c r="BQ9" s="479"/>
      <c r="BR9" s="480"/>
      <c r="BS9" s="33"/>
      <c r="BT9" s="347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9"/>
      <c r="CJ9" s="347"/>
      <c r="CK9" s="348"/>
      <c r="CL9" s="348"/>
      <c r="CM9" s="348"/>
      <c r="CN9" s="348"/>
      <c r="CO9" s="348"/>
      <c r="CP9" s="348"/>
      <c r="CQ9" s="348"/>
      <c r="CR9" s="348"/>
      <c r="CS9" s="348"/>
      <c r="CT9" s="348"/>
      <c r="CU9" s="348"/>
      <c r="CV9" s="349"/>
      <c r="CW9" s="347"/>
      <c r="CX9" s="348"/>
      <c r="CY9" s="348"/>
      <c r="CZ9" s="348"/>
      <c r="DA9" s="348"/>
      <c r="DB9" s="348"/>
      <c r="DC9" s="348"/>
      <c r="DD9" s="348"/>
      <c r="DE9" s="348"/>
      <c r="DF9" s="348"/>
      <c r="DG9" s="348"/>
      <c r="DH9" s="349"/>
    </row>
    <row r="10" spans="1:112" s="4" customFormat="1" ht="26.25" customHeight="1">
      <c r="A10" s="454" t="s">
        <v>13</v>
      </c>
      <c r="B10" s="455"/>
      <c r="C10" s="455"/>
      <c r="D10" s="455"/>
      <c r="E10" s="455"/>
      <c r="F10" s="456"/>
      <c r="G10" s="414" t="s">
        <v>90</v>
      </c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1"/>
      <c r="AC10" s="347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9"/>
      <c r="AQ10" s="347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7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9"/>
      <c r="BS10" s="13"/>
      <c r="BT10" s="347"/>
      <c r="BU10" s="348"/>
      <c r="BV10" s="348"/>
      <c r="BW10" s="348"/>
      <c r="BX10" s="348"/>
      <c r="BY10" s="348"/>
      <c r="BZ10" s="348"/>
      <c r="CA10" s="348"/>
      <c r="CB10" s="348"/>
      <c r="CC10" s="348"/>
      <c r="CD10" s="348"/>
      <c r="CE10" s="348"/>
      <c r="CF10" s="348"/>
      <c r="CG10" s="348"/>
      <c r="CH10" s="348"/>
      <c r="CI10" s="349"/>
      <c r="CJ10" s="347"/>
      <c r="CK10" s="348"/>
      <c r="CL10" s="348"/>
      <c r="CM10" s="348"/>
      <c r="CN10" s="348"/>
      <c r="CO10" s="348"/>
      <c r="CP10" s="348"/>
      <c r="CQ10" s="348"/>
      <c r="CR10" s="348"/>
      <c r="CS10" s="348"/>
      <c r="CT10" s="348"/>
      <c r="CU10" s="348"/>
      <c r="CV10" s="349"/>
      <c r="CW10" s="347"/>
      <c r="CX10" s="348"/>
      <c r="CY10" s="348"/>
      <c r="CZ10" s="348"/>
      <c r="DA10" s="348"/>
      <c r="DB10" s="348"/>
      <c r="DC10" s="348"/>
      <c r="DD10" s="348"/>
      <c r="DE10" s="348"/>
      <c r="DF10" s="348"/>
      <c r="DG10" s="348"/>
      <c r="DH10" s="349"/>
    </row>
    <row r="11" spans="1:112" s="4" customFormat="1" ht="12.75" customHeight="1">
      <c r="A11" s="460" t="s">
        <v>14</v>
      </c>
      <c r="B11" s="461"/>
      <c r="C11" s="461"/>
      <c r="D11" s="461"/>
      <c r="E11" s="461"/>
      <c r="F11" s="462"/>
      <c r="G11" s="466" t="s">
        <v>91</v>
      </c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8"/>
      <c r="AC11" s="469"/>
      <c r="AD11" s="470"/>
      <c r="AE11" s="470"/>
      <c r="AF11" s="470"/>
      <c r="AG11" s="470"/>
      <c r="AH11" s="470"/>
      <c r="AI11" s="470"/>
      <c r="AJ11" s="470"/>
      <c r="AK11" s="470"/>
      <c r="AL11" s="470"/>
      <c r="AM11" s="470"/>
      <c r="AN11" s="470"/>
      <c r="AO11" s="470"/>
      <c r="AP11" s="471"/>
      <c r="AQ11" s="469"/>
      <c r="AR11" s="470"/>
      <c r="AS11" s="470"/>
      <c r="AT11" s="470"/>
      <c r="AU11" s="470"/>
      <c r="AV11" s="470"/>
      <c r="AW11" s="470"/>
      <c r="AX11" s="470"/>
      <c r="AY11" s="470"/>
      <c r="AZ11" s="470"/>
      <c r="BA11" s="470"/>
      <c r="BB11" s="470"/>
      <c r="BC11" s="470"/>
      <c r="BD11" s="471"/>
      <c r="BE11" s="469"/>
      <c r="BF11" s="470"/>
      <c r="BG11" s="470"/>
      <c r="BH11" s="470"/>
      <c r="BI11" s="470"/>
      <c r="BJ11" s="470"/>
      <c r="BK11" s="470"/>
      <c r="BL11" s="470"/>
      <c r="BM11" s="470"/>
      <c r="BN11" s="470"/>
      <c r="BO11" s="470"/>
      <c r="BP11" s="470"/>
      <c r="BQ11" s="470"/>
      <c r="BR11" s="471"/>
      <c r="BS11" s="469"/>
      <c r="BT11" s="469"/>
      <c r="BU11" s="470"/>
      <c r="BV11" s="470"/>
      <c r="BW11" s="470"/>
      <c r="BX11" s="470"/>
      <c r="BY11" s="470"/>
      <c r="BZ11" s="470"/>
      <c r="CA11" s="470"/>
      <c r="CB11" s="470"/>
      <c r="CC11" s="470"/>
      <c r="CD11" s="470"/>
      <c r="CE11" s="470"/>
      <c r="CF11" s="470"/>
      <c r="CG11" s="470"/>
      <c r="CH11" s="470"/>
      <c r="CI11" s="471"/>
      <c r="CJ11" s="469"/>
      <c r="CK11" s="470"/>
      <c r="CL11" s="470"/>
      <c r="CM11" s="470"/>
      <c r="CN11" s="470"/>
      <c r="CO11" s="470"/>
      <c r="CP11" s="470"/>
      <c r="CQ11" s="470"/>
      <c r="CR11" s="470"/>
      <c r="CS11" s="470"/>
      <c r="CT11" s="470"/>
      <c r="CU11" s="470"/>
      <c r="CV11" s="471"/>
      <c r="CW11" s="469"/>
      <c r="CX11" s="470"/>
      <c r="CY11" s="470"/>
      <c r="CZ11" s="470"/>
      <c r="DA11" s="470"/>
      <c r="DB11" s="470"/>
      <c r="DC11" s="470"/>
      <c r="DD11" s="470"/>
      <c r="DE11" s="470"/>
      <c r="DF11" s="470"/>
      <c r="DG11" s="470"/>
      <c r="DH11" s="471"/>
    </row>
    <row r="12" spans="1:112" s="4" customFormat="1" ht="12.75">
      <c r="A12" s="463"/>
      <c r="B12" s="464"/>
      <c r="C12" s="464"/>
      <c r="D12" s="464"/>
      <c r="E12" s="464"/>
      <c r="F12" s="465"/>
      <c r="G12" s="475" t="s">
        <v>92</v>
      </c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6"/>
      <c r="Z12" s="476"/>
      <c r="AA12" s="476"/>
      <c r="AB12" s="477"/>
      <c r="AC12" s="472"/>
      <c r="AD12" s="473"/>
      <c r="AE12" s="473"/>
      <c r="AF12" s="473"/>
      <c r="AG12" s="473"/>
      <c r="AH12" s="473"/>
      <c r="AI12" s="473"/>
      <c r="AJ12" s="473"/>
      <c r="AK12" s="473"/>
      <c r="AL12" s="473"/>
      <c r="AM12" s="473"/>
      <c r="AN12" s="473"/>
      <c r="AO12" s="473"/>
      <c r="AP12" s="474"/>
      <c r="AQ12" s="472"/>
      <c r="AR12" s="473"/>
      <c r="AS12" s="473"/>
      <c r="AT12" s="473"/>
      <c r="AU12" s="473"/>
      <c r="AV12" s="473"/>
      <c r="AW12" s="473"/>
      <c r="AX12" s="473"/>
      <c r="AY12" s="473"/>
      <c r="AZ12" s="473"/>
      <c r="BA12" s="473"/>
      <c r="BB12" s="473"/>
      <c r="BC12" s="473"/>
      <c r="BD12" s="474"/>
      <c r="BE12" s="472"/>
      <c r="BF12" s="473"/>
      <c r="BG12" s="473"/>
      <c r="BH12" s="473"/>
      <c r="BI12" s="473"/>
      <c r="BJ12" s="473"/>
      <c r="BK12" s="473"/>
      <c r="BL12" s="473"/>
      <c r="BM12" s="473"/>
      <c r="BN12" s="473"/>
      <c r="BO12" s="473"/>
      <c r="BP12" s="473"/>
      <c r="BQ12" s="473"/>
      <c r="BR12" s="474"/>
      <c r="BS12" s="472"/>
      <c r="BT12" s="472"/>
      <c r="BU12" s="473"/>
      <c r="BV12" s="473"/>
      <c r="BW12" s="473"/>
      <c r="BX12" s="473"/>
      <c r="BY12" s="473"/>
      <c r="BZ12" s="473"/>
      <c r="CA12" s="473"/>
      <c r="CB12" s="473"/>
      <c r="CC12" s="473"/>
      <c r="CD12" s="473"/>
      <c r="CE12" s="473"/>
      <c r="CF12" s="473"/>
      <c r="CG12" s="473"/>
      <c r="CH12" s="473"/>
      <c r="CI12" s="474"/>
      <c r="CJ12" s="472"/>
      <c r="CK12" s="473"/>
      <c r="CL12" s="473"/>
      <c r="CM12" s="473"/>
      <c r="CN12" s="473"/>
      <c r="CO12" s="473"/>
      <c r="CP12" s="473"/>
      <c r="CQ12" s="473"/>
      <c r="CR12" s="473"/>
      <c r="CS12" s="473"/>
      <c r="CT12" s="473"/>
      <c r="CU12" s="473"/>
      <c r="CV12" s="474"/>
      <c r="CW12" s="472"/>
      <c r="CX12" s="473"/>
      <c r="CY12" s="473"/>
      <c r="CZ12" s="473"/>
      <c r="DA12" s="473"/>
      <c r="DB12" s="473"/>
      <c r="DC12" s="473"/>
      <c r="DD12" s="473"/>
      <c r="DE12" s="473"/>
      <c r="DF12" s="473"/>
      <c r="DG12" s="473"/>
      <c r="DH12" s="474"/>
    </row>
    <row r="13" spans="1:112" s="4" customFormat="1" ht="26.25" customHeight="1">
      <c r="A13" s="454" t="s">
        <v>12</v>
      </c>
      <c r="B13" s="455"/>
      <c r="C13" s="455"/>
      <c r="D13" s="455"/>
      <c r="E13" s="455"/>
      <c r="F13" s="456"/>
      <c r="G13" s="414" t="s">
        <v>93</v>
      </c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1"/>
      <c r="AC13" s="347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9"/>
      <c r="AQ13" s="347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7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9"/>
      <c r="BS13" s="13"/>
      <c r="BT13" s="347"/>
      <c r="BU13" s="348"/>
      <c r="BV13" s="348"/>
      <c r="BW13" s="348"/>
      <c r="BX13" s="348"/>
      <c r="BY13" s="348"/>
      <c r="BZ13" s="348"/>
      <c r="CA13" s="348"/>
      <c r="CB13" s="348"/>
      <c r="CC13" s="348"/>
      <c r="CD13" s="348"/>
      <c r="CE13" s="348"/>
      <c r="CF13" s="348"/>
      <c r="CG13" s="348"/>
      <c r="CH13" s="348"/>
      <c r="CI13" s="349"/>
      <c r="CJ13" s="347"/>
      <c r="CK13" s="348"/>
      <c r="CL13" s="348"/>
      <c r="CM13" s="348"/>
      <c r="CN13" s="348"/>
      <c r="CO13" s="348"/>
      <c r="CP13" s="348"/>
      <c r="CQ13" s="348"/>
      <c r="CR13" s="348"/>
      <c r="CS13" s="348"/>
      <c r="CT13" s="348"/>
      <c r="CU13" s="348"/>
      <c r="CV13" s="349"/>
      <c r="CW13" s="347"/>
      <c r="CX13" s="348"/>
      <c r="CY13" s="348"/>
      <c r="CZ13" s="348"/>
      <c r="DA13" s="348"/>
      <c r="DB13" s="348"/>
      <c r="DC13" s="348"/>
      <c r="DD13" s="348"/>
      <c r="DE13" s="348"/>
      <c r="DF13" s="348"/>
      <c r="DG13" s="348"/>
      <c r="DH13" s="349"/>
    </row>
    <row r="14" spans="1:112" s="4" customFormat="1" ht="12.75">
      <c r="A14" s="460" t="s">
        <v>15</v>
      </c>
      <c r="B14" s="461"/>
      <c r="C14" s="461"/>
      <c r="D14" s="461"/>
      <c r="E14" s="461"/>
      <c r="F14" s="462"/>
      <c r="G14" s="466" t="s">
        <v>91</v>
      </c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8"/>
      <c r="AC14" s="469"/>
      <c r="AD14" s="470"/>
      <c r="AE14" s="470"/>
      <c r="AF14" s="470"/>
      <c r="AG14" s="470"/>
      <c r="AH14" s="470"/>
      <c r="AI14" s="470"/>
      <c r="AJ14" s="470"/>
      <c r="AK14" s="470"/>
      <c r="AL14" s="470"/>
      <c r="AM14" s="470"/>
      <c r="AN14" s="470"/>
      <c r="AO14" s="470"/>
      <c r="AP14" s="471"/>
      <c r="AQ14" s="469"/>
      <c r="AR14" s="470"/>
      <c r="AS14" s="470"/>
      <c r="AT14" s="470"/>
      <c r="AU14" s="470"/>
      <c r="AV14" s="470"/>
      <c r="AW14" s="470"/>
      <c r="AX14" s="470"/>
      <c r="AY14" s="470"/>
      <c r="AZ14" s="470"/>
      <c r="BA14" s="470"/>
      <c r="BB14" s="470"/>
      <c r="BC14" s="470"/>
      <c r="BD14" s="471"/>
      <c r="BE14" s="469"/>
      <c r="BF14" s="470"/>
      <c r="BG14" s="470"/>
      <c r="BH14" s="470"/>
      <c r="BI14" s="470"/>
      <c r="BJ14" s="470"/>
      <c r="BK14" s="470"/>
      <c r="BL14" s="470"/>
      <c r="BM14" s="470"/>
      <c r="BN14" s="470"/>
      <c r="BO14" s="470"/>
      <c r="BP14" s="470"/>
      <c r="BQ14" s="470"/>
      <c r="BR14" s="471"/>
      <c r="BS14" s="469"/>
      <c r="BT14" s="469"/>
      <c r="BU14" s="470"/>
      <c r="BV14" s="470"/>
      <c r="BW14" s="470"/>
      <c r="BX14" s="470"/>
      <c r="BY14" s="470"/>
      <c r="BZ14" s="470"/>
      <c r="CA14" s="470"/>
      <c r="CB14" s="470"/>
      <c r="CC14" s="470"/>
      <c r="CD14" s="470"/>
      <c r="CE14" s="470"/>
      <c r="CF14" s="470"/>
      <c r="CG14" s="470"/>
      <c r="CH14" s="470"/>
      <c r="CI14" s="471"/>
      <c r="CJ14" s="469"/>
      <c r="CK14" s="470"/>
      <c r="CL14" s="470"/>
      <c r="CM14" s="470"/>
      <c r="CN14" s="470"/>
      <c r="CO14" s="470"/>
      <c r="CP14" s="470"/>
      <c r="CQ14" s="470"/>
      <c r="CR14" s="470"/>
      <c r="CS14" s="470"/>
      <c r="CT14" s="470"/>
      <c r="CU14" s="470"/>
      <c r="CV14" s="471"/>
      <c r="CW14" s="469"/>
      <c r="CX14" s="470"/>
      <c r="CY14" s="470"/>
      <c r="CZ14" s="470"/>
      <c r="DA14" s="470"/>
      <c r="DB14" s="470"/>
      <c r="DC14" s="470"/>
      <c r="DD14" s="470"/>
      <c r="DE14" s="470"/>
      <c r="DF14" s="470"/>
      <c r="DG14" s="470"/>
      <c r="DH14" s="471"/>
    </row>
    <row r="15" spans="1:112" s="4" customFormat="1" ht="12.75">
      <c r="A15" s="463"/>
      <c r="B15" s="464"/>
      <c r="C15" s="464"/>
      <c r="D15" s="464"/>
      <c r="E15" s="464"/>
      <c r="F15" s="465"/>
      <c r="G15" s="475" t="s">
        <v>92</v>
      </c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7"/>
      <c r="AC15" s="472"/>
      <c r="AD15" s="473"/>
      <c r="AE15" s="473"/>
      <c r="AF15" s="473"/>
      <c r="AG15" s="473"/>
      <c r="AH15" s="473"/>
      <c r="AI15" s="473"/>
      <c r="AJ15" s="473"/>
      <c r="AK15" s="473"/>
      <c r="AL15" s="473"/>
      <c r="AM15" s="473"/>
      <c r="AN15" s="473"/>
      <c r="AO15" s="473"/>
      <c r="AP15" s="474"/>
      <c r="AQ15" s="472"/>
      <c r="AR15" s="473"/>
      <c r="AS15" s="473"/>
      <c r="AT15" s="473"/>
      <c r="AU15" s="473"/>
      <c r="AV15" s="473"/>
      <c r="AW15" s="473"/>
      <c r="AX15" s="473"/>
      <c r="AY15" s="473"/>
      <c r="AZ15" s="473"/>
      <c r="BA15" s="473"/>
      <c r="BB15" s="473"/>
      <c r="BC15" s="473"/>
      <c r="BD15" s="474"/>
      <c r="BE15" s="472"/>
      <c r="BF15" s="473"/>
      <c r="BG15" s="473"/>
      <c r="BH15" s="473"/>
      <c r="BI15" s="473"/>
      <c r="BJ15" s="473"/>
      <c r="BK15" s="473"/>
      <c r="BL15" s="473"/>
      <c r="BM15" s="473"/>
      <c r="BN15" s="473"/>
      <c r="BO15" s="473"/>
      <c r="BP15" s="473"/>
      <c r="BQ15" s="473"/>
      <c r="BR15" s="474"/>
      <c r="BS15" s="472"/>
      <c r="BT15" s="472"/>
      <c r="BU15" s="473"/>
      <c r="BV15" s="473"/>
      <c r="BW15" s="473"/>
      <c r="BX15" s="473"/>
      <c r="BY15" s="473"/>
      <c r="BZ15" s="473"/>
      <c r="CA15" s="473"/>
      <c r="CB15" s="473"/>
      <c r="CC15" s="473"/>
      <c r="CD15" s="473"/>
      <c r="CE15" s="473"/>
      <c r="CF15" s="473"/>
      <c r="CG15" s="473"/>
      <c r="CH15" s="473"/>
      <c r="CI15" s="474"/>
      <c r="CJ15" s="472"/>
      <c r="CK15" s="473"/>
      <c r="CL15" s="473"/>
      <c r="CM15" s="473"/>
      <c r="CN15" s="473"/>
      <c r="CO15" s="473"/>
      <c r="CP15" s="473"/>
      <c r="CQ15" s="473"/>
      <c r="CR15" s="473"/>
      <c r="CS15" s="473"/>
      <c r="CT15" s="473"/>
      <c r="CU15" s="473"/>
      <c r="CV15" s="474"/>
      <c r="CW15" s="472"/>
      <c r="CX15" s="473"/>
      <c r="CY15" s="473"/>
      <c r="CZ15" s="473"/>
      <c r="DA15" s="473"/>
      <c r="DB15" s="473"/>
      <c r="DC15" s="473"/>
      <c r="DD15" s="473"/>
      <c r="DE15" s="473"/>
      <c r="DF15" s="473"/>
      <c r="DG15" s="473"/>
      <c r="DH15" s="474"/>
    </row>
    <row r="16" spans="1:112" s="4" customFormat="1" ht="16.5" customHeight="1">
      <c r="A16" s="454"/>
      <c r="B16" s="455"/>
      <c r="C16" s="455"/>
      <c r="D16" s="455"/>
      <c r="E16" s="455"/>
      <c r="F16" s="456"/>
      <c r="G16" s="414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1"/>
      <c r="AC16" s="347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9"/>
      <c r="AQ16" s="347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8"/>
      <c r="BC16" s="348"/>
      <c r="BD16" s="348"/>
      <c r="BE16" s="347"/>
      <c r="BF16" s="348"/>
      <c r="BG16" s="348"/>
      <c r="BH16" s="348"/>
      <c r="BI16" s="348"/>
      <c r="BJ16" s="348"/>
      <c r="BK16" s="348"/>
      <c r="BL16" s="348"/>
      <c r="BM16" s="348"/>
      <c r="BN16" s="348"/>
      <c r="BO16" s="348"/>
      <c r="BP16" s="348"/>
      <c r="BQ16" s="348"/>
      <c r="BR16" s="349"/>
      <c r="BS16" s="13"/>
      <c r="BT16" s="347"/>
      <c r="BU16" s="348"/>
      <c r="BV16" s="348"/>
      <c r="BW16" s="348"/>
      <c r="BX16" s="348"/>
      <c r="BY16" s="348"/>
      <c r="BZ16" s="348"/>
      <c r="CA16" s="348"/>
      <c r="CB16" s="348"/>
      <c r="CC16" s="348"/>
      <c r="CD16" s="348"/>
      <c r="CE16" s="348"/>
      <c r="CF16" s="348"/>
      <c r="CG16" s="348"/>
      <c r="CH16" s="348"/>
      <c r="CI16" s="349"/>
      <c r="CJ16" s="347"/>
      <c r="CK16" s="348"/>
      <c r="CL16" s="348"/>
      <c r="CM16" s="348"/>
      <c r="CN16" s="348"/>
      <c r="CO16" s="348"/>
      <c r="CP16" s="348"/>
      <c r="CQ16" s="348"/>
      <c r="CR16" s="348"/>
      <c r="CS16" s="348"/>
      <c r="CT16" s="348"/>
      <c r="CU16" s="348"/>
      <c r="CV16" s="349"/>
      <c r="CW16" s="347"/>
      <c r="CX16" s="348"/>
      <c r="CY16" s="348"/>
      <c r="CZ16" s="348"/>
      <c r="DA16" s="348"/>
      <c r="DB16" s="348"/>
      <c r="DC16" s="348"/>
      <c r="DD16" s="348"/>
      <c r="DE16" s="348"/>
      <c r="DF16" s="348"/>
      <c r="DG16" s="348"/>
      <c r="DH16" s="349"/>
    </row>
    <row r="17" spans="1:112" s="4" customFormat="1" ht="26.25" customHeight="1">
      <c r="A17" s="454" t="s">
        <v>2</v>
      </c>
      <c r="B17" s="455"/>
      <c r="C17" s="455"/>
      <c r="D17" s="455"/>
      <c r="E17" s="455"/>
      <c r="F17" s="456"/>
      <c r="G17" s="414" t="s">
        <v>94</v>
      </c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1"/>
      <c r="AC17" s="399" t="s">
        <v>38</v>
      </c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1"/>
      <c r="AQ17" s="347" t="s">
        <v>38</v>
      </c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419">
        <v>11450</v>
      </c>
      <c r="BF17" s="420"/>
      <c r="BG17" s="420"/>
      <c r="BH17" s="420"/>
      <c r="BI17" s="420"/>
      <c r="BJ17" s="420"/>
      <c r="BK17" s="420"/>
      <c r="BL17" s="420"/>
      <c r="BM17" s="420"/>
      <c r="BN17" s="420"/>
      <c r="BO17" s="420"/>
      <c r="BP17" s="420"/>
      <c r="BQ17" s="420"/>
      <c r="BR17" s="421"/>
      <c r="BS17" s="37">
        <v>11450</v>
      </c>
      <c r="BT17" s="347"/>
      <c r="BU17" s="348"/>
      <c r="BV17" s="348"/>
      <c r="BW17" s="348"/>
      <c r="BX17" s="348"/>
      <c r="BY17" s="348"/>
      <c r="BZ17" s="348"/>
      <c r="CA17" s="348"/>
      <c r="CB17" s="348"/>
      <c r="CC17" s="348"/>
      <c r="CD17" s="348"/>
      <c r="CE17" s="348"/>
      <c r="CF17" s="348"/>
      <c r="CG17" s="348"/>
      <c r="CH17" s="348"/>
      <c r="CI17" s="349"/>
      <c r="CJ17" s="347"/>
      <c r="CK17" s="348"/>
      <c r="CL17" s="348"/>
      <c r="CM17" s="348"/>
      <c r="CN17" s="348"/>
      <c r="CO17" s="348"/>
      <c r="CP17" s="348"/>
      <c r="CQ17" s="348"/>
      <c r="CR17" s="348"/>
      <c r="CS17" s="348"/>
      <c r="CT17" s="348"/>
      <c r="CU17" s="348"/>
      <c r="CV17" s="349"/>
      <c r="CW17" s="347"/>
      <c r="CX17" s="348"/>
      <c r="CY17" s="348"/>
      <c r="CZ17" s="348"/>
      <c r="DA17" s="348"/>
      <c r="DB17" s="348"/>
      <c r="DC17" s="348"/>
      <c r="DD17" s="348"/>
      <c r="DE17" s="348"/>
      <c r="DF17" s="348"/>
      <c r="DG17" s="348"/>
      <c r="DH17" s="349"/>
    </row>
    <row r="18" spans="1:112" s="4" customFormat="1" ht="12.75" customHeight="1">
      <c r="A18" s="454" t="s">
        <v>46</v>
      </c>
      <c r="B18" s="455"/>
      <c r="C18" s="455"/>
      <c r="D18" s="455"/>
      <c r="E18" s="455"/>
      <c r="F18" s="456"/>
      <c r="G18" s="414" t="s">
        <v>95</v>
      </c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1"/>
      <c r="AC18" s="347" t="s">
        <v>38</v>
      </c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9"/>
      <c r="AQ18" s="347" t="s">
        <v>38</v>
      </c>
      <c r="AR18" s="348"/>
      <c r="AS18" s="348"/>
      <c r="AT18" s="348"/>
      <c r="AU18" s="348"/>
      <c r="AV18" s="348"/>
      <c r="AW18" s="348"/>
      <c r="AX18" s="348"/>
      <c r="AY18" s="348"/>
      <c r="AZ18" s="348"/>
      <c r="BA18" s="348"/>
      <c r="BB18" s="348"/>
      <c r="BC18" s="348"/>
      <c r="BD18" s="348"/>
      <c r="BE18" s="347" t="s">
        <v>38</v>
      </c>
      <c r="BF18" s="348"/>
      <c r="BG18" s="348"/>
      <c r="BH18" s="348"/>
      <c r="BI18" s="348"/>
      <c r="BJ18" s="348"/>
      <c r="BK18" s="348"/>
      <c r="BL18" s="348"/>
      <c r="BM18" s="348"/>
      <c r="BN18" s="348"/>
      <c r="BO18" s="348"/>
      <c r="BP18" s="348"/>
      <c r="BQ18" s="348"/>
      <c r="BR18" s="349"/>
      <c r="BS18" s="13" t="s">
        <v>38</v>
      </c>
      <c r="BT18" s="347" t="s">
        <v>38</v>
      </c>
      <c r="BU18" s="348"/>
      <c r="BV18" s="348"/>
      <c r="BW18" s="348"/>
      <c r="BX18" s="348"/>
      <c r="BY18" s="348"/>
      <c r="BZ18" s="348"/>
      <c r="CA18" s="348"/>
      <c r="CB18" s="348"/>
      <c r="CC18" s="348"/>
      <c r="CD18" s="348"/>
      <c r="CE18" s="348"/>
      <c r="CF18" s="348"/>
      <c r="CG18" s="348"/>
      <c r="CH18" s="348"/>
      <c r="CI18" s="349"/>
      <c r="CJ18" s="347" t="s">
        <v>38</v>
      </c>
      <c r="CK18" s="348"/>
      <c r="CL18" s="348"/>
      <c r="CM18" s="348"/>
      <c r="CN18" s="348"/>
      <c r="CO18" s="348"/>
      <c r="CP18" s="348"/>
      <c r="CQ18" s="348"/>
      <c r="CR18" s="348"/>
      <c r="CS18" s="348"/>
      <c r="CT18" s="348"/>
      <c r="CU18" s="348"/>
      <c r="CV18" s="349"/>
      <c r="CW18" s="347" t="s">
        <v>38</v>
      </c>
      <c r="CX18" s="348"/>
      <c r="CY18" s="348"/>
      <c r="CZ18" s="348"/>
      <c r="DA18" s="348"/>
      <c r="DB18" s="348"/>
      <c r="DC18" s="348"/>
      <c r="DD18" s="348"/>
      <c r="DE18" s="348"/>
      <c r="DF18" s="348"/>
      <c r="DG18" s="348"/>
      <c r="DH18" s="349"/>
    </row>
    <row r="19" spans="1:112" s="4" customFormat="1" ht="16.5" customHeight="1">
      <c r="A19" s="454"/>
      <c r="B19" s="455"/>
      <c r="C19" s="455"/>
      <c r="D19" s="455"/>
      <c r="E19" s="455"/>
      <c r="F19" s="456"/>
      <c r="G19" s="414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1"/>
      <c r="AC19" s="347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9"/>
      <c r="AQ19" s="347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7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8"/>
      <c r="BR19" s="349"/>
      <c r="BS19" s="13"/>
      <c r="BT19" s="347"/>
      <c r="BU19" s="348"/>
      <c r="BV19" s="348"/>
      <c r="BW19" s="348"/>
      <c r="BX19" s="348"/>
      <c r="BY19" s="348"/>
      <c r="BZ19" s="348"/>
      <c r="CA19" s="348"/>
      <c r="CB19" s="348"/>
      <c r="CC19" s="348"/>
      <c r="CD19" s="348"/>
      <c r="CE19" s="348"/>
      <c r="CF19" s="348"/>
      <c r="CG19" s="348"/>
      <c r="CH19" s="348"/>
      <c r="CI19" s="349"/>
      <c r="CJ19" s="347"/>
      <c r="CK19" s="348"/>
      <c r="CL19" s="348"/>
      <c r="CM19" s="348"/>
      <c r="CN19" s="348"/>
      <c r="CO19" s="348"/>
      <c r="CP19" s="348"/>
      <c r="CQ19" s="348"/>
      <c r="CR19" s="348"/>
      <c r="CS19" s="348"/>
      <c r="CT19" s="348"/>
      <c r="CU19" s="348"/>
      <c r="CV19" s="349"/>
      <c r="CW19" s="347"/>
      <c r="CX19" s="348"/>
      <c r="CY19" s="348"/>
      <c r="CZ19" s="348"/>
      <c r="DA19" s="348"/>
      <c r="DB19" s="348"/>
      <c r="DC19" s="348"/>
      <c r="DD19" s="348"/>
      <c r="DE19" s="348"/>
      <c r="DF19" s="348"/>
      <c r="DG19" s="348"/>
      <c r="DH19" s="349"/>
    </row>
    <row r="20" spans="1:112" s="4" customFormat="1" ht="16.5" customHeight="1">
      <c r="A20" s="459" t="s">
        <v>56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  <c r="AU20" s="316"/>
      <c r="AV20" s="316"/>
      <c r="AW20" s="316"/>
      <c r="AX20" s="316"/>
      <c r="AY20" s="316"/>
      <c r="AZ20" s="316"/>
      <c r="BA20" s="316"/>
      <c r="BB20" s="316"/>
      <c r="BC20" s="316"/>
      <c r="BD20" s="317"/>
      <c r="BE20" s="424">
        <v>11450</v>
      </c>
      <c r="BF20" s="425"/>
      <c r="BG20" s="425"/>
      <c r="BH20" s="425"/>
      <c r="BI20" s="425"/>
      <c r="BJ20" s="425"/>
      <c r="BK20" s="425"/>
      <c r="BL20" s="425"/>
      <c r="BM20" s="425"/>
      <c r="BN20" s="425"/>
      <c r="BO20" s="425"/>
      <c r="BP20" s="425"/>
      <c r="BQ20" s="425"/>
      <c r="BR20" s="426"/>
      <c r="BS20" s="38">
        <v>11450</v>
      </c>
      <c r="BT20" s="347"/>
      <c r="BU20" s="348"/>
      <c r="BV20" s="348"/>
      <c r="BW20" s="348"/>
      <c r="BX20" s="348"/>
      <c r="BY20" s="348"/>
      <c r="BZ20" s="348"/>
      <c r="CA20" s="348"/>
      <c r="CB20" s="348"/>
      <c r="CC20" s="348"/>
      <c r="CD20" s="348"/>
      <c r="CE20" s="348"/>
      <c r="CF20" s="348"/>
      <c r="CG20" s="348"/>
      <c r="CH20" s="348"/>
      <c r="CI20" s="349"/>
      <c r="CJ20" s="347"/>
      <c r="CK20" s="348"/>
      <c r="CL20" s="348"/>
      <c r="CM20" s="348"/>
      <c r="CN20" s="348"/>
      <c r="CO20" s="348"/>
      <c r="CP20" s="348"/>
      <c r="CQ20" s="348"/>
      <c r="CR20" s="348"/>
      <c r="CS20" s="348"/>
      <c r="CT20" s="348"/>
      <c r="CU20" s="348"/>
      <c r="CV20" s="349"/>
      <c r="CW20" s="347"/>
      <c r="CX20" s="348"/>
      <c r="CY20" s="348"/>
      <c r="CZ20" s="348"/>
      <c r="DA20" s="348"/>
      <c r="DB20" s="348"/>
      <c r="DC20" s="348"/>
      <c r="DD20" s="348"/>
      <c r="DE20" s="348"/>
      <c r="DF20" s="348"/>
      <c r="DG20" s="348"/>
      <c r="DH20" s="349"/>
    </row>
    <row r="21" spans="1:112" s="4" customFormat="1" ht="28.5" customHeight="1">
      <c r="A21" s="457" t="s">
        <v>96</v>
      </c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  <c r="AP21" s="458"/>
      <c r="AQ21" s="458"/>
      <c r="AR21" s="458"/>
      <c r="AS21" s="458"/>
      <c r="AT21" s="458"/>
      <c r="AU21" s="458"/>
      <c r="AV21" s="458"/>
      <c r="AW21" s="458"/>
      <c r="AX21" s="458"/>
      <c r="AY21" s="458"/>
      <c r="AZ21" s="458"/>
      <c r="BA21" s="458"/>
      <c r="BB21" s="458"/>
      <c r="BC21" s="458"/>
      <c r="BD21" s="458"/>
      <c r="BE21" s="458"/>
      <c r="BF21" s="458"/>
      <c r="BG21" s="458"/>
      <c r="BH21" s="458"/>
      <c r="BI21" s="458"/>
      <c r="BJ21" s="458"/>
      <c r="BK21" s="458"/>
      <c r="BL21" s="458"/>
      <c r="BM21" s="458"/>
      <c r="BN21" s="458"/>
      <c r="BO21" s="458"/>
      <c r="BP21" s="458"/>
      <c r="BQ21" s="458"/>
      <c r="BR21" s="458"/>
      <c r="BS21" s="458"/>
      <c r="BT21" s="458"/>
      <c r="BU21" s="458"/>
      <c r="BV21" s="458"/>
      <c r="BW21" s="458"/>
      <c r="BX21" s="458"/>
      <c r="BY21" s="458"/>
      <c r="BZ21" s="458"/>
      <c r="CA21" s="458"/>
      <c r="CB21" s="458"/>
      <c r="CC21" s="458"/>
      <c r="CD21" s="458"/>
      <c r="CE21" s="458"/>
      <c r="CF21" s="458"/>
      <c r="CG21" s="458"/>
      <c r="CH21" s="458"/>
      <c r="CI21" s="458"/>
      <c r="CJ21" s="458"/>
      <c r="CK21" s="458"/>
      <c r="CL21" s="458"/>
      <c r="CM21" s="458"/>
      <c r="CN21" s="458"/>
      <c r="CO21" s="458"/>
      <c r="CP21" s="458"/>
      <c r="CQ21" s="458"/>
      <c r="CR21" s="458"/>
      <c r="CS21" s="458"/>
      <c r="CT21" s="458"/>
      <c r="CU21" s="458"/>
      <c r="CV21" s="458"/>
      <c r="CW21" s="458"/>
      <c r="CX21" s="458"/>
      <c r="CY21" s="458"/>
      <c r="CZ21" s="458"/>
      <c r="DA21" s="458"/>
      <c r="DB21" s="458"/>
      <c r="DC21" s="458"/>
      <c r="DD21" s="458"/>
      <c r="DE21" s="458"/>
      <c r="DF21" s="458"/>
      <c r="DG21" s="458"/>
      <c r="DH21" s="458"/>
    </row>
    <row r="22" ht="15">
      <c r="A22" s="6" t="s">
        <v>98</v>
      </c>
    </row>
    <row r="23" ht="12.75" customHeight="1"/>
    <row r="24" spans="1:112" s="7" customFormat="1" ht="18.75" customHeight="1">
      <c r="A24" s="433" t="s">
        <v>9</v>
      </c>
      <c r="B24" s="434"/>
      <c r="C24" s="434"/>
      <c r="D24" s="434"/>
      <c r="E24" s="434"/>
      <c r="F24" s="435"/>
      <c r="G24" s="433" t="s">
        <v>99</v>
      </c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5"/>
      <c r="AC24" s="433" t="s">
        <v>57</v>
      </c>
      <c r="AD24" s="280"/>
      <c r="AE24" s="280"/>
      <c r="AF24" s="280"/>
      <c r="AG24" s="280"/>
      <c r="AH24" s="280"/>
      <c r="AI24" s="280"/>
      <c r="AJ24" s="280"/>
      <c r="AK24" s="280"/>
      <c r="AL24" s="433" t="s">
        <v>100</v>
      </c>
      <c r="AM24" s="280"/>
      <c r="AN24" s="280"/>
      <c r="AO24" s="280"/>
      <c r="AP24" s="280"/>
      <c r="AQ24" s="280"/>
      <c r="AR24" s="280"/>
      <c r="AS24" s="280"/>
      <c r="AT24" s="280"/>
      <c r="AU24" s="288"/>
      <c r="AV24" s="445" t="s">
        <v>101</v>
      </c>
      <c r="AW24" s="446"/>
      <c r="AX24" s="446"/>
      <c r="AY24" s="446"/>
      <c r="AZ24" s="446"/>
      <c r="BA24" s="446"/>
      <c r="BB24" s="446"/>
      <c r="BC24" s="446"/>
      <c r="BD24" s="447"/>
      <c r="BE24" s="433" t="s">
        <v>102</v>
      </c>
      <c r="BF24" s="434"/>
      <c r="BG24" s="434"/>
      <c r="BH24" s="434"/>
      <c r="BI24" s="434"/>
      <c r="BJ24" s="434"/>
      <c r="BK24" s="434"/>
      <c r="BL24" s="434"/>
      <c r="BM24" s="434"/>
      <c r="BN24" s="434"/>
      <c r="BO24" s="434"/>
      <c r="BP24" s="434"/>
      <c r="BQ24" s="434"/>
      <c r="BR24" s="435"/>
      <c r="BS24" s="428" t="s">
        <v>28</v>
      </c>
      <c r="BT24" s="295"/>
      <c r="BU24" s="295"/>
      <c r="BV24" s="295"/>
      <c r="BW24" s="295"/>
      <c r="BX24" s="295"/>
      <c r="BY24" s="295"/>
      <c r="BZ24" s="295"/>
      <c r="CA24" s="295"/>
      <c r="CB24" s="295"/>
      <c r="CC24" s="295"/>
      <c r="CD24" s="295"/>
      <c r="CE24" s="295"/>
      <c r="CF24" s="295"/>
      <c r="CG24" s="295"/>
      <c r="CH24" s="295"/>
      <c r="CI24" s="295"/>
      <c r="CJ24" s="295"/>
      <c r="CK24" s="295"/>
      <c r="CL24" s="295"/>
      <c r="CM24" s="295"/>
      <c r="CN24" s="295"/>
      <c r="CO24" s="295"/>
      <c r="CP24" s="295"/>
      <c r="CQ24" s="295"/>
      <c r="CR24" s="295"/>
      <c r="CS24" s="295"/>
      <c r="CT24" s="295"/>
      <c r="CU24" s="295"/>
      <c r="CV24" s="295"/>
      <c r="CW24" s="295"/>
      <c r="CX24" s="295"/>
      <c r="CY24" s="295"/>
      <c r="CZ24" s="295"/>
      <c r="DA24" s="295"/>
      <c r="DB24" s="295"/>
      <c r="DC24" s="295"/>
      <c r="DD24" s="295"/>
      <c r="DE24" s="295"/>
      <c r="DF24" s="295"/>
      <c r="DG24" s="295"/>
      <c r="DH24" s="310"/>
    </row>
    <row r="25" spans="1:112" s="7" customFormat="1" ht="67.5" customHeight="1">
      <c r="A25" s="436"/>
      <c r="B25" s="437"/>
      <c r="C25" s="437"/>
      <c r="D25" s="437"/>
      <c r="E25" s="437"/>
      <c r="F25" s="438"/>
      <c r="G25" s="436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8"/>
      <c r="AC25" s="442"/>
      <c r="AD25" s="443"/>
      <c r="AE25" s="443"/>
      <c r="AF25" s="443"/>
      <c r="AG25" s="443"/>
      <c r="AH25" s="443"/>
      <c r="AI25" s="443"/>
      <c r="AJ25" s="443"/>
      <c r="AK25" s="443"/>
      <c r="AL25" s="442"/>
      <c r="AM25" s="443"/>
      <c r="AN25" s="443"/>
      <c r="AO25" s="443"/>
      <c r="AP25" s="443"/>
      <c r="AQ25" s="443"/>
      <c r="AR25" s="443"/>
      <c r="AS25" s="443"/>
      <c r="AT25" s="443"/>
      <c r="AU25" s="444"/>
      <c r="AV25" s="448"/>
      <c r="AW25" s="448"/>
      <c r="AX25" s="448"/>
      <c r="AY25" s="448"/>
      <c r="AZ25" s="448"/>
      <c r="BA25" s="448"/>
      <c r="BB25" s="448"/>
      <c r="BC25" s="448"/>
      <c r="BD25" s="449"/>
      <c r="BE25" s="436"/>
      <c r="BF25" s="437"/>
      <c r="BG25" s="437"/>
      <c r="BH25" s="437"/>
      <c r="BI25" s="437"/>
      <c r="BJ25" s="437"/>
      <c r="BK25" s="437"/>
      <c r="BL25" s="437"/>
      <c r="BM25" s="437"/>
      <c r="BN25" s="437"/>
      <c r="BO25" s="437"/>
      <c r="BP25" s="437"/>
      <c r="BQ25" s="437"/>
      <c r="BR25" s="438"/>
      <c r="BS25" s="433" t="s">
        <v>88</v>
      </c>
      <c r="BT25" s="433" t="s">
        <v>30</v>
      </c>
      <c r="BU25" s="280"/>
      <c r="BV25" s="280"/>
      <c r="BW25" s="280"/>
      <c r="BX25" s="280"/>
      <c r="BY25" s="280"/>
      <c r="BZ25" s="280"/>
      <c r="CA25" s="280"/>
      <c r="CB25" s="280"/>
      <c r="CC25" s="280"/>
      <c r="CD25" s="280"/>
      <c r="CE25" s="280"/>
      <c r="CF25" s="280"/>
      <c r="CG25" s="280"/>
      <c r="CH25" s="280"/>
      <c r="CI25" s="288"/>
      <c r="CJ25" s="439" t="s">
        <v>31</v>
      </c>
      <c r="CK25" s="440"/>
      <c r="CL25" s="440"/>
      <c r="CM25" s="440"/>
      <c r="CN25" s="440"/>
      <c r="CO25" s="440"/>
      <c r="CP25" s="440"/>
      <c r="CQ25" s="440"/>
      <c r="CR25" s="440"/>
      <c r="CS25" s="440"/>
      <c r="CT25" s="440"/>
      <c r="CU25" s="440"/>
      <c r="CV25" s="440"/>
      <c r="CW25" s="440"/>
      <c r="CX25" s="440"/>
      <c r="CY25" s="440"/>
      <c r="CZ25" s="440"/>
      <c r="DA25" s="440"/>
      <c r="DB25" s="440"/>
      <c r="DC25" s="440"/>
      <c r="DD25" s="440"/>
      <c r="DE25" s="440"/>
      <c r="DF25" s="440"/>
      <c r="DG25" s="440"/>
      <c r="DH25" s="441"/>
    </row>
    <row r="26" spans="1:112" s="7" customFormat="1" ht="32.25" customHeight="1">
      <c r="A26" s="439"/>
      <c r="B26" s="440"/>
      <c r="C26" s="440"/>
      <c r="D26" s="440"/>
      <c r="E26" s="440"/>
      <c r="F26" s="441"/>
      <c r="G26" s="439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40"/>
      <c r="AA26" s="440"/>
      <c r="AB26" s="441"/>
      <c r="AC26" s="281"/>
      <c r="AD26" s="282"/>
      <c r="AE26" s="282"/>
      <c r="AF26" s="282"/>
      <c r="AG26" s="282"/>
      <c r="AH26" s="282"/>
      <c r="AI26" s="282"/>
      <c r="AJ26" s="282"/>
      <c r="AK26" s="282"/>
      <c r="AL26" s="281"/>
      <c r="AM26" s="282"/>
      <c r="AN26" s="282"/>
      <c r="AO26" s="282"/>
      <c r="AP26" s="282"/>
      <c r="AQ26" s="282"/>
      <c r="AR26" s="282"/>
      <c r="AS26" s="282"/>
      <c r="AT26" s="282"/>
      <c r="AU26" s="289"/>
      <c r="AV26" s="450"/>
      <c r="AW26" s="450"/>
      <c r="AX26" s="450"/>
      <c r="AY26" s="450"/>
      <c r="AZ26" s="450"/>
      <c r="BA26" s="450"/>
      <c r="BB26" s="450"/>
      <c r="BC26" s="450"/>
      <c r="BD26" s="451"/>
      <c r="BE26" s="439"/>
      <c r="BF26" s="440"/>
      <c r="BG26" s="440"/>
      <c r="BH26" s="440"/>
      <c r="BI26" s="440"/>
      <c r="BJ26" s="440"/>
      <c r="BK26" s="440"/>
      <c r="BL26" s="440"/>
      <c r="BM26" s="440"/>
      <c r="BN26" s="440"/>
      <c r="BO26" s="440"/>
      <c r="BP26" s="440"/>
      <c r="BQ26" s="440"/>
      <c r="BR26" s="441"/>
      <c r="BS26" s="281"/>
      <c r="BT26" s="281"/>
      <c r="BU26" s="282"/>
      <c r="BV26" s="282"/>
      <c r="BW26" s="282"/>
      <c r="BX26" s="282"/>
      <c r="BY26" s="282"/>
      <c r="BZ26" s="282"/>
      <c r="CA26" s="282"/>
      <c r="CB26" s="282"/>
      <c r="CC26" s="282"/>
      <c r="CD26" s="282"/>
      <c r="CE26" s="282"/>
      <c r="CF26" s="282"/>
      <c r="CG26" s="282"/>
      <c r="CH26" s="282"/>
      <c r="CI26" s="289"/>
      <c r="CJ26" s="428" t="s">
        <v>35</v>
      </c>
      <c r="CK26" s="452"/>
      <c r="CL26" s="452"/>
      <c r="CM26" s="452"/>
      <c r="CN26" s="452"/>
      <c r="CO26" s="452"/>
      <c r="CP26" s="452"/>
      <c r="CQ26" s="452"/>
      <c r="CR26" s="452"/>
      <c r="CS26" s="452"/>
      <c r="CT26" s="452"/>
      <c r="CU26" s="452"/>
      <c r="CV26" s="453"/>
      <c r="CW26" s="428" t="s">
        <v>62</v>
      </c>
      <c r="CX26" s="452"/>
      <c r="CY26" s="452"/>
      <c r="CZ26" s="452"/>
      <c r="DA26" s="452"/>
      <c r="DB26" s="452"/>
      <c r="DC26" s="452"/>
      <c r="DD26" s="452"/>
      <c r="DE26" s="452"/>
      <c r="DF26" s="452"/>
      <c r="DG26" s="452"/>
      <c r="DH26" s="453"/>
    </row>
    <row r="27" spans="1:112" s="8" customFormat="1" ht="12.75">
      <c r="A27" s="410">
        <v>1</v>
      </c>
      <c r="B27" s="411"/>
      <c r="C27" s="411"/>
      <c r="D27" s="411"/>
      <c r="E27" s="411"/>
      <c r="F27" s="412"/>
      <c r="G27" s="410">
        <v>2</v>
      </c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2"/>
      <c r="AC27" s="429">
        <v>3</v>
      </c>
      <c r="AD27" s="430"/>
      <c r="AE27" s="430"/>
      <c r="AF27" s="430"/>
      <c r="AG27" s="430"/>
      <c r="AH27" s="430"/>
      <c r="AI27" s="430"/>
      <c r="AJ27" s="430"/>
      <c r="AK27" s="430"/>
      <c r="AL27" s="429">
        <v>4</v>
      </c>
      <c r="AM27" s="430"/>
      <c r="AN27" s="430"/>
      <c r="AO27" s="430"/>
      <c r="AP27" s="430"/>
      <c r="AQ27" s="430"/>
      <c r="AR27" s="430"/>
      <c r="AS27" s="430"/>
      <c r="AT27" s="430"/>
      <c r="AU27" s="431"/>
      <c r="AV27" s="432">
        <v>5</v>
      </c>
      <c r="AW27" s="430"/>
      <c r="AX27" s="430"/>
      <c r="AY27" s="430"/>
      <c r="AZ27" s="430"/>
      <c r="BA27" s="430"/>
      <c r="BB27" s="430"/>
      <c r="BC27" s="430"/>
      <c r="BD27" s="431"/>
      <c r="BE27" s="410">
        <v>6</v>
      </c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1"/>
      <c r="BR27" s="412"/>
      <c r="BS27" s="27">
        <v>7</v>
      </c>
      <c r="BT27" s="410">
        <v>8</v>
      </c>
      <c r="BU27" s="411"/>
      <c r="BV27" s="411"/>
      <c r="BW27" s="411"/>
      <c r="BX27" s="411"/>
      <c r="BY27" s="411"/>
      <c r="BZ27" s="411"/>
      <c r="CA27" s="411"/>
      <c r="CB27" s="411"/>
      <c r="CC27" s="411"/>
      <c r="CD27" s="411"/>
      <c r="CE27" s="411"/>
      <c r="CF27" s="411"/>
      <c r="CG27" s="411"/>
      <c r="CH27" s="411"/>
      <c r="CI27" s="412"/>
      <c r="CJ27" s="410">
        <v>9</v>
      </c>
      <c r="CK27" s="411"/>
      <c r="CL27" s="411"/>
      <c r="CM27" s="411"/>
      <c r="CN27" s="411"/>
      <c r="CO27" s="411"/>
      <c r="CP27" s="411"/>
      <c r="CQ27" s="411"/>
      <c r="CR27" s="411"/>
      <c r="CS27" s="411"/>
      <c r="CT27" s="411"/>
      <c r="CU27" s="411"/>
      <c r="CV27" s="412"/>
      <c r="CW27" s="410">
        <v>10</v>
      </c>
      <c r="CX27" s="411"/>
      <c r="CY27" s="411"/>
      <c r="CZ27" s="411"/>
      <c r="DA27" s="411"/>
      <c r="DB27" s="411"/>
      <c r="DC27" s="411"/>
      <c r="DD27" s="411"/>
      <c r="DE27" s="411"/>
      <c r="DF27" s="411"/>
      <c r="DG27" s="411"/>
      <c r="DH27" s="412"/>
    </row>
    <row r="28" spans="1:112" s="4" customFormat="1" ht="15.75" customHeight="1">
      <c r="A28" s="363" t="s">
        <v>1</v>
      </c>
      <c r="B28" s="364"/>
      <c r="C28" s="364"/>
      <c r="D28" s="364"/>
      <c r="E28" s="364"/>
      <c r="F28" s="365"/>
      <c r="G28" s="371" t="s">
        <v>103</v>
      </c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7"/>
      <c r="AC28" s="429" t="s">
        <v>38</v>
      </c>
      <c r="AD28" s="430"/>
      <c r="AE28" s="430"/>
      <c r="AF28" s="430"/>
      <c r="AG28" s="430"/>
      <c r="AH28" s="430"/>
      <c r="AI28" s="430"/>
      <c r="AJ28" s="430"/>
      <c r="AK28" s="430"/>
      <c r="AL28" s="429" t="s">
        <v>38</v>
      </c>
      <c r="AM28" s="430"/>
      <c r="AN28" s="430"/>
      <c r="AO28" s="430"/>
      <c r="AP28" s="430"/>
      <c r="AQ28" s="430"/>
      <c r="AR28" s="430"/>
      <c r="AS28" s="430"/>
      <c r="AT28" s="430"/>
      <c r="AU28" s="431"/>
      <c r="AV28" s="432" t="s">
        <v>38</v>
      </c>
      <c r="AW28" s="430"/>
      <c r="AX28" s="430"/>
      <c r="AY28" s="430"/>
      <c r="AZ28" s="430"/>
      <c r="BA28" s="430"/>
      <c r="BB28" s="430"/>
      <c r="BC28" s="430"/>
      <c r="BD28" s="431"/>
      <c r="BE28" s="424">
        <f>BE31+BE32</f>
        <v>13000</v>
      </c>
      <c r="BF28" s="425"/>
      <c r="BG28" s="425"/>
      <c r="BH28" s="425"/>
      <c r="BI28" s="425"/>
      <c r="BJ28" s="425"/>
      <c r="BK28" s="425"/>
      <c r="BL28" s="425"/>
      <c r="BM28" s="425"/>
      <c r="BN28" s="425"/>
      <c r="BO28" s="425"/>
      <c r="BP28" s="425"/>
      <c r="BQ28" s="425"/>
      <c r="BR28" s="426"/>
      <c r="BS28" s="38">
        <f>BS31</f>
        <v>3000</v>
      </c>
      <c r="BT28" s="347"/>
      <c r="BU28" s="348"/>
      <c r="BV28" s="348"/>
      <c r="BW28" s="348"/>
      <c r="BX28" s="348"/>
      <c r="BY28" s="348"/>
      <c r="BZ28" s="348"/>
      <c r="CA28" s="348"/>
      <c r="CB28" s="348"/>
      <c r="CC28" s="348"/>
      <c r="CD28" s="348"/>
      <c r="CE28" s="348"/>
      <c r="CF28" s="348"/>
      <c r="CG28" s="348"/>
      <c r="CH28" s="348"/>
      <c r="CI28" s="349"/>
      <c r="CJ28" s="347"/>
      <c r="CK28" s="348"/>
      <c r="CL28" s="348"/>
      <c r="CM28" s="348"/>
      <c r="CN28" s="348"/>
      <c r="CO28" s="348"/>
      <c r="CP28" s="348"/>
      <c r="CQ28" s="348"/>
      <c r="CR28" s="348"/>
      <c r="CS28" s="348"/>
      <c r="CT28" s="348"/>
      <c r="CU28" s="348"/>
      <c r="CV28" s="349"/>
      <c r="CW28" s="347"/>
      <c r="CX28" s="348"/>
      <c r="CY28" s="348"/>
      <c r="CZ28" s="348"/>
      <c r="DA28" s="348"/>
      <c r="DB28" s="348"/>
      <c r="DC28" s="348"/>
      <c r="DD28" s="348"/>
      <c r="DE28" s="348"/>
      <c r="DF28" s="348"/>
      <c r="DG28" s="348"/>
      <c r="DH28" s="349"/>
    </row>
    <row r="29" spans="1:112" s="4" customFormat="1" ht="16.5" customHeight="1">
      <c r="A29" s="363"/>
      <c r="B29" s="364"/>
      <c r="C29" s="364"/>
      <c r="D29" s="364"/>
      <c r="E29" s="364"/>
      <c r="F29" s="365"/>
      <c r="G29" s="428" t="s">
        <v>28</v>
      </c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4"/>
      <c r="AC29" s="429" t="s">
        <v>38</v>
      </c>
      <c r="AD29" s="430"/>
      <c r="AE29" s="430"/>
      <c r="AF29" s="430"/>
      <c r="AG29" s="430"/>
      <c r="AH29" s="430"/>
      <c r="AI29" s="430"/>
      <c r="AJ29" s="430"/>
      <c r="AK29" s="430"/>
      <c r="AL29" s="429" t="s">
        <v>38</v>
      </c>
      <c r="AM29" s="430"/>
      <c r="AN29" s="430"/>
      <c r="AO29" s="430"/>
      <c r="AP29" s="430"/>
      <c r="AQ29" s="430"/>
      <c r="AR29" s="430"/>
      <c r="AS29" s="430"/>
      <c r="AT29" s="430"/>
      <c r="AU29" s="431"/>
      <c r="AV29" s="432" t="s">
        <v>38</v>
      </c>
      <c r="AW29" s="430"/>
      <c r="AX29" s="430"/>
      <c r="AY29" s="430"/>
      <c r="AZ29" s="430"/>
      <c r="BA29" s="430"/>
      <c r="BB29" s="430"/>
      <c r="BC29" s="430"/>
      <c r="BD29" s="431"/>
      <c r="BE29" s="347" t="s">
        <v>38</v>
      </c>
      <c r="BF29" s="348"/>
      <c r="BG29" s="348"/>
      <c r="BH29" s="348"/>
      <c r="BI29" s="348"/>
      <c r="BJ29" s="348"/>
      <c r="BK29" s="348"/>
      <c r="BL29" s="348"/>
      <c r="BM29" s="348"/>
      <c r="BN29" s="348"/>
      <c r="BO29" s="348"/>
      <c r="BP29" s="348"/>
      <c r="BQ29" s="348"/>
      <c r="BR29" s="349"/>
      <c r="BS29" s="13" t="s">
        <v>38</v>
      </c>
      <c r="BT29" s="347" t="s">
        <v>38</v>
      </c>
      <c r="BU29" s="348"/>
      <c r="BV29" s="348"/>
      <c r="BW29" s="348"/>
      <c r="BX29" s="348"/>
      <c r="BY29" s="348"/>
      <c r="BZ29" s="348"/>
      <c r="CA29" s="348"/>
      <c r="CB29" s="348"/>
      <c r="CC29" s="348"/>
      <c r="CD29" s="348"/>
      <c r="CE29" s="348"/>
      <c r="CF29" s="348"/>
      <c r="CG29" s="348"/>
      <c r="CH29" s="348"/>
      <c r="CI29" s="349"/>
      <c r="CJ29" s="347" t="s">
        <v>38</v>
      </c>
      <c r="CK29" s="348"/>
      <c r="CL29" s="348"/>
      <c r="CM29" s="348"/>
      <c r="CN29" s="348"/>
      <c r="CO29" s="348"/>
      <c r="CP29" s="348"/>
      <c r="CQ29" s="348"/>
      <c r="CR29" s="348"/>
      <c r="CS29" s="348"/>
      <c r="CT29" s="348"/>
      <c r="CU29" s="348"/>
      <c r="CV29" s="349"/>
      <c r="CW29" s="347" t="s">
        <v>38</v>
      </c>
      <c r="CX29" s="348"/>
      <c r="CY29" s="348"/>
      <c r="CZ29" s="348"/>
      <c r="DA29" s="348"/>
      <c r="DB29" s="348"/>
      <c r="DC29" s="348"/>
      <c r="DD29" s="348"/>
      <c r="DE29" s="348"/>
      <c r="DF29" s="348"/>
      <c r="DG29" s="348"/>
      <c r="DH29" s="349"/>
    </row>
    <row r="30" spans="1:112" s="4" customFormat="1" ht="206.25" customHeight="1">
      <c r="A30" s="363" t="s">
        <v>13</v>
      </c>
      <c r="B30" s="364"/>
      <c r="C30" s="364"/>
      <c r="D30" s="364"/>
      <c r="E30" s="364"/>
      <c r="F30" s="365"/>
      <c r="G30" s="371" t="s">
        <v>104</v>
      </c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7"/>
      <c r="AC30" s="414"/>
      <c r="AD30" s="390"/>
      <c r="AE30" s="390"/>
      <c r="AF30" s="390"/>
      <c r="AG30" s="390"/>
      <c r="AH30" s="390"/>
      <c r="AI30" s="390"/>
      <c r="AJ30" s="390"/>
      <c r="AK30" s="390"/>
      <c r="AL30" s="414"/>
      <c r="AM30" s="390"/>
      <c r="AN30" s="390"/>
      <c r="AO30" s="390"/>
      <c r="AP30" s="390"/>
      <c r="AQ30" s="390"/>
      <c r="AR30" s="390"/>
      <c r="AS30" s="390"/>
      <c r="AT30" s="390"/>
      <c r="AU30" s="391"/>
      <c r="AV30" s="418"/>
      <c r="AW30" s="390"/>
      <c r="AX30" s="390"/>
      <c r="AY30" s="390"/>
      <c r="AZ30" s="390"/>
      <c r="BA30" s="390"/>
      <c r="BB30" s="390"/>
      <c r="BC30" s="390"/>
      <c r="BD30" s="391"/>
      <c r="BE30" s="347"/>
      <c r="BF30" s="348"/>
      <c r="BG30" s="348"/>
      <c r="BH30" s="348"/>
      <c r="BI30" s="348"/>
      <c r="BJ30" s="348"/>
      <c r="BK30" s="348"/>
      <c r="BL30" s="348"/>
      <c r="BM30" s="348"/>
      <c r="BN30" s="348"/>
      <c r="BO30" s="348"/>
      <c r="BP30" s="348"/>
      <c r="BQ30" s="348"/>
      <c r="BR30" s="349"/>
      <c r="BS30" s="13"/>
      <c r="BT30" s="347"/>
      <c r="BU30" s="348"/>
      <c r="BV30" s="348"/>
      <c r="BW30" s="348"/>
      <c r="BX30" s="348"/>
      <c r="BY30" s="348"/>
      <c r="BZ30" s="348"/>
      <c r="CA30" s="348"/>
      <c r="CB30" s="348"/>
      <c r="CC30" s="348"/>
      <c r="CD30" s="348"/>
      <c r="CE30" s="348"/>
      <c r="CF30" s="348"/>
      <c r="CG30" s="348"/>
      <c r="CH30" s="348"/>
      <c r="CI30" s="349"/>
      <c r="CJ30" s="347"/>
      <c r="CK30" s="348"/>
      <c r="CL30" s="348"/>
      <c r="CM30" s="348"/>
      <c r="CN30" s="348"/>
      <c r="CO30" s="348"/>
      <c r="CP30" s="348"/>
      <c r="CQ30" s="348"/>
      <c r="CR30" s="348"/>
      <c r="CS30" s="348"/>
      <c r="CT30" s="348"/>
      <c r="CU30" s="348"/>
      <c r="CV30" s="349"/>
      <c r="CW30" s="347"/>
      <c r="CX30" s="348"/>
      <c r="CY30" s="348"/>
      <c r="CZ30" s="348"/>
      <c r="DA30" s="348"/>
      <c r="DB30" s="348"/>
      <c r="DC30" s="348"/>
      <c r="DD30" s="348"/>
      <c r="DE30" s="348"/>
      <c r="DF30" s="348"/>
      <c r="DG30" s="348"/>
      <c r="DH30" s="349"/>
    </row>
    <row r="31" spans="1:112" s="4" customFormat="1" ht="87" customHeight="1">
      <c r="A31" s="363" t="s">
        <v>12</v>
      </c>
      <c r="B31" s="364"/>
      <c r="C31" s="364"/>
      <c r="D31" s="364"/>
      <c r="E31" s="364"/>
      <c r="F31" s="365"/>
      <c r="G31" s="371" t="s">
        <v>105</v>
      </c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7"/>
      <c r="AC31" s="414">
        <v>296</v>
      </c>
      <c r="AD31" s="390"/>
      <c r="AE31" s="390"/>
      <c r="AF31" s="390"/>
      <c r="AG31" s="390"/>
      <c r="AH31" s="390"/>
      <c r="AI31" s="390"/>
      <c r="AJ31" s="390"/>
      <c r="AK31" s="390"/>
      <c r="AL31" s="415">
        <v>1500</v>
      </c>
      <c r="AM31" s="416"/>
      <c r="AN31" s="416"/>
      <c r="AO31" s="416"/>
      <c r="AP31" s="416"/>
      <c r="AQ31" s="416"/>
      <c r="AR31" s="416"/>
      <c r="AS31" s="416"/>
      <c r="AT31" s="416"/>
      <c r="AU31" s="417"/>
      <c r="AV31" s="418">
        <v>2</v>
      </c>
      <c r="AW31" s="390"/>
      <c r="AX31" s="390"/>
      <c r="AY31" s="390"/>
      <c r="AZ31" s="390"/>
      <c r="BA31" s="390"/>
      <c r="BB31" s="390"/>
      <c r="BC31" s="390"/>
      <c r="BD31" s="391"/>
      <c r="BE31" s="419">
        <f>AL31*AV31</f>
        <v>3000</v>
      </c>
      <c r="BF31" s="420"/>
      <c r="BG31" s="420"/>
      <c r="BH31" s="420"/>
      <c r="BI31" s="420"/>
      <c r="BJ31" s="420"/>
      <c r="BK31" s="420"/>
      <c r="BL31" s="420"/>
      <c r="BM31" s="420"/>
      <c r="BN31" s="420"/>
      <c r="BO31" s="420"/>
      <c r="BP31" s="420"/>
      <c r="BQ31" s="420"/>
      <c r="BR31" s="421"/>
      <c r="BS31" s="37">
        <f>BE31</f>
        <v>3000</v>
      </c>
      <c r="BT31" s="347"/>
      <c r="BU31" s="348"/>
      <c r="BV31" s="348"/>
      <c r="BW31" s="348"/>
      <c r="BX31" s="348"/>
      <c r="BY31" s="348"/>
      <c r="BZ31" s="348"/>
      <c r="CA31" s="348"/>
      <c r="CB31" s="348"/>
      <c r="CC31" s="348"/>
      <c r="CD31" s="348"/>
      <c r="CE31" s="348"/>
      <c r="CF31" s="348"/>
      <c r="CG31" s="348"/>
      <c r="CH31" s="348"/>
      <c r="CI31" s="349"/>
      <c r="CJ31" s="347"/>
      <c r="CK31" s="348"/>
      <c r="CL31" s="348"/>
      <c r="CM31" s="348"/>
      <c r="CN31" s="348"/>
      <c r="CO31" s="348"/>
      <c r="CP31" s="348"/>
      <c r="CQ31" s="348"/>
      <c r="CR31" s="348"/>
      <c r="CS31" s="348"/>
      <c r="CT31" s="348"/>
      <c r="CU31" s="348"/>
      <c r="CV31" s="349"/>
      <c r="CW31" s="347"/>
      <c r="CX31" s="348"/>
      <c r="CY31" s="348"/>
      <c r="CZ31" s="348"/>
      <c r="DA31" s="348"/>
      <c r="DB31" s="348"/>
      <c r="DC31" s="348"/>
      <c r="DD31" s="348"/>
      <c r="DE31" s="348"/>
      <c r="DF31" s="348"/>
      <c r="DG31" s="348"/>
      <c r="DH31" s="349"/>
    </row>
    <row r="32" spans="1:112" s="4" customFormat="1" ht="87" customHeight="1">
      <c r="A32" s="363" t="s">
        <v>41</v>
      </c>
      <c r="B32" s="364"/>
      <c r="C32" s="364"/>
      <c r="D32" s="364"/>
      <c r="E32" s="364"/>
      <c r="F32" s="365"/>
      <c r="G32" s="371" t="s">
        <v>295</v>
      </c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7"/>
      <c r="AC32" s="414">
        <v>296</v>
      </c>
      <c r="AD32" s="390"/>
      <c r="AE32" s="390"/>
      <c r="AF32" s="390"/>
      <c r="AG32" s="390"/>
      <c r="AH32" s="390"/>
      <c r="AI32" s="390"/>
      <c r="AJ32" s="390"/>
      <c r="AK32" s="390"/>
      <c r="AL32" s="415">
        <v>1500</v>
      </c>
      <c r="AM32" s="416"/>
      <c r="AN32" s="416"/>
      <c r="AO32" s="416"/>
      <c r="AP32" s="416"/>
      <c r="AQ32" s="416"/>
      <c r="AR32" s="416"/>
      <c r="AS32" s="416"/>
      <c r="AT32" s="416"/>
      <c r="AU32" s="417"/>
      <c r="AV32" s="418">
        <v>2</v>
      </c>
      <c r="AW32" s="390"/>
      <c r="AX32" s="390"/>
      <c r="AY32" s="390"/>
      <c r="AZ32" s="390"/>
      <c r="BA32" s="390"/>
      <c r="BB32" s="390"/>
      <c r="BC32" s="390"/>
      <c r="BD32" s="391"/>
      <c r="BE32" s="419">
        <v>10000</v>
      </c>
      <c r="BF32" s="420"/>
      <c r="BG32" s="420"/>
      <c r="BH32" s="420"/>
      <c r="BI32" s="420"/>
      <c r="BJ32" s="420"/>
      <c r="BK32" s="420"/>
      <c r="BL32" s="420"/>
      <c r="BM32" s="420"/>
      <c r="BN32" s="420"/>
      <c r="BO32" s="420"/>
      <c r="BP32" s="420"/>
      <c r="BQ32" s="420"/>
      <c r="BR32" s="421"/>
      <c r="BS32" s="37"/>
      <c r="BT32" s="419">
        <v>10000</v>
      </c>
      <c r="BU32" s="420"/>
      <c r="BV32" s="420"/>
      <c r="BW32" s="420"/>
      <c r="BX32" s="420"/>
      <c r="BY32" s="420"/>
      <c r="BZ32" s="420"/>
      <c r="CA32" s="420"/>
      <c r="CB32" s="420"/>
      <c r="CC32" s="420"/>
      <c r="CD32" s="420"/>
      <c r="CE32" s="420"/>
      <c r="CF32" s="420"/>
      <c r="CG32" s="420"/>
      <c r="CH32" s="420"/>
      <c r="CI32" s="421"/>
      <c r="CJ32" s="347"/>
      <c r="CK32" s="348"/>
      <c r="CL32" s="348"/>
      <c r="CM32" s="348"/>
      <c r="CN32" s="348"/>
      <c r="CO32" s="348"/>
      <c r="CP32" s="348"/>
      <c r="CQ32" s="348"/>
      <c r="CR32" s="348"/>
      <c r="CS32" s="348"/>
      <c r="CT32" s="348"/>
      <c r="CU32" s="348"/>
      <c r="CV32" s="349"/>
      <c r="CW32" s="347"/>
      <c r="CX32" s="348"/>
      <c r="CY32" s="348"/>
      <c r="CZ32" s="348"/>
      <c r="DA32" s="348"/>
      <c r="DB32" s="348"/>
      <c r="DC32" s="348"/>
      <c r="DD32" s="348"/>
      <c r="DE32" s="348"/>
      <c r="DF32" s="348"/>
      <c r="DG32" s="348"/>
      <c r="DH32" s="349"/>
    </row>
    <row r="33" spans="1:112" s="4" customFormat="1" ht="16.5" customHeight="1">
      <c r="A33" s="355" t="s">
        <v>56</v>
      </c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6"/>
      <c r="AF33" s="316"/>
      <c r="AG33" s="316"/>
      <c r="AH33" s="316"/>
      <c r="AI33" s="316"/>
      <c r="AJ33" s="316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316"/>
      <c r="AZ33" s="316"/>
      <c r="BA33" s="316"/>
      <c r="BB33" s="316"/>
      <c r="BC33" s="316"/>
      <c r="BD33" s="317"/>
      <c r="BE33" s="424">
        <f>BE31+BE32</f>
        <v>13000</v>
      </c>
      <c r="BF33" s="425"/>
      <c r="BG33" s="425"/>
      <c r="BH33" s="425"/>
      <c r="BI33" s="425"/>
      <c r="BJ33" s="425"/>
      <c r="BK33" s="425"/>
      <c r="BL33" s="425"/>
      <c r="BM33" s="425"/>
      <c r="BN33" s="425"/>
      <c r="BO33" s="425"/>
      <c r="BP33" s="425"/>
      <c r="BQ33" s="425"/>
      <c r="BR33" s="426"/>
      <c r="BS33" s="38">
        <f>SUM(BS30:BS31)</f>
        <v>3000</v>
      </c>
      <c r="BT33" s="427">
        <f>BT32</f>
        <v>10000</v>
      </c>
      <c r="BU33" s="348"/>
      <c r="BV33" s="348"/>
      <c r="BW33" s="348"/>
      <c r="BX33" s="348"/>
      <c r="BY33" s="348"/>
      <c r="BZ33" s="348"/>
      <c r="CA33" s="348"/>
      <c r="CB33" s="348"/>
      <c r="CC33" s="348"/>
      <c r="CD33" s="348"/>
      <c r="CE33" s="348"/>
      <c r="CF33" s="348"/>
      <c r="CG33" s="348"/>
      <c r="CH33" s="348"/>
      <c r="CI33" s="349"/>
      <c r="CJ33" s="347"/>
      <c r="CK33" s="348"/>
      <c r="CL33" s="348"/>
      <c r="CM33" s="348"/>
      <c r="CN33" s="348"/>
      <c r="CO33" s="348"/>
      <c r="CP33" s="348"/>
      <c r="CQ33" s="348"/>
      <c r="CR33" s="348"/>
      <c r="CS33" s="348"/>
      <c r="CT33" s="348"/>
      <c r="CU33" s="348"/>
      <c r="CV33" s="349"/>
      <c r="CW33" s="347"/>
      <c r="CX33" s="348"/>
      <c r="CY33" s="348"/>
      <c r="CZ33" s="348"/>
      <c r="DA33" s="348"/>
      <c r="DB33" s="348"/>
      <c r="DC33" s="348"/>
      <c r="DD33" s="348"/>
      <c r="DE33" s="348"/>
      <c r="DF33" s="348"/>
      <c r="DG33" s="348"/>
      <c r="DH33" s="349"/>
    </row>
    <row r="34" spans="1:112" ht="15" customHeight="1">
      <c r="A34" s="422" t="s">
        <v>106</v>
      </c>
      <c r="B34" s="423"/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  <c r="AF34" s="423"/>
      <c r="AG34" s="423"/>
      <c r="AH34" s="423"/>
      <c r="AI34" s="423"/>
      <c r="AJ34" s="423"/>
      <c r="AK34" s="423"/>
      <c r="AL34" s="423"/>
      <c r="AM34" s="423"/>
      <c r="AN34" s="423"/>
      <c r="AO34" s="423"/>
      <c r="AP34" s="423"/>
      <c r="AQ34" s="423"/>
      <c r="AR34" s="423"/>
      <c r="AS34" s="423"/>
      <c r="AT34" s="423"/>
      <c r="AU34" s="423"/>
      <c r="AV34" s="423"/>
      <c r="AW34" s="423"/>
      <c r="AX34" s="423"/>
      <c r="AY34" s="423"/>
      <c r="AZ34" s="423"/>
      <c r="BA34" s="423"/>
      <c r="BB34" s="423"/>
      <c r="BC34" s="423"/>
      <c r="BD34" s="423"/>
      <c r="BE34" s="423"/>
      <c r="BF34" s="423"/>
      <c r="BG34" s="423"/>
      <c r="BH34" s="423"/>
      <c r="BI34" s="423"/>
      <c r="BJ34" s="423"/>
      <c r="BK34" s="423"/>
      <c r="BL34" s="423"/>
      <c r="BM34" s="423"/>
      <c r="BN34" s="423"/>
      <c r="BO34" s="423"/>
      <c r="BP34" s="423"/>
      <c r="BQ34" s="423"/>
      <c r="BR34" s="423"/>
      <c r="BS34" s="423"/>
      <c r="BT34" s="423"/>
      <c r="BU34" s="423"/>
      <c r="BV34" s="423"/>
      <c r="BW34" s="423"/>
      <c r="BX34" s="423"/>
      <c r="BY34" s="423"/>
      <c r="BZ34" s="423"/>
      <c r="CA34" s="423"/>
      <c r="CB34" s="423"/>
      <c r="CC34" s="423"/>
      <c r="CD34" s="423"/>
      <c r="CE34" s="423"/>
      <c r="CF34" s="423"/>
      <c r="CG34" s="423"/>
      <c r="CH34" s="423"/>
      <c r="CI34" s="423"/>
      <c r="CJ34" s="423"/>
      <c r="CK34" s="423"/>
      <c r="CL34" s="423"/>
      <c r="CM34" s="423"/>
      <c r="CN34" s="423"/>
      <c r="CO34" s="423"/>
      <c r="CP34" s="423"/>
      <c r="CQ34" s="423"/>
      <c r="CR34" s="423"/>
      <c r="CS34" s="423"/>
      <c r="CT34" s="423"/>
      <c r="CU34" s="423"/>
      <c r="CV34" s="423"/>
      <c r="CW34" s="423"/>
      <c r="CX34" s="423"/>
      <c r="CY34" s="423"/>
      <c r="CZ34" s="423"/>
      <c r="DA34" s="423"/>
      <c r="DB34" s="423"/>
      <c r="DC34" s="423"/>
      <c r="DD34" s="423"/>
      <c r="DE34" s="423"/>
      <c r="DF34" s="423"/>
      <c r="DG34" s="423"/>
      <c r="DH34" s="423"/>
    </row>
    <row r="35" ht="6" customHeight="1"/>
  </sheetData>
  <mergeCells count="173">
    <mergeCell ref="CW7:DH7"/>
    <mergeCell ref="A8:F8"/>
    <mergeCell ref="G8:AB8"/>
    <mergeCell ref="AC8:AP8"/>
    <mergeCell ref="AQ8:BD8"/>
    <mergeCell ref="BE8:BR8"/>
    <mergeCell ref="BT8:CI8"/>
    <mergeCell ref="CJ8:CV8"/>
    <mergeCell ref="CW8:DH8"/>
    <mergeCell ref="A5:F7"/>
    <mergeCell ref="G5:AB7"/>
    <mergeCell ref="AC5:AP7"/>
    <mergeCell ref="AQ5:BD7"/>
    <mergeCell ref="BE5:BR7"/>
    <mergeCell ref="BS5:DH5"/>
    <mergeCell ref="BS6:BS7"/>
    <mergeCell ref="BT6:CI7"/>
    <mergeCell ref="CJ6:DH6"/>
    <mergeCell ref="CJ7:CV7"/>
    <mergeCell ref="CW11:DH12"/>
    <mergeCell ref="G12:AB12"/>
    <mergeCell ref="BT9:CI9"/>
    <mergeCell ref="CJ9:CV9"/>
    <mergeCell ref="CW9:DH9"/>
    <mergeCell ref="A10:F10"/>
    <mergeCell ref="G10:AB10"/>
    <mergeCell ref="AC10:AP10"/>
    <mergeCell ref="AQ10:BD10"/>
    <mergeCell ref="BE10:BR10"/>
    <mergeCell ref="BT10:CI10"/>
    <mergeCell ref="A9:F9"/>
    <mergeCell ref="G9:AB9"/>
    <mergeCell ref="AC9:AP9"/>
    <mergeCell ref="AQ9:BD9"/>
    <mergeCell ref="BE9:BR9"/>
    <mergeCell ref="CJ10:CV10"/>
    <mergeCell ref="CW10:DH10"/>
    <mergeCell ref="CJ13:CV13"/>
    <mergeCell ref="G15:AB15"/>
    <mergeCell ref="A11:F12"/>
    <mergeCell ref="G11:AB11"/>
    <mergeCell ref="AC11:AP12"/>
    <mergeCell ref="AQ11:BD12"/>
    <mergeCell ref="BE11:BR12"/>
    <mergeCell ref="BS11:BS12"/>
    <mergeCell ref="BT11:CI12"/>
    <mergeCell ref="CJ11:CV12"/>
    <mergeCell ref="A16:F16"/>
    <mergeCell ref="G16:AB16"/>
    <mergeCell ref="AC16:AP16"/>
    <mergeCell ref="AQ16:BD16"/>
    <mergeCell ref="BE16:BR16"/>
    <mergeCell ref="CW13:DH13"/>
    <mergeCell ref="A14:F15"/>
    <mergeCell ref="G14:AB14"/>
    <mergeCell ref="AC14:AP15"/>
    <mergeCell ref="AQ14:BD15"/>
    <mergeCell ref="BE14:BR15"/>
    <mergeCell ref="BS14:BS15"/>
    <mergeCell ref="BT14:CI15"/>
    <mergeCell ref="CJ14:CV15"/>
    <mergeCell ref="CW14:DH15"/>
    <mergeCell ref="BT16:CI16"/>
    <mergeCell ref="CJ16:CV16"/>
    <mergeCell ref="CW16:DH16"/>
    <mergeCell ref="A13:F13"/>
    <mergeCell ref="G13:AB13"/>
    <mergeCell ref="AC13:AP13"/>
    <mergeCell ref="AQ13:BD13"/>
    <mergeCell ref="BE13:BR13"/>
    <mergeCell ref="BT13:CI13"/>
    <mergeCell ref="A17:F17"/>
    <mergeCell ref="G17:AB17"/>
    <mergeCell ref="AC17:AP17"/>
    <mergeCell ref="AQ17:BD17"/>
    <mergeCell ref="BE17:BR17"/>
    <mergeCell ref="BT17:CI17"/>
    <mergeCell ref="CJ17:CV17"/>
    <mergeCell ref="A21:DH21"/>
    <mergeCell ref="A18:F18"/>
    <mergeCell ref="G18:AB18"/>
    <mergeCell ref="AC18:AP18"/>
    <mergeCell ref="AQ18:BD18"/>
    <mergeCell ref="BE18:BR18"/>
    <mergeCell ref="BT18:CI18"/>
    <mergeCell ref="CW19:DH19"/>
    <mergeCell ref="A20:BD20"/>
    <mergeCell ref="BE20:BR20"/>
    <mergeCell ref="BT20:CI20"/>
    <mergeCell ref="CJ20:CV20"/>
    <mergeCell ref="CW20:DH20"/>
    <mergeCell ref="CJ18:CV18"/>
    <mergeCell ref="CW18:DH18"/>
    <mergeCell ref="A19:F19"/>
    <mergeCell ref="CW17:DH17"/>
    <mergeCell ref="G19:AB19"/>
    <mergeCell ref="AC19:AP19"/>
    <mergeCell ref="AQ19:BD19"/>
    <mergeCell ref="BE19:BR19"/>
    <mergeCell ref="BT19:CI19"/>
    <mergeCell ref="A24:F26"/>
    <mergeCell ref="G24:AB26"/>
    <mergeCell ref="AC24:AK26"/>
    <mergeCell ref="AL24:AU26"/>
    <mergeCell ref="AV24:BD26"/>
    <mergeCell ref="BE24:BR26"/>
    <mergeCell ref="BS24:DH24"/>
    <mergeCell ref="BS25:BS26"/>
    <mergeCell ref="BT25:CI26"/>
    <mergeCell ref="CJ25:DH25"/>
    <mergeCell ref="CJ26:CV26"/>
    <mergeCell ref="CW26:DH26"/>
    <mergeCell ref="CJ19:CV19"/>
    <mergeCell ref="CW27:DH27"/>
    <mergeCell ref="A28:F28"/>
    <mergeCell ref="G28:AB28"/>
    <mergeCell ref="AC28:AK28"/>
    <mergeCell ref="AL28:AU28"/>
    <mergeCell ref="AV28:BD28"/>
    <mergeCell ref="BE28:BR28"/>
    <mergeCell ref="BT28:CI28"/>
    <mergeCell ref="CJ28:CV28"/>
    <mergeCell ref="CW28:DH28"/>
    <mergeCell ref="A27:F27"/>
    <mergeCell ref="G27:AB27"/>
    <mergeCell ref="AC27:AK27"/>
    <mergeCell ref="AL27:AU27"/>
    <mergeCell ref="AV27:BD27"/>
    <mergeCell ref="BE27:BR27"/>
    <mergeCell ref="BT27:CI27"/>
    <mergeCell ref="CJ27:CV27"/>
    <mergeCell ref="CW29:DH29"/>
    <mergeCell ref="A30:F30"/>
    <mergeCell ref="G30:AB30"/>
    <mergeCell ref="AC30:AK30"/>
    <mergeCell ref="AL30:AU30"/>
    <mergeCell ref="AV30:BD30"/>
    <mergeCell ref="BE30:BR30"/>
    <mergeCell ref="BT30:CI30"/>
    <mergeCell ref="CJ30:CV30"/>
    <mergeCell ref="CW30:DH30"/>
    <mergeCell ref="A29:F29"/>
    <mergeCell ref="G29:AB29"/>
    <mergeCell ref="AC29:AK29"/>
    <mergeCell ref="AL29:AU29"/>
    <mergeCell ref="AV29:BD29"/>
    <mergeCell ref="BE29:BR29"/>
    <mergeCell ref="BT29:CI29"/>
    <mergeCell ref="CJ29:CV29"/>
    <mergeCell ref="A31:F31"/>
    <mergeCell ref="G31:AB31"/>
    <mergeCell ref="AC31:AK31"/>
    <mergeCell ref="AL31:AU31"/>
    <mergeCell ref="AV31:BD31"/>
    <mergeCell ref="BE31:BR31"/>
    <mergeCell ref="A34:DH34"/>
    <mergeCell ref="BT31:CI31"/>
    <mergeCell ref="CJ31:CV31"/>
    <mergeCell ref="CW31:DH31"/>
    <mergeCell ref="A33:BD33"/>
    <mergeCell ref="BE33:BR33"/>
    <mergeCell ref="BT33:CI33"/>
    <mergeCell ref="CJ33:CV33"/>
    <mergeCell ref="CW33:DH33"/>
    <mergeCell ref="A32:F32"/>
    <mergeCell ref="G32:AB32"/>
    <mergeCell ref="AC32:AK32"/>
    <mergeCell ref="AL32:AU32"/>
    <mergeCell ref="AV32:BD32"/>
    <mergeCell ref="BE32:BR32"/>
    <mergeCell ref="BT32:CI32"/>
    <mergeCell ref="CJ32:CV32"/>
    <mergeCell ref="CW32:DH3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2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N17"/>
  <sheetViews>
    <sheetView view="pageBreakPreview" zoomScale="85" zoomScaleSheetLayoutView="85" workbookViewId="0" topLeftCell="A1">
      <selection activeCell="K21" sqref="K21"/>
    </sheetView>
  </sheetViews>
  <sheetFormatPr defaultColWidth="0.85546875" defaultRowHeight="15"/>
  <cols>
    <col min="1" max="1" width="6.7109375" style="6" customWidth="1"/>
    <col min="2" max="2" width="19.28125" style="6" customWidth="1"/>
    <col min="3" max="3" width="10.8515625" style="6" customWidth="1"/>
    <col min="4" max="6" width="5.00390625" style="6" customWidth="1"/>
    <col min="7" max="7" width="10.8515625" style="6" customWidth="1"/>
    <col min="8" max="8" width="11.8515625" style="6" customWidth="1"/>
    <col min="9" max="9" width="11.28125" style="6" customWidth="1"/>
    <col min="10" max="10" width="12.00390625" style="6" customWidth="1"/>
    <col min="11" max="11" width="11.8515625" style="6" customWidth="1"/>
    <col min="12" max="12" width="10.421875" style="6" customWidth="1"/>
    <col min="13" max="13" width="12.00390625" style="6" customWidth="1"/>
    <col min="14" max="14" width="8.57421875" style="6" customWidth="1"/>
    <col min="15" max="122" width="0.85546875" style="6" customWidth="1"/>
    <col min="123" max="123" width="2.421875" style="6" customWidth="1"/>
    <col min="124" max="124" width="0.85546875" style="6" customWidth="1"/>
    <col min="125" max="125" width="2.28125" style="6" customWidth="1"/>
    <col min="126" max="378" width="0.85546875" style="6" customWidth="1"/>
    <col min="379" max="379" width="2.421875" style="6" customWidth="1"/>
    <col min="380" max="380" width="0.85546875" style="6" customWidth="1"/>
    <col min="381" max="381" width="2.28125" style="6" customWidth="1"/>
    <col min="382" max="634" width="0.85546875" style="6" customWidth="1"/>
    <col min="635" max="635" width="2.421875" style="6" customWidth="1"/>
    <col min="636" max="636" width="0.85546875" style="6" customWidth="1"/>
    <col min="637" max="637" width="2.28125" style="6" customWidth="1"/>
    <col min="638" max="890" width="0.85546875" style="6" customWidth="1"/>
    <col min="891" max="891" width="2.421875" style="6" customWidth="1"/>
    <col min="892" max="892" width="0.85546875" style="6" customWidth="1"/>
    <col min="893" max="893" width="2.28125" style="6" customWidth="1"/>
    <col min="894" max="1146" width="0.85546875" style="6" customWidth="1"/>
    <col min="1147" max="1147" width="2.421875" style="6" customWidth="1"/>
    <col min="1148" max="1148" width="0.85546875" style="6" customWidth="1"/>
    <col min="1149" max="1149" width="2.28125" style="6" customWidth="1"/>
    <col min="1150" max="1402" width="0.85546875" style="6" customWidth="1"/>
    <col min="1403" max="1403" width="2.421875" style="6" customWidth="1"/>
    <col min="1404" max="1404" width="0.85546875" style="6" customWidth="1"/>
    <col min="1405" max="1405" width="2.28125" style="6" customWidth="1"/>
    <col min="1406" max="1658" width="0.85546875" style="6" customWidth="1"/>
    <col min="1659" max="1659" width="2.421875" style="6" customWidth="1"/>
    <col min="1660" max="1660" width="0.85546875" style="6" customWidth="1"/>
    <col min="1661" max="1661" width="2.28125" style="6" customWidth="1"/>
    <col min="1662" max="1914" width="0.85546875" style="6" customWidth="1"/>
    <col min="1915" max="1915" width="2.421875" style="6" customWidth="1"/>
    <col min="1916" max="1916" width="0.85546875" style="6" customWidth="1"/>
    <col min="1917" max="1917" width="2.28125" style="6" customWidth="1"/>
    <col min="1918" max="2170" width="0.85546875" style="6" customWidth="1"/>
    <col min="2171" max="2171" width="2.421875" style="6" customWidth="1"/>
    <col min="2172" max="2172" width="0.85546875" style="6" customWidth="1"/>
    <col min="2173" max="2173" width="2.28125" style="6" customWidth="1"/>
    <col min="2174" max="2426" width="0.85546875" style="6" customWidth="1"/>
    <col min="2427" max="2427" width="2.421875" style="6" customWidth="1"/>
    <col min="2428" max="2428" width="0.85546875" style="6" customWidth="1"/>
    <col min="2429" max="2429" width="2.28125" style="6" customWidth="1"/>
    <col min="2430" max="2682" width="0.85546875" style="6" customWidth="1"/>
    <col min="2683" max="2683" width="2.421875" style="6" customWidth="1"/>
    <col min="2684" max="2684" width="0.85546875" style="6" customWidth="1"/>
    <col min="2685" max="2685" width="2.28125" style="6" customWidth="1"/>
    <col min="2686" max="2938" width="0.85546875" style="6" customWidth="1"/>
    <col min="2939" max="2939" width="2.421875" style="6" customWidth="1"/>
    <col min="2940" max="2940" width="0.85546875" style="6" customWidth="1"/>
    <col min="2941" max="2941" width="2.28125" style="6" customWidth="1"/>
    <col min="2942" max="3194" width="0.85546875" style="6" customWidth="1"/>
    <col min="3195" max="3195" width="2.421875" style="6" customWidth="1"/>
    <col min="3196" max="3196" width="0.85546875" style="6" customWidth="1"/>
    <col min="3197" max="3197" width="2.28125" style="6" customWidth="1"/>
    <col min="3198" max="3450" width="0.85546875" style="6" customWidth="1"/>
    <col min="3451" max="3451" width="2.421875" style="6" customWidth="1"/>
    <col min="3452" max="3452" width="0.85546875" style="6" customWidth="1"/>
    <col min="3453" max="3453" width="2.28125" style="6" customWidth="1"/>
    <col min="3454" max="3706" width="0.85546875" style="6" customWidth="1"/>
    <col min="3707" max="3707" width="2.421875" style="6" customWidth="1"/>
    <col min="3708" max="3708" width="0.85546875" style="6" customWidth="1"/>
    <col min="3709" max="3709" width="2.28125" style="6" customWidth="1"/>
    <col min="3710" max="3962" width="0.85546875" style="6" customWidth="1"/>
    <col min="3963" max="3963" width="2.421875" style="6" customWidth="1"/>
    <col min="3964" max="3964" width="0.85546875" style="6" customWidth="1"/>
    <col min="3965" max="3965" width="2.28125" style="6" customWidth="1"/>
    <col min="3966" max="4218" width="0.85546875" style="6" customWidth="1"/>
    <col min="4219" max="4219" width="2.421875" style="6" customWidth="1"/>
    <col min="4220" max="4220" width="0.85546875" style="6" customWidth="1"/>
    <col min="4221" max="4221" width="2.28125" style="6" customWidth="1"/>
    <col min="4222" max="4474" width="0.85546875" style="6" customWidth="1"/>
    <col min="4475" max="4475" width="2.421875" style="6" customWidth="1"/>
    <col min="4476" max="4476" width="0.85546875" style="6" customWidth="1"/>
    <col min="4477" max="4477" width="2.28125" style="6" customWidth="1"/>
    <col min="4478" max="4730" width="0.85546875" style="6" customWidth="1"/>
    <col min="4731" max="4731" width="2.421875" style="6" customWidth="1"/>
    <col min="4732" max="4732" width="0.85546875" style="6" customWidth="1"/>
    <col min="4733" max="4733" width="2.28125" style="6" customWidth="1"/>
    <col min="4734" max="4986" width="0.85546875" style="6" customWidth="1"/>
    <col min="4987" max="4987" width="2.421875" style="6" customWidth="1"/>
    <col min="4988" max="4988" width="0.85546875" style="6" customWidth="1"/>
    <col min="4989" max="4989" width="2.28125" style="6" customWidth="1"/>
    <col min="4990" max="5242" width="0.85546875" style="6" customWidth="1"/>
    <col min="5243" max="5243" width="2.421875" style="6" customWidth="1"/>
    <col min="5244" max="5244" width="0.85546875" style="6" customWidth="1"/>
    <col min="5245" max="5245" width="2.28125" style="6" customWidth="1"/>
    <col min="5246" max="5498" width="0.85546875" style="6" customWidth="1"/>
    <col min="5499" max="5499" width="2.421875" style="6" customWidth="1"/>
    <col min="5500" max="5500" width="0.85546875" style="6" customWidth="1"/>
    <col min="5501" max="5501" width="2.28125" style="6" customWidth="1"/>
    <col min="5502" max="5754" width="0.85546875" style="6" customWidth="1"/>
    <col min="5755" max="5755" width="2.421875" style="6" customWidth="1"/>
    <col min="5756" max="5756" width="0.85546875" style="6" customWidth="1"/>
    <col min="5757" max="5757" width="2.28125" style="6" customWidth="1"/>
    <col min="5758" max="6010" width="0.85546875" style="6" customWidth="1"/>
    <col min="6011" max="6011" width="2.421875" style="6" customWidth="1"/>
    <col min="6012" max="6012" width="0.85546875" style="6" customWidth="1"/>
    <col min="6013" max="6013" width="2.28125" style="6" customWidth="1"/>
    <col min="6014" max="6266" width="0.85546875" style="6" customWidth="1"/>
    <col min="6267" max="6267" width="2.421875" style="6" customWidth="1"/>
    <col min="6268" max="6268" width="0.85546875" style="6" customWidth="1"/>
    <col min="6269" max="6269" width="2.28125" style="6" customWidth="1"/>
    <col min="6270" max="6522" width="0.85546875" style="6" customWidth="1"/>
    <col min="6523" max="6523" width="2.421875" style="6" customWidth="1"/>
    <col min="6524" max="6524" width="0.85546875" style="6" customWidth="1"/>
    <col min="6525" max="6525" width="2.28125" style="6" customWidth="1"/>
    <col min="6526" max="6778" width="0.85546875" style="6" customWidth="1"/>
    <col min="6779" max="6779" width="2.421875" style="6" customWidth="1"/>
    <col min="6780" max="6780" width="0.85546875" style="6" customWidth="1"/>
    <col min="6781" max="6781" width="2.28125" style="6" customWidth="1"/>
    <col min="6782" max="7034" width="0.85546875" style="6" customWidth="1"/>
    <col min="7035" max="7035" width="2.421875" style="6" customWidth="1"/>
    <col min="7036" max="7036" width="0.85546875" style="6" customWidth="1"/>
    <col min="7037" max="7037" width="2.28125" style="6" customWidth="1"/>
    <col min="7038" max="7290" width="0.85546875" style="6" customWidth="1"/>
    <col min="7291" max="7291" width="2.421875" style="6" customWidth="1"/>
    <col min="7292" max="7292" width="0.85546875" style="6" customWidth="1"/>
    <col min="7293" max="7293" width="2.28125" style="6" customWidth="1"/>
    <col min="7294" max="7546" width="0.85546875" style="6" customWidth="1"/>
    <col min="7547" max="7547" width="2.421875" style="6" customWidth="1"/>
    <col min="7548" max="7548" width="0.85546875" style="6" customWidth="1"/>
    <col min="7549" max="7549" width="2.28125" style="6" customWidth="1"/>
    <col min="7550" max="7802" width="0.85546875" style="6" customWidth="1"/>
    <col min="7803" max="7803" width="2.421875" style="6" customWidth="1"/>
    <col min="7804" max="7804" width="0.85546875" style="6" customWidth="1"/>
    <col min="7805" max="7805" width="2.28125" style="6" customWidth="1"/>
    <col min="7806" max="8058" width="0.85546875" style="6" customWidth="1"/>
    <col min="8059" max="8059" width="2.421875" style="6" customWidth="1"/>
    <col min="8060" max="8060" width="0.85546875" style="6" customWidth="1"/>
    <col min="8061" max="8061" width="2.28125" style="6" customWidth="1"/>
    <col min="8062" max="8314" width="0.85546875" style="6" customWidth="1"/>
    <col min="8315" max="8315" width="2.421875" style="6" customWidth="1"/>
    <col min="8316" max="8316" width="0.85546875" style="6" customWidth="1"/>
    <col min="8317" max="8317" width="2.28125" style="6" customWidth="1"/>
    <col min="8318" max="8570" width="0.85546875" style="6" customWidth="1"/>
    <col min="8571" max="8571" width="2.421875" style="6" customWidth="1"/>
    <col min="8572" max="8572" width="0.85546875" style="6" customWidth="1"/>
    <col min="8573" max="8573" width="2.28125" style="6" customWidth="1"/>
    <col min="8574" max="8826" width="0.85546875" style="6" customWidth="1"/>
    <col min="8827" max="8827" width="2.421875" style="6" customWidth="1"/>
    <col min="8828" max="8828" width="0.85546875" style="6" customWidth="1"/>
    <col min="8829" max="8829" width="2.28125" style="6" customWidth="1"/>
    <col min="8830" max="9082" width="0.85546875" style="6" customWidth="1"/>
    <col min="9083" max="9083" width="2.421875" style="6" customWidth="1"/>
    <col min="9084" max="9084" width="0.85546875" style="6" customWidth="1"/>
    <col min="9085" max="9085" width="2.28125" style="6" customWidth="1"/>
    <col min="9086" max="9338" width="0.85546875" style="6" customWidth="1"/>
    <col min="9339" max="9339" width="2.421875" style="6" customWidth="1"/>
    <col min="9340" max="9340" width="0.85546875" style="6" customWidth="1"/>
    <col min="9341" max="9341" width="2.28125" style="6" customWidth="1"/>
    <col min="9342" max="9594" width="0.85546875" style="6" customWidth="1"/>
    <col min="9595" max="9595" width="2.421875" style="6" customWidth="1"/>
    <col min="9596" max="9596" width="0.85546875" style="6" customWidth="1"/>
    <col min="9597" max="9597" width="2.28125" style="6" customWidth="1"/>
    <col min="9598" max="9850" width="0.85546875" style="6" customWidth="1"/>
    <col min="9851" max="9851" width="2.421875" style="6" customWidth="1"/>
    <col min="9852" max="9852" width="0.85546875" style="6" customWidth="1"/>
    <col min="9853" max="9853" width="2.28125" style="6" customWidth="1"/>
    <col min="9854" max="10106" width="0.85546875" style="6" customWidth="1"/>
    <col min="10107" max="10107" width="2.421875" style="6" customWidth="1"/>
    <col min="10108" max="10108" width="0.85546875" style="6" customWidth="1"/>
    <col min="10109" max="10109" width="2.28125" style="6" customWidth="1"/>
    <col min="10110" max="10362" width="0.85546875" style="6" customWidth="1"/>
    <col min="10363" max="10363" width="2.421875" style="6" customWidth="1"/>
    <col min="10364" max="10364" width="0.85546875" style="6" customWidth="1"/>
    <col min="10365" max="10365" width="2.28125" style="6" customWidth="1"/>
    <col min="10366" max="10618" width="0.85546875" style="6" customWidth="1"/>
    <col min="10619" max="10619" width="2.421875" style="6" customWidth="1"/>
    <col min="10620" max="10620" width="0.85546875" style="6" customWidth="1"/>
    <col min="10621" max="10621" width="2.28125" style="6" customWidth="1"/>
    <col min="10622" max="10874" width="0.85546875" style="6" customWidth="1"/>
    <col min="10875" max="10875" width="2.421875" style="6" customWidth="1"/>
    <col min="10876" max="10876" width="0.85546875" style="6" customWidth="1"/>
    <col min="10877" max="10877" width="2.28125" style="6" customWidth="1"/>
    <col min="10878" max="11130" width="0.85546875" style="6" customWidth="1"/>
    <col min="11131" max="11131" width="2.421875" style="6" customWidth="1"/>
    <col min="11132" max="11132" width="0.85546875" style="6" customWidth="1"/>
    <col min="11133" max="11133" width="2.28125" style="6" customWidth="1"/>
    <col min="11134" max="11386" width="0.85546875" style="6" customWidth="1"/>
    <col min="11387" max="11387" width="2.421875" style="6" customWidth="1"/>
    <col min="11388" max="11388" width="0.85546875" style="6" customWidth="1"/>
    <col min="11389" max="11389" width="2.28125" style="6" customWidth="1"/>
    <col min="11390" max="11642" width="0.85546875" style="6" customWidth="1"/>
    <col min="11643" max="11643" width="2.421875" style="6" customWidth="1"/>
    <col min="11644" max="11644" width="0.85546875" style="6" customWidth="1"/>
    <col min="11645" max="11645" width="2.28125" style="6" customWidth="1"/>
    <col min="11646" max="11898" width="0.85546875" style="6" customWidth="1"/>
    <col min="11899" max="11899" width="2.421875" style="6" customWidth="1"/>
    <col min="11900" max="11900" width="0.85546875" style="6" customWidth="1"/>
    <col min="11901" max="11901" width="2.28125" style="6" customWidth="1"/>
    <col min="11902" max="12154" width="0.85546875" style="6" customWidth="1"/>
    <col min="12155" max="12155" width="2.421875" style="6" customWidth="1"/>
    <col min="12156" max="12156" width="0.85546875" style="6" customWidth="1"/>
    <col min="12157" max="12157" width="2.28125" style="6" customWidth="1"/>
    <col min="12158" max="12410" width="0.85546875" style="6" customWidth="1"/>
    <col min="12411" max="12411" width="2.421875" style="6" customWidth="1"/>
    <col min="12412" max="12412" width="0.85546875" style="6" customWidth="1"/>
    <col min="12413" max="12413" width="2.28125" style="6" customWidth="1"/>
    <col min="12414" max="12666" width="0.85546875" style="6" customWidth="1"/>
    <col min="12667" max="12667" width="2.421875" style="6" customWidth="1"/>
    <col min="12668" max="12668" width="0.85546875" style="6" customWidth="1"/>
    <col min="12669" max="12669" width="2.28125" style="6" customWidth="1"/>
    <col min="12670" max="12922" width="0.85546875" style="6" customWidth="1"/>
    <col min="12923" max="12923" width="2.421875" style="6" customWidth="1"/>
    <col min="12924" max="12924" width="0.85546875" style="6" customWidth="1"/>
    <col min="12925" max="12925" width="2.28125" style="6" customWidth="1"/>
    <col min="12926" max="13178" width="0.85546875" style="6" customWidth="1"/>
    <col min="13179" max="13179" width="2.421875" style="6" customWidth="1"/>
    <col min="13180" max="13180" width="0.85546875" style="6" customWidth="1"/>
    <col min="13181" max="13181" width="2.28125" style="6" customWidth="1"/>
    <col min="13182" max="13434" width="0.85546875" style="6" customWidth="1"/>
    <col min="13435" max="13435" width="2.421875" style="6" customWidth="1"/>
    <col min="13436" max="13436" width="0.85546875" style="6" customWidth="1"/>
    <col min="13437" max="13437" width="2.28125" style="6" customWidth="1"/>
    <col min="13438" max="13690" width="0.85546875" style="6" customWidth="1"/>
    <col min="13691" max="13691" width="2.421875" style="6" customWidth="1"/>
    <col min="13692" max="13692" width="0.85546875" style="6" customWidth="1"/>
    <col min="13693" max="13693" width="2.28125" style="6" customWidth="1"/>
    <col min="13694" max="13946" width="0.85546875" style="6" customWidth="1"/>
    <col min="13947" max="13947" width="2.421875" style="6" customWidth="1"/>
    <col min="13948" max="13948" width="0.85546875" style="6" customWidth="1"/>
    <col min="13949" max="13949" width="2.28125" style="6" customWidth="1"/>
    <col min="13950" max="14202" width="0.85546875" style="6" customWidth="1"/>
    <col min="14203" max="14203" width="2.421875" style="6" customWidth="1"/>
    <col min="14204" max="14204" width="0.85546875" style="6" customWidth="1"/>
    <col min="14205" max="14205" width="2.28125" style="6" customWidth="1"/>
    <col min="14206" max="14458" width="0.85546875" style="6" customWidth="1"/>
    <col min="14459" max="14459" width="2.421875" style="6" customWidth="1"/>
    <col min="14460" max="14460" width="0.85546875" style="6" customWidth="1"/>
    <col min="14461" max="14461" width="2.28125" style="6" customWidth="1"/>
    <col min="14462" max="14714" width="0.85546875" style="6" customWidth="1"/>
    <col min="14715" max="14715" width="2.421875" style="6" customWidth="1"/>
    <col min="14716" max="14716" width="0.85546875" style="6" customWidth="1"/>
    <col min="14717" max="14717" width="2.28125" style="6" customWidth="1"/>
    <col min="14718" max="14970" width="0.85546875" style="6" customWidth="1"/>
    <col min="14971" max="14971" width="2.421875" style="6" customWidth="1"/>
    <col min="14972" max="14972" width="0.85546875" style="6" customWidth="1"/>
    <col min="14973" max="14973" width="2.28125" style="6" customWidth="1"/>
    <col min="14974" max="15226" width="0.85546875" style="6" customWidth="1"/>
    <col min="15227" max="15227" width="2.421875" style="6" customWidth="1"/>
    <col min="15228" max="15228" width="0.85546875" style="6" customWidth="1"/>
    <col min="15229" max="15229" width="2.28125" style="6" customWidth="1"/>
    <col min="15230" max="15482" width="0.85546875" style="6" customWidth="1"/>
    <col min="15483" max="15483" width="2.421875" style="6" customWidth="1"/>
    <col min="15484" max="15484" width="0.85546875" style="6" customWidth="1"/>
    <col min="15485" max="15485" width="2.28125" style="6" customWidth="1"/>
    <col min="15486" max="15738" width="0.85546875" style="6" customWidth="1"/>
    <col min="15739" max="15739" width="2.421875" style="6" customWidth="1"/>
    <col min="15740" max="15740" width="0.85546875" style="6" customWidth="1"/>
    <col min="15741" max="15741" width="2.28125" style="6" customWidth="1"/>
    <col min="15742" max="15994" width="0.85546875" style="6" customWidth="1"/>
    <col min="15995" max="15995" width="2.421875" style="6" customWidth="1"/>
    <col min="15996" max="15996" width="0.85546875" style="6" customWidth="1"/>
    <col min="15997" max="15997" width="2.28125" style="6" customWidth="1"/>
    <col min="15998" max="16384" width="0.85546875" style="6" customWidth="1"/>
  </cols>
  <sheetData>
    <row r="1" ht="3" customHeight="1"/>
    <row r="2" ht="15" customHeight="1">
      <c r="A2" s="6" t="s">
        <v>107</v>
      </c>
    </row>
    <row r="3" ht="18" customHeight="1">
      <c r="A3" s="6" t="s">
        <v>108</v>
      </c>
    </row>
    <row r="4" ht="12.75" customHeight="1"/>
    <row r="5" spans="1:14" s="7" customFormat="1" ht="16.5" customHeight="1">
      <c r="A5" s="481" t="s">
        <v>9</v>
      </c>
      <c r="B5" s="433" t="s">
        <v>53</v>
      </c>
      <c r="C5" s="434"/>
      <c r="D5" s="434"/>
      <c r="E5" s="434"/>
      <c r="F5" s="435"/>
      <c r="G5" s="481" t="s">
        <v>109</v>
      </c>
      <c r="H5" s="481" t="s">
        <v>110</v>
      </c>
      <c r="I5" s="481" t="s">
        <v>111</v>
      </c>
      <c r="J5" s="481" t="s">
        <v>112</v>
      </c>
      <c r="K5" s="481" t="s">
        <v>28</v>
      </c>
      <c r="L5" s="481"/>
      <c r="M5" s="481"/>
      <c r="N5" s="481"/>
    </row>
    <row r="6" spans="1:14" s="7" customFormat="1" ht="68.25" customHeight="1">
      <c r="A6" s="481"/>
      <c r="B6" s="436"/>
      <c r="C6" s="437"/>
      <c r="D6" s="437"/>
      <c r="E6" s="437"/>
      <c r="F6" s="438"/>
      <c r="G6" s="481"/>
      <c r="H6" s="481"/>
      <c r="I6" s="481"/>
      <c r="J6" s="481"/>
      <c r="K6" s="481" t="s">
        <v>82</v>
      </c>
      <c r="L6" s="481" t="s">
        <v>30</v>
      </c>
      <c r="M6" s="482" t="s">
        <v>31</v>
      </c>
      <c r="N6" s="483"/>
    </row>
    <row r="7" spans="1:14" s="7" customFormat="1" ht="28.5" customHeight="1">
      <c r="A7" s="481"/>
      <c r="B7" s="439"/>
      <c r="C7" s="440"/>
      <c r="D7" s="440"/>
      <c r="E7" s="440"/>
      <c r="F7" s="441"/>
      <c r="G7" s="481"/>
      <c r="H7" s="481"/>
      <c r="I7" s="481"/>
      <c r="J7" s="481"/>
      <c r="K7" s="481"/>
      <c r="L7" s="287"/>
      <c r="M7" s="31" t="s">
        <v>35</v>
      </c>
      <c r="N7" s="31" t="s">
        <v>62</v>
      </c>
    </row>
    <row r="8" spans="1:14" s="8" customFormat="1" ht="12.75" customHeight="1">
      <c r="A8" s="45">
        <v>1</v>
      </c>
      <c r="B8" s="410">
        <v>2</v>
      </c>
      <c r="C8" s="411"/>
      <c r="D8" s="411"/>
      <c r="E8" s="411"/>
      <c r="F8" s="412"/>
      <c r="G8" s="45">
        <v>3</v>
      </c>
      <c r="H8" s="45">
        <v>4</v>
      </c>
      <c r="I8" s="45">
        <v>5</v>
      </c>
      <c r="J8" s="45">
        <v>6</v>
      </c>
      <c r="K8" s="45">
        <v>7</v>
      </c>
      <c r="L8" s="45">
        <v>8</v>
      </c>
      <c r="M8" s="45">
        <v>9</v>
      </c>
      <c r="N8" s="45">
        <v>10</v>
      </c>
    </row>
    <row r="9" spans="1:14" s="4" customFormat="1" ht="19.5" customHeight="1">
      <c r="A9" s="46" t="s">
        <v>2</v>
      </c>
      <c r="B9" s="486" t="s">
        <v>292</v>
      </c>
      <c r="C9" s="486"/>
      <c r="D9" s="486"/>
      <c r="E9" s="486"/>
      <c r="F9" s="486"/>
      <c r="G9" s="50">
        <v>1</v>
      </c>
      <c r="H9" s="50">
        <v>12</v>
      </c>
      <c r="I9" s="51">
        <v>1644.6175</v>
      </c>
      <c r="J9" s="84">
        <f aca="true" t="shared" si="0" ref="J9:J12">G9*H9*I9</f>
        <v>19735.41</v>
      </c>
      <c r="K9" s="54">
        <f aca="true" t="shared" si="1" ref="K9:K12">J9</f>
        <v>19735.41</v>
      </c>
      <c r="L9" s="48"/>
      <c r="M9" s="48"/>
      <c r="N9" s="47"/>
    </row>
    <row r="10" spans="1:14" s="4" customFormat="1" ht="19.5" customHeight="1">
      <c r="A10" s="46"/>
      <c r="B10" s="486" t="s">
        <v>293</v>
      </c>
      <c r="C10" s="486"/>
      <c r="D10" s="486"/>
      <c r="E10" s="486"/>
      <c r="F10" s="486"/>
      <c r="G10" s="50">
        <v>1</v>
      </c>
      <c r="H10" s="53">
        <v>12</v>
      </c>
      <c r="I10" s="53">
        <v>1038.55916</v>
      </c>
      <c r="J10" s="84">
        <f aca="true" t="shared" si="2" ref="J10">G10*H10*I10</f>
        <v>12462.709920000001</v>
      </c>
      <c r="K10" s="54">
        <f aca="true" t="shared" si="3" ref="K10">J10</f>
        <v>12462.709920000001</v>
      </c>
      <c r="L10" s="48"/>
      <c r="M10" s="48"/>
      <c r="N10" s="47"/>
    </row>
    <row r="11" spans="1:14" s="4" customFormat="1" ht="19.5" customHeight="1">
      <c r="A11" s="46" t="s">
        <v>3</v>
      </c>
      <c r="B11" s="486" t="s">
        <v>226</v>
      </c>
      <c r="C11" s="486"/>
      <c r="D11" s="486"/>
      <c r="E11" s="486"/>
      <c r="F11" s="486"/>
      <c r="G11" s="50">
        <v>1</v>
      </c>
      <c r="H11" s="50">
        <v>12</v>
      </c>
      <c r="I11" s="51">
        <v>1959.42</v>
      </c>
      <c r="J11" s="84">
        <f t="shared" si="0"/>
        <v>23513.04</v>
      </c>
      <c r="K11" s="54">
        <f t="shared" si="1"/>
        <v>23513.04</v>
      </c>
      <c r="L11" s="48"/>
      <c r="M11" s="48"/>
      <c r="N11" s="47"/>
    </row>
    <row r="12" spans="1:14" s="4" customFormat="1" ht="25.5" customHeight="1">
      <c r="A12" s="46" t="s">
        <v>4</v>
      </c>
      <c r="B12" s="486" t="s">
        <v>294</v>
      </c>
      <c r="C12" s="486"/>
      <c r="D12" s="486"/>
      <c r="E12" s="486"/>
      <c r="F12" s="486"/>
      <c r="G12" s="50">
        <v>1</v>
      </c>
      <c r="H12" s="50">
        <v>12</v>
      </c>
      <c r="I12" s="51">
        <v>1100</v>
      </c>
      <c r="J12" s="84">
        <f t="shared" si="0"/>
        <v>13200</v>
      </c>
      <c r="K12" s="54">
        <f t="shared" si="1"/>
        <v>13200</v>
      </c>
      <c r="L12" s="48"/>
      <c r="M12" s="48"/>
      <c r="N12" s="47"/>
    </row>
    <row r="13" spans="1:14" s="4" customFormat="1" ht="25.5" customHeight="1">
      <c r="A13" s="46" t="s">
        <v>5</v>
      </c>
      <c r="B13" s="486" t="s">
        <v>228</v>
      </c>
      <c r="C13" s="486"/>
      <c r="D13" s="486"/>
      <c r="E13" s="486"/>
      <c r="F13" s="486"/>
      <c r="G13" s="52">
        <v>1</v>
      </c>
      <c r="H13" s="53">
        <v>12</v>
      </c>
      <c r="I13" s="53">
        <v>10920</v>
      </c>
      <c r="J13" s="84">
        <f aca="true" t="shared" si="4" ref="J13:J14">G13*H13*I13</f>
        <v>131040</v>
      </c>
      <c r="K13" s="54">
        <f aca="true" t="shared" si="5" ref="K13:K14">J13</f>
        <v>131040</v>
      </c>
      <c r="L13" s="48"/>
      <c r="M13" s="48"/>
      <c r="N13" s="47"/>
    </row>
    <row r="14" spans="1:14" s="4" customFormat="1" ht="25.5" customHeight="1">
      <c r="A14" s="46"/>
      <c r="B14" s="486" t="s">
        <v>229</v>
      </c>
      <c r="C14" s="486"/>
      <c r="D14" s="486"/>
      <c r="E14" s="486"/>
      <c r="F14" s="486"/>
      <c r="G14" s="52">
        <v>1</v>
      </c>
      <c r="H14" s="53">
        <v>12</v>
      </c>
      <c r="I14" s="53">
        <v>5040</v>
      </c>
      <c r="J14" s="84">
        <f t="shared" si="4"/>
        <v>60480</v>
      </c>
      <c r="K14" s="54">
        <f t="shared" si="5"/>
        <v>60480</v>
      </c>
      <c r="L14" s="48"/>
      <c r="M14" s="48"/>
      <c r="N14" s="47"/>
    </row>
    <row r="15" spans="1:14" s="4" customFormat="1" ht="19.5" customHeight="1">
      <c r="A15" s="46" t="s">
        <v>7</v>
      </c>
      <c r="B15" s="486" t="s">
        <v>227</v>
      </c>
      <c r="C15" s="486"/>
      <c r="D15" s="486"/>
      <c r="E15" s="486"/>
      <c r="F15" s="486"/>
      <c r="G15" s="52">
        <v>1</v>
      </c>
      <c r="H15" s="53">
        <v>1</v>
      </c>
      <c r="I15" s="53">
        <v>2880.57</v>
      </c>
      <c r="J15" s="84">
        <f>G15*H15*I15+M15</f>
        <v>17880.57</v>
      </c>
      <c r="K15" s="54">
        <f>J15-M15</f>
        <v>2880.5699999999997</v>
      </c>
      <c r="L15" s="48"/>
      <c r="M15" s="48">
        <v>15000</v>
      </c>
      <c r="N15" s="47"/>
    </row>
    <row r="16" spans="1:14" s="4" customFormat="1" ht="20.25" customHeight="1">
      <c r="A16" s="46"/>
      <c r="B16" s="428"/>
      <c r="C16" s="452"/>
      <c r="D16" s="452"/>
      <c r="E16" s="452"/>
      <c r="F16" s="453"/>
      <c r="G16" s="47"/>
      <c r="H16" s="47"/>
      <c r="I16" s="47"/>
      <c r="J16" s="48"/>
      <c r="K16" s="48"/>
      <c r="L16" s="48"/>
      <c r="M16" s="48"/>
      <c r="N16" s="47"/>
    </row>
    <row r="17" spans="1:14" s="4" customFormat="1" ht="16.5" customHeight="1">
      <c r="A17" s="484" t="s">
        <v>56</v>
      </c>
      <c r="B17" s="485"/>
      <c r="C17" s="485"/>
      <c r="D17" s="485"/>
      <c r="E17" s="485"/>
      <c r="F17" s="485"/>
      <c r="G17" s="485"/>
      <c r="H17" s="485"/>
      <c r="I17" s="485"/>
      <c r="J17" s="49">
        <f>SUM(J9:J16)</f>
        <v>278311.72992</v>
      </c>
      <c r="K17" s="49">
        <f>SUM(K9:K16)</f>
        <v>263311.72992</v>
      </c>
      <c r="L17" s="49"/>
      <c r="M17" s="49">
        <f>SUM(M9:M16)</f>
        <v>15000</v>
      </c>
      <c r="N17" s="47"/>
    </row>
  </sheetData>
  <mergeCells count="20">
    <mergeCell ref="A5:A7"/>
    <mergeCell ref="G5:G7"/>
    <mergeCell ref="A17:I17"/>
    <mergeCell ref="B9:F9"/>
    <mergeCell ref="B11:F11"/>
    <mergeCell ref="B12:F12"/>
    <mergeCell ref="B13:F13"/>
    <mergeCell ref="B15:F15"/>
    <mergeCell ref="B16:F16"/>
    <mergeCell ref="B10:F10"/>
    <mergeCell ref="B14:F14"/>
    <mergeCell ref="K5:N5"/>
    <mergeCell ref="K6:K7"/>
    <mergeCell ref="L6:L7"/>
    <mergeCell ref="M6:N6"/>
    <mergeCell ref="B8:F8"/>
    <mergeCell ref="B5:F7"/>
    <mergeCell ref="H5:H7"/>
    <mergeCell ref="I5:I7"/>
    <mergeCell ref="J5:J7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S17"/>
  <sheetViews>
    <sheetView view="pageBreakPreview" zoomScale="115" zoomScaleSheetLayoutView="115" workbookViewId="0" topLeftCell="A5">
      <selection activeCell="Q20" sqref="Q20"/>
    </sheetView>
  </sheetViews>
  <sheetFormatPr defaultColWidth="0.85546875" defaultRowHeight="15"/>
  <cols>
    <col min="1" max="6" width="0.85546875" style="6" customWidth="1"/>
    <col min="7" max="9" width="10.8515625" style="6" customWidth="1"/>
    <col min="10" max="10" width="7.57421875" style="6" customWidth="1"/>
    <col min="11" max="11" width="6.7109375" style="6" customWidth="1"/>
    <col min="12" max="12" width="6.421875" style="6" customWidth="1"/>
    <col min="13" max="13" width="8.7109375" style="6" customWidth="1"/>
    <col min="14" max="14" width="12.28125" style="6" customWidth="1"/>
    <col min="15" max="16" width="12.7109375" style="6" customWidth="1"/>
    <col min="17" max="17" width="8.00390625" style="6" customWidth="1"/>
    <col min="18" max="18" width="10.7109375" style="6" customWidth="1"/>
    <col min="19" max="19" width="7.140625" style="6" customWidth="1"/>
    <col min="20" max="217" width="0.85546875" style="6" customWidth="1"/>
    <col min="218" max="218" width="2.28125" style="6" customWidth="1"/>
    <col min="219" max="236" width="0.85546875" style="6" customWidth="1"/>
    <col min="237" max="237" width="1.7109375" style="6" customWidth="1"/>
    <col min="238" max="473" width="0.85546875" style="6" customWidth="1"/>
    <col min="474" max="474" width="2.28125" style="6" customWidth="1"/>
    <col min="475" max="492" width="0.85546875" style="6" customWidth="1"/>
    <col min="493" max="493" width="1.7109375" style="6" customWidth="1"/>
    <col min="494" max="729" width="0.85546875" style="6" customWidth="1"/>
    <col min="730" max="730" width="2.28125" style="6" customWidth="1"/>
    <col min="731" max="748" width="0.85546875" style="6" customWidth="1"/>
    <col min="749" max="749" width="1.7109375" style="6" customWidth="1"/>
    <col min="750" max="985" width="0.85546875" style="6" customWidth="1"/>
    <col min="986" max="986" width="2.28125" style="6" customWidth="1"/>
    <col min="987" max="1004" width="0.85546875" style="6" customWidth="1"/>
    <col min="1005" max="1005" width="1.7109375" style="6" customWidth="1"/>
    <col min="1006" max="1241" width="0.85546875" style="6" customWidth="1"/>
    <col min="1242" max="1242" width="2.28125" style="6" customWidth="1"/>
    <col min="1243" max="1260" width="0.85546875" style="6" customWidth="1"/>
    <col min="1261" max="1261" width="1.7109375" style="6" customWidth="1"/>
    <col min="1262" max="1497" width="0.85546875" style="6" customWidth="1"/>
    <col min="1498" max="1498" width="2.28125" style="6" customWidth="1"/>
    <col min="1499" max="1516" width="0.85546875" style="6" customWidth="1"/>
    <col min="1517" max="1517" width="1.7109375" style="6" customWidth="1"/>
    <col min="1518" max="1753" width="0.85546875" style="6" customWidth="1"/>
    <col min="1754" max="1754" width="2.28125" style="6" customWidth="1"/>
    <col min="1755" max="1772" width="0.85546875" style="6" customWidth="1"/>
    <col min="1773" max="1773" width="1.7109375" style="6" customWidth="1"/>
    <col min="1774" max="2009" width="0.85546875" style="6" customWidth="1"/>
    <col min="2010" max="2010" width="2.28125" style="6" customWidth="1"/>
    <col min="2011" max="2028" width="0.85546875" style="6" customWidth="1"/>
    <col min="2029" max="2029" width="1.7109375" style="6" customWidth="1"/>
    <col min="2030" max="2265" width="0.85546875" style="6" customWidth="1"/>
    <col min="2266" max="2266" width="2.28125" style="6" customWidth="1"/>
    <col min="2267" max="2284" width="0.85546875" style="6" customWidth="1"/>
    <col min="2285" max="2285" width="1.7109375" style="6" customWidth="1"/>
    <col min="2286" max="2521" width="0.85546875" style="6" customWidth="1"/>
    <col min="2522" max="2522" width="2.28125" style="6" customWidth="1"/>
    <col min="2523" max="2540" width="0.85546875" style="6" customWidth="1"/>
    <col min="2541" max="2541" width="1.7109375" style="6" customWidth="1"/>
    <col min="2542" max="2777" width="0.85546875" style="6" customWidth="1"/>
    <col min="2778" max="2778" width="2.28125" style="6" customWidth="1"/>
    <col min="2779" max="2796" width="0.85546875" style="6" customWidth="1"/>
    <col min="2797" max="2797" width="1.7109375" style="6" customWidth="1"/>
    <col min="2798" max="3033" width="0.85546875" style="6" customWidth="1"/>
    <col min="3034" max="3034" width="2.28125" style="6" customWidth="1"/>
    <col min="3035" max="3052" width="0.85546875" style="6" customWidth="1"/>
    <col min="3053" max="3053" width="1.7109375" style="6" customWidth="1"/>
    <col min="3054" max="3289" width="0.85546875" style="6" customWidth="1"/>
    <col min="3290" max="3290" width="2.28125" style="6" customWidth="1"/>
    <col min="3291" max="3308" width="0.85546875" style="6" customWidth="1"/>
    <col min="3309" max="3309" width="1.7109375" style="6" customWidth="1"/>
    <col min="3310" max="3545" width="0.85546875" style="6" customWidth="1"/>
    <col min="3546" max="3546" width="2.28125" style="6" customWidth="1"/>
    <col min="3547" max="3564" width="0.85546875" style="6" customWidth="1"/>
    <col min="3565" max="3565" width="1.7109375" style="6" customWidth="1"/>
    <col min="3566" max="3801" width="0.85546875" style="6" customWidth="1"/>
    <col min="3802" max="3802" width="2.28125" style="6" customWidth="1"/>
    <col min="3803" max="3820" width="0.85546875" style="6" customWidth="1"/>
    <col min="3821" max="3821" width="1.7109375" style="6" customWidth="1"/>
    <col min="3822" max="4057" width="0.85546875" style="6" customWidth="1"/>
    <col min="4058" max="4058" width="2.28125" style="6" customWidth="1"/>
    <col min="4059" max="4076" width="0.85546875" style="6" customWidth="1"/>
    <col min="4077" max="4077" width="1.7109375" style="6" customWidth="1"/>
    <col min="4078" max="4313" width="0.85546875" style="6" customWidth="1"/>
    <col min="4314" max="4314" width="2.28125" style="6" customWidth="1"/>
    <col min="4315" max="4332" width="0.85546875" style="6" customWidth="1"/>
    <col min="4333" max="4333" width="1.7109375" style="6" customWidth="1"/>
    <col min="4334" max="4569" width="0.85546875" style="6" customWidth="1"/>
    <col min="4570" max="4570" width="2.28125" style="6" customWidth="1"/>
    <col min="4571" max="4588" width="0.85546875" style="6" customWidth="1"/>
    <col min="4589" max="4589" width="1.7109375" style="6" customWidth="1"/>
    <col min="4590" max="4825" width="0.85546875" style="6" customWidth="1"/>
    <col min="4826" max="4826" width="2.28125" style="6" customWidth="1"/>
    <col min="4827" max="4844" width="0.85546875" style="6" customWidth="1"/>
    <col min="4845" max="4845" width="1.7109375" style="6" customWidth="1"/>
    <col min="4846" max="5081" width="0.85546875" style="6" customWidth="1"/>
    <col min="5082" max="5082" width="2.28125" style="6" customWidth="1"/>
    <col min="5083" max="5100" width="0.85546875" style="6" customWidth="1"/>
    <col min="5101" max="5101" width="1.7109375" style="6" customWidth="1"/>
    <col min="5102" max="5337" width="0.85546875" style="6" customWidth="1"/>
    <col min="5338" max="5338" width="2.28125" style="6" customWidth="1"/>
    <col min="5339" max="5356" width="0.85546875" style="6" customWidth="1"/>
    <col min="5357" max="5357" width="1.7109375" style="6" customWidth="1"/>
    <col min="5358" max="5593" width="0.85546875" style="6" customWidth="1"/>
    <col min="5594" max="5594" width="2.28125" style="6" customWidth="1"/>
    <col min="5595" max="5612" width="0.85546875" style="6" customWidth="1"/>
    <col min="5613" max="5613" width="1.7109375" style="6" customWidth="1"/>
    <col min="5614" max="5849" width="0.85546875" style="6" customWidth="1"/>
    <col min="5850" max="5850" width="2.28125" style="6" customWidth="1"/>
    <col min="5851" max="5868" width="0.85546875" style="6" customWidth="1"/>
    <col min="5869" max="5869" width="1.7109375" style="6" customWidth="1"/>
    <col min="5870" max="6105" width="0.85546875" style="6" customWidth="1"/>
    <col min="6106" max="6106" width="2.28125" style="6" customWidth="1"/>
    <col min="6107" max="6124" width="0.85546875" style="6" customWidth="1"/>
    <col min="6125" max="6125" width="1.7109375" style="6" customWidth="1"/>
    <col min="6126" max="6361" width="0.85546875" style="6" customWidth="1"/>
    <col min="6362" max="6362" width="2.28125" style="6" customWidth="1"/>
    <col min="6363" max="6380" width="0.85546875" style="6" customWidth="1"/>
    <col min="6381" max="6381" width="1.7109375" style="6" customWidth="1"/>
    <col min="6382" max="6617" width="0.85546875" style="6" customWidth="1"/>
    <col min="6618" max="6618" width="2.28125" style="6" customWidth="1"/>
    <col min="6619" max="6636" width="0.85546875" style="6" customWidth="1"/>
    <col min="6637" max="6637" width="1.7109375" style="6" customWidth="1"/>
    <col min="6638" max="6873" width="0.85546875" style="6" customWidth="1"/>
    <col min="6874" max="6874" width="2.28125" style="6" customWidth="1"/>
    <col min="6875" max="6892" width="0.85546875" style="6" customWidth="1"/>
    <col min="6893" max="6893" width="1.7109375" style="6" customWidth="1"/>
    <col min="6894" max="7129" width="0.85546875" style="6" customWidth="1"/>
    <col min="7130" max="7130" width="2.28125" style="6" customWidth="1"/>
    <col min="7131" max="7148" width="0.85546875" style="6" customWidth="1"/>
    <col min="7149" max="7149" width="1.7109375" style="6" customWidth="1"/>
    <col min="7150" max="7385" width="0.85546875" style="6" customWidth="1"/>
    <col min="7386" max="7386" width="2.28125" style="6" customWidth="1"/>
    <col min="7387" max="7404" width="0.85546875" style="6" customWidth="1"/>
    <col min="7405" max="7405" width="1.7109375" style="6" customWidth="1"/>
    <col min="7406" max="7641" width="0.85546875" style="6" customWidth="1"/>
    <col min="7642" max="7642" width="2.28125" style="6" customWidth="1"/>
    <col min="7643" max="7660" width="0.85546875" style="6" customWidth="1"/>
    <col min="7661" max="7661" width="1.7109375" style="6" customWidth="1"/>
    <col min="7662" max="7897" width="0.85546875" style="6" customWidth="1"/>
    <col min="7898" max="7898" width="2.28125" style="6" customWidth="1"/>
    <col min="7899" max="7916" width="0.85546875" style="6" customWidth="1"/>
    <col min="7917" max="7917" width="1.7109375" style="6" customWidth="1"/>
    <col min="7918" max="8153" width="0.85546875" style="6" customWidth="1"/>
    <col min="8154" max="8154" width="2.28125" style="6" customWidth="1"/>
    <col min="8155" max="8172" width="0.85546875" style="6" customWidth="1"/>
    <col min="8173" max="8173" width="1.7109375" style="6" customWidth="1"/>
    <col min="8174" max="8409" width="0.85546875" style="6" customWidth="1"/>
    <col min="8410" max="8410" width="2.28125" style="6" customWidth="1"/>
    <col min="8411" max="8428" width="0.85546875" style="6" customWidth="1"/>
    <col min="8429" max="8429" width="1.7109375" style="6" customWidth="1"/>
    <col min="8430" max="8665" width="0.85546875" style="6" customWidth="1"/>
    <col min="8666" max="8666" width="2.28125" style="6" customWidth="1"/>
    <col min="8667" max="8684" width="0.85546875" style="6" customWidth="1"/>
    <col min="8685" max="8685" width="1.7109375" style="6" customWidth="1"/>
    <col min="8686" max="8921" width="0.85546875" style="6" customWidth="1"/>
    <col min="8922" max="8922" width="2.28125" style="6" customWidth="1"/>
    <col min="8923" max="8940" width="0.85546875" style="6" customWidth="1"/>
    <col min="8941" max="8941" width="1.7109375" style="6" customWidth="1"/>
    <col min="8942" max="9177" width="0.85546875" style="6" customWidth="1"/>
    <col min="9178" max="9178" width="2.28125" style="6" customWidth="1"/>
    <col min="9179" max="9196" width="0.85546875" style="6" customWidth="1"/>
    <col min="9197" max="9197" width="1.7109375" style="6" customWidth="1"/>
    <col min="9198" max="9433" width="0.85546875" style="6" customWidth="1"/>
    <col min="9434" max="9434" width="2.28125" style="6" customWidth="1"/>
    <col min="9435" max="9452" width="0.85546875" style="6" customWidth="1"/>
    <col min="9453" max="9453" width="1.7109375" style="6" customWidth="1"/>
    <col min="9454" max="9689" width="0.85546875" style="6" customWidth="1"/>
    <col min="9690" max="9690" width="2.28125" style="6" customWidth="1"/>
    <col min="9691" max="9708" width="0.85546875" style="6" customWidth="1"/>
    <col min="9709" max="9709" width="1.7109375" style="6" customWidth="1"/>
    <col min="9710" max="9945" width="0.85546875" style="6" customWidth="1"/>
    <col min="9946" max="9946" width="2.28125" style="6" customWidth="1"/>
    <col min="9947" max="9964" width="0.85546875" style="6" customWidth="1"/>
    <col min="9965" max="9965" width="1.7109375" style="6" customWidth="1"/>
    <col min="9966" max="10201" width="0.85546875" style="6" customWidth="1"/>
    <col min="10202" max="10202" width="2.28125" style="6" customWidth="1"/>
    <col min="10203" max="10220" width="0.85546875" style="6" customWidth="1"/>
    <col min="10221" max="10221" width="1.7109375" style="6" customWidth="1"/>
    <col min="10222" max="10457" width="0.85546875" style="6" customWidth="1"/>
    <col min="10458" max="10458" width="2.28125" style="6" customWidth="1"/>
    <col min="10459" max="10476" width="0.85546875" style="6" customWidth="1"/>
    <col min="10477" max="10477" width="1.7109375" style="6" customWidth="1"/>
    <col min="10478" max="10713" width="0.85546875" style="6" customWidth="1"/>
    <col min="10714" max="10714" width="2.28125" style="6" customWidth="1"/>
    <col min="10715" max="10732" width="0.85546875" style="6" customWidth="1"/>
    <col min="10733" max="10733" width="1.7109375" style="6" customWidth="1"/>
    <col min="10734" max="10969" width="0.85546875" style="6" customWidth="1"/>
    <col min="10970" max="10970" width="2.28125" style="6" customWidth="1"/>
    <col min="10971" max="10988" width="0.85546875" style="6" customWidth="1"/>
    <col min="10989" max="10989" width="1.7109375" style="6" customWidth="1"/>
    <col min="10990" max="11225" width="0.85546875" style="6" customWidth="1"/>
    <col min="11226" max="11226" width="2.28125" style="6" customWidth="1"/>
    <col min="11227" max="11244" width="0.85546875" style="6" customWidth="1"/>
    <col min="11245" max="11245" width="1.7109375" style="6" customWidth="1"/>
    <col min="11246" max="11481" width="0.85546875" style="6" customWidth="1"/>
    <col min="11482" max="11482" width="2.28125" style="6" customWidth="1"/>
    <col min="11483" max="11500" width="0.85546875" style="6" customWidth="1"/>
    <col min="11501" max="11501" width="1.7109375" style="6" customWidth="1"/>
    <col min="11502" max="11737" width="0.85546875" style="6" customWidth="1"/>
    <col min="11738" max="11738" width="2.28125" style="6" customWidth="1"/>
    <col min="11739" max="11756" width="0.85546875" style="6" customWidth="1"/>
    <col min="11757" max="11757" width="1.7109375" style="6" customWidth="1"/>
    <col min="11758" max="11993" width="0.85546875" style="6" customWidth="1"/>
    <col min="11994" max="11994" width="2.28125" style="6" customWidth="1"/>
    <col min="11995" max="12012" width="0.85546875" style="6" customWidth="1"/>
    <col min="12013" max="12013" width="1.7109375" style="6" customWidth="1"/>
    <col min="12014" max="12249" width="0.85546875" style="6" customWidth="1"/>
    <col min="12250" max="12250" width="2.28125" style="6" customWidth="1"/>
    <col min="12251" max="12268" width="0.85546875" style="6" customWidth="1"/>
    <col min="12269" max="12269" width="1.7109375" style="6" customWidth="1"/>
    <col min="12270" max="12505" width="0.85546875" style="6" customWidth="1"/>
    <col min="12506" max="12506" width="2.28125" style="6" customWidth="1"/>
    <col min="12507" max="12524" width="0.85546875" style="6" customWidth="1"/>
    <col min="12525" max="12525" width="1.7109375" style="6" customWidth="1"/>
    <col min="12526" max="12761" width="0.85546875" style="6" customWidth="1"/>
    <col min="12762" max="12762" width="2.28125" style="6" customWidth="1"/>
    <col min="12763" max="12780" width="0.85546875" style="6" customWidth="1"/>
    <col min="12781" max="12781" width="1.7109375" style="6" customWidth="1"/>
    <col min="12782" max="13017" width="0.85546875" style="6" customWidth="1"/>
    <col min="13018" max="13018" width="2.28125" style="6" customWidth="1"/>
    <col min="13019" max="13036" width="0.85546875" style="6" customWidth="1"/>
    <col min="13037" max="13037" width="1.7109375" style="6" customWidth="1"/>
    <col min="13038" max="13273" width="0.85546875" style="6" customWidth="1"/>
    <col min="13274" max="13274" width="2.28125" style="6" customWidth="1"/>
    <col min="13275" max="13292" width="0.85546875" style="6" customWidth="1"/>
    <col min="13293" max="13293" width="1.7109375" style="6" customWidth="1"/>
    <col min="13294" max="13529" width="0.85546875" style="6" customWidth="1"/>
    <col min="13530" max="13530" width="2.28125" style="6" customWidth="1"/>
    <col min="13531" max="13548" width="0.85546875" style="6" customWidth="1"/>
    <col min="13549" max="13549" width="1.7109375" style="6" customWidth="1"/>
    <col min="13550" max="13785" width="0.85546875" style="6" customWidth="1"/>
    <col min="13786" max="13786" width="2.28125" style="6" customWidth="1"/>
    <col min="13787" max="13804" width="0.85546875" style="6" customWidth="1"/>
    <col min="13805" max="13805" width="1.7109375" style="6" customWidth="1"/>
    <col min="13806" max="14041" width="0.85546875" style="6" customWidth="1"/>
    <col min="14042" max="14042" width="2.28125" style="6" customWidth="1"/>
    <col min="14043" max="14060" width="0.85546875" style="6" customWidth="1"/>
    <col min="14061" max="14061" width="1.7109375" style="6" customWidth="1"/>
    <col min="14062" max="14297" width="0.85546875" style="6" customWidth="1"/>
    <col min="14298" max="14298" width="2.28125" style="6" customWidth="1"/>
    <col min="14299" max="14316" width="0.85546875" style="6" customWidth="1"/>
    <col min="14317" max="14317" width="1.7109375" style="6" customWidth="1"/>
    <col min="14318" max="14553" width="0.85546875" style="6" customWidth="1"/>
    <col min="14554" max="14554" width="2.28125" style="6" customWidth="1"/>
    <col min="14555" max="14572" width="0.85546875" style="6" customWidth="1"/>
    <col min="14573" max="14573" width="1.7109375" style="6" customWidth="1"/>
    <col min="14574" max="14809" width="0.85546875" style="6" customWidth="1"/>
    <col min="14810" max="14810" width="2.28125" style="6" customWidth="1"/>
    <col min="14811" max="14828" width="0.85546875" style="6" customWidth="1"/>
    <col min="14829" max="14829" width="1.7109375" style="6" customWidth="1"/>
    <col min="14830" max="15065" width="0.85546875" style="6" customWidth="1"/>
    <col min="15066" max="15066" width="2.28125" style="6" customWidth="1"/>
    <col min="15067" max="15084" width="0.85546875" style="6" customWidth="1"/>
    <col min="15085" max="15085" width="1.7109375" style="6" customWidth="1"/>
    <col min="15086" max="15321" width="0.85546875" style="6" customWidth="1"/>
    <col min="15322" max="15322" width="2.28125" style="6" customWidth="1"/>
    <col min="15323" max="15340" width="0.85546875" style="6" customWidth="1"/>
    <col min="15341" max="15341" width="1.7109375" style="6" customWidth="1"/>
    <col min="15342" max="15577" width="0.85546875" style="6" customWidth="1"/>
    <col min="15578" max="15578" width="2.28125" style="6" customWidth="1"/>
    <col min="15579" max="15596" width="0.85546875" style="6" customWidth="1"/>
    <col min="15597" max="15597" width="1.7109375" style="6" customWidth="1"/>
    <col min="15598" max="15833" width="0.85546875" style="6" customWidth="1"/>
    <col min="15834" max="15834" width="2.28125" style="6" customWidth="1"/>
    <col min="15835" max="15852" width="0.85546875" style="6" customWidth="1"/>
    <col min="15853" max="15853" width="1.7109375" style="6" customWidth="1"/>
    <col min="15854" max="16089" width="0.85546875" style="6" customWidth="1"/>
    <col min="16090" max="16090" width="2.28125" style="6" customWidth="1"/>
    <col min="16091" max="16108" width="0.85546875" style="6" customWidth="1"/>
    <col min="16109" max="16109" width="1.7109375" style="6" customWidth="1"/>
    <col min="16110" max="16384" width="0.85546875" style="6" customWidth="1"/>
  </cols>
  <sheetData>
    <row r="1" ht="3" customHeight="1"/>
    <row r="2" ht="15">
      <c r="A2" s="6" t="s">
        <v>113</v>
      </c>
    </row>
    <row r="3" ht="12.75" customHeight="1"/>
    <row r="4" spans="1:19" s="7" customFormat="1" ht="11.25" customHeight="1">
      <c r="A4" s="433" t="s">
        <v>9</v>
      </c>
      <c r="B4" s="434"/>
      <c r="C4" s="434"/>
      <c r="D4" s="434"/>
      <c r="E4" s="434"/>
      <c r="F4" s="435"/>
      <c r="G4" s="433" t="s">
        <v>0</v>
      </c>
      <c r="H4" s="434"/>
      <c r="I4" s="434"/>
      <c r="J4" s="434"/>
      <c r="K4" s="434"/>
      <c r="L4" s="433" t="s">
        <v>114</v>
      </c>
      <c r="M4" s="433" t="s">
        <v>115</v>
      </c>
      <c r="N4" s="433" t="s">
        <v>116</v>
      </c>
      <c r="O4" s="433" t="s">
        <v>117</v>
      </c>
      <c r="P4" s="428" t="s">
        <v>28</v>
      </c>
      <c r="Q4" s="295"/>
      <c r="R4" s="295"/>
      <c r="S4" s="295"/>
    </row>
    <row r="5" spans="1:19" s="7" customFormat="1" ht="84" customHeight="1">
      <c r="A5" s="436"/>
      <c r="B5" s="437"/>
      <c r="C5" s="437"/>
      <c r="D5" s="437"/>
      <c r="E5" s="437"/>
      <c r="F5" s="438"/>
      <c r="G5" s="436"/>
      <c r="H5" s="437"/>
      <c r="I5" s="437"/>
      <c r="J5" s="437"/>
      <c r="K5" s="437"/>
      <c r="L5" s="436"/>
      <c r="M5" s="436"/>
      <c r="N5" s="436"/>
      <c r="O5" s="436"/>
      <c r="P5" s="436" t="s">
        <v>54</v>
      </c>
      <c r="Q5" s="436" t="s">
        <v>30</v>
      </c>
      <c r="R5" s="439" t="s">
        <v>31</v>
      </c>
      <c r="S5" s="440"/>
    </row>
    <row r="6" spans="1:19" s="7" customFormat="1" ht="26.25" customHeight="1">
      <c r="A6" s="439"/>
      <c r="B6" s="440"/>
      <c r="C6" s="440"/>
      <c r="D6" s="440"/>
      <c r="E6" s="440"/>
      <c r="F6" s="441"/>
      <c r="G6" s="439"/>
      <c r="H6" s="440"/>
      <c r="I6" s="440"/>
      <c r="J6" s="440"/>
      <c r="K6" s="440"/>
      <c r="L6" s="439"/>
      <c r="M6" s="439"/>
      <c r="N6" s="439"/>
      <c r="O6" s="439"/>
      <c r="P6" s="281"/>
      <c r="Q6" s="281"/>
      <c r="R6" s="26" t="s">
        <v>35</v>
      </c>
      <c r="S6" s="26" t="s">
        <v>36</v>
      </c>
    </row>
    <row r="7" spans="1:19" s="8" customFormat="1" ht="12.75">
      <c r="A7" s="410">
        <v>1</v>
      </c>
      <c r="B7" s="411"/>
      <c r="C7" s="411"/>
      <c r="D7" s="411"/>
      <c r="E7" s="411"/>
      <c r="F7" s="412"/>
      <c r="G7" s="410">
        <v>2</v>
      </c>
      <c r="H7" s="411"/>
      <c r="I7" s="411"/>
      <c r="J7" s="411"/>
      <c r="K7" s="411"/>
      <c r="L7" s="27">
        <v>3</v>
      </c>
      <c r="M7" s="27">
        <v>4</v>
      </c>
      <c r="N7" s="27">
        <v>5</v>
      </c>
      <c r="O7" s="27">
        <v>7</v>
      </c>
      <c r="P7" s="27">
        <v>8</v>
      </c>
      <c r="Q7" s="27">
        <v>9</v>
      </c>
      <c r="R7" s="27">
        <v>10</v>
      </c>
      <c r="S7" s="27">
        <v>11</v>
      </c>
    </row>
    <row r="8" spans="1:19" s="4" customFormat="1" ht="22.5" customHeight="1">
      <c r="A8" s="363" t="s">
        <v>1</v>
      </c>
      <c r="B8" s="364"/>
      <c r="C8" s="364"/>
      <c r="D8" s="364"/>
      <c r="E8" s="364"/>
      <c r="F8" s="365"/>
      <c r="G8" s="487" t="s">
        <v>230</v>
      </c>
      <c r="H8" s="488"/>
      <c r="I8" s="488"/>
      <c r="J8" s="488"/>
      <c r="K8" s="489"/>
      <c r="L8" s="13">
        <v>247</v>
      </c>
      <c r="M8" s="13" t="s">
        <v>118</v>
      </c>
      <c r="N8" s="52">
        <v>28000</v>
      </c>
      <c r="O8" s="55">
        <f>P8/N8</f>
        <v>8.928571428571429</v>
      </c>
      <c r="P8" s="55">
        <v>250000</v>
      </c>
      <c r="Q8" s="13"/>
      <c r="R8" s="60">
        <v>45000</v>
      </c>
      <c r="S8" s="13"/>
    </row>
    <row r="9" spans="1:19" s="4" customFormat="1" ht="18" customHeight="1">
      <c r="A9" s="363" t="s">
        <v>2</v>
      </c>
      <c r="B9" s="364"/>
      <c r="C9" s="364"/>
      <c r="D9" s="364"/>
      <c r="E9" s="364"/>
      <c r="F9" s="365"/>
      <c r="G9" s="487" t="s">
        <v>231</v>
      </c>
      <c r="H9" s="488"/>
      <c r="I9" s="488"/>
      <c r="J9" s="488"/>
      <c r="K9" s="489"/>
      <c r="L9" s="13">
        <v>247</v>
      </c>
      <c r="M9" s="13" t="s">
        <v>119</v>
      </c>
      <c r="N9" s="52">
        <v>84</v>
      </c>
      <c r="O9" s="55">
        <f aca="true" t="shared" si="0" ref="O9:O13">P9/N9</f>
        <v>2619.0476190476193</v>
      </c>
      <c r="P9" s="55">
        <f>195000+25000</f>
        <v>220000</v>
      </c>
      <c r="Q9" s="13"/>
      <c r="R9" s="60"/>
      <c r="S9" s="13"/>
    </row>
    <row r="10" spans="1:19" s="4" customFormat="1" ht="18" customHeight="1">
      <c r="A10" s="363" t="s">
        <v>3</v>
      </c>
      <c r="B10" s="364"/>
      <c r="C10" s="364"/>
      <c r="D10" s="364"/>
      <c r="E10" s="364"/>
      <c r="F10" s="365"/>
      <c r="G10" s="487" t="s">
        <v>232</v>
      </c>
      <c r="H10" s="488"/>
      <c r="I10" s="488"/>
      <c r="J10" s="488"/>
      <c r="K10" s="489"/>
      <c r="L10" s="13">
        <v>247</v>
      </c>
      <c r="M10" s="13" t="s">
        <v>119</v>
      </c>
      <c r="N10" s="52">
        <v>85</v>
      </c>
      <c r="O10" s="55">
        <f aca="true" t="shared" si="1" ref="O10">P10/N10</f>
        <v>898.4357647058823</v>
      </c>
      <c r="P10" s="55">
        <v>76367.04</v>
      </c>
      <c r="Q10" s="13"/>
      <c r="R10" s="60"/>
      <c r="S10" s="13"/>
    </row>
    <row r="11" spans="1:19" s="4" customFormat="1" ht="16.5" customHeight="1">
      <c r="A11" s="363" t="s">
        <v>5</v>
      </c>
      <c r="B11" s="364"/>
      <c r="C11" s="364"/>
      <c r="D11" s="364"/>
      <c r="E11" s="364"/>
      <c r="F11" s="365"/>
      <c r="G11" s="487" t="s">
        <v>233</v>
      </c>
      <c r="H11" s="488"/>
      <c r="I11" s="488"/>
      <c r="J11" s="488"/>
      <c r="K11" s="489"/>
      <c r="L11" s="13">
        <v>244</v>
      </c>
      <c r="M11" s="13" t="s">
        <v>120</v>
      </c>
      <c r="N11" s="52">
        <v>120</v>
      </c>
      <c r="O11" s="55">
        <f t="shared" si="0"/>
        <v>141.6819166666667</v>
      </c>
      <c r="P11" s="85">
        <f>12000+5001.83</f>
        <v>17001.83</v>
      </c>
      <c r="Q11" s="13"/>
      <c r="R11" s="60"/>
      <c r="S11" s="13"/>
    </row>
    <row r="12" spans="1:19" s="4" customFormat="1" ht="16.5" customHeight="1">
      <c r="A12" s="363" t="s">
        <v>6</v>
      </c>
      <c r="B12" s="364"/>
      <c r="C12" s="364"/>
      <c r="D12" s="364"/>
      <c r="E12" s="364"/>
      <c r="F12" s="365"/>
      <c r="G12" s="487" t="s">
        <v>234</v>
      </c>
      <c r="H12" s="488"/>
      <c r="I12" s="488"/>
      <c r="J12" s="488"/>
      <c r="K12" s="489"/>
      <c r="L12" s="13">
        <v>244</v>
      </c>
      <c r="M12" s="13" t="s">
        <v>120</v>
      </c>
      <c r="N12" s="52">
        <v>120</v>
      </c>
      <c r="O12" s="55">
        <f t="shared" si="0"/>
        <v>141.6819166666667</v>
      </c>
      <c r="P12" s="85">
        <f>12000+5001.83</f>
        <v>17001.83</v>
      </c>
      <c r="Q12" s="13"/>
      <c r="R12" s="60"/>
      <c r="S12" s="13"/>
    </row>
    <row r="13" spans="1:19" s="4" customFormat="1" ht="16.5" customHeight="1">
      <c r="A13" s="363" t="s">
        <v>7</v>
      </c>
      <c r="B13" s="364"/>
      <c r="C13" s="364"/>
      <c r="D13" s="364"/>
      <c r="E13" s="364"/>
      <c r="F13" s="365"/>
      <c r="G13" s="487" t="s">
        <v>235</v>
      </c>
      <c r="H13" s="488"/>
      <c r="I13" s="488"/>
      <c r="J13" s="488"/>
      <c r="K13" s="489"/>
      <c r="L13" s="13">
        <v>244</v>
      </c>
      <c r="M13" s="13"/>
      <c r="N13" s="52">
        <v>28.51</v>
      </c>
      <c r="O13" s="55">
        <f t="shared" si="0"/>
        <v>1157.5524377411434</v>
      </c>
      <c r="P13" s="85">
        <f>28000+5001.82</f>
        <v>33001.82</v>
      </c>
      <c r="Q13" s="13"/>
      <c r="R13" s="60">
        <v>10000</v>
      </c>
      <c r="S13" s="13"/>
    </row>
    <row r="14" spans="1:19" s="4" customFormat="1" ht="16.5" customHeight="1">
      <c r="A14" s="363" t="s">
        <v>8</v>
      </c>
      <c r="B14" s="364"/>
      <c r="C14" s="364"/>
      <c r="D14" s="364"/>
      <c r="E14" s="364"/>
      <c r="F14" s="365"/>
      <c r="G14" s="428"/>
      <c r="H14" s="390"/>
      <c r="I14" s="390"/>
      <c r="J14" s="390"/>
      <c r="K14" s="390"/>
      <c r="L14" s="13"/>
      <c r="M14" s="13"/>
      <c r="N14" s="13"/>
      <c r="O14" s="13"/>
      <c r="P14" s="13"/>
      <c r="Q14" s="13"/>
      <c r="R14" s="60"/>
      <c r="S14" s="13"/>
    </row>
    <row r="15" spans="1:19" s="4" customFormat="1" ht="16.5" customHeight="1">
      <c r="A15" s="355" t="s">
        <v>56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0"/>
      <c r="P15" s="30">
        <f>SUM(P8:P13)</f>
        <v>613372.5199999999</v>
      </c>
      <c r="Q15" s="30"/>
      <c r="R15" s="61">
        <f aca="true" t="shared" si="2" ref="R15">SUM(R8:R13)</f>
        <v>55000</v>
      </c>
      <c r="S15" s="13"/>
    </row>
    <row r="16" spans="14:18" ht="15">
      <c r="N16" s="490" t="s">
        <v>236</v>
      </c>
      <c r="O16" s="491"/>
      <c r="P16" s="57">
        <f>P11+P12+P13</f>
        <v>67005.48000000001</v>
      </c>
      <c r="R16" s="57">
        <f>R11+R12+R13</f>
        <v>10000</v>
      </c>
    </row>
    <row r="17" spans="14:18" ht="15">
      <c r="N17" s="490" t="s">
        <v>237</v>
      </c>
      <c r="O17" s="491"/>
      <c r="P17" s="57">
        <f>P8+P9+P10</f>
        <v>546367.04</v>
      </c>
      <c r="R17" s="57">
        <f>R8+R9</f>
        <v>45000</v>
      </c>
    </row>
  </sheetData>
  <mergeCells count="29">
    <mergeCell ref="N16:O16"/>
    <mergeCell ref="N17:O17"/>
    <mergeCell ref="O4:O6"/>
    <mergeCell ref="P4:S4"/>
    <mergeCell ref="P5:P6"/>
    <mergeCell ref="Q5:Q6"/>
    <mergeCell ref="R5:S5"/>
    <mergeCell ref="A4:F6"/>
    <mergeCell ref="G4:K6"/>
    <mergeCell ref="L4:L6"/>
    <mergeCell ref="M4:M6"/>
    <mergeCell ref="N4:N6"/>
    <mergeCell ref="A8:F8"/>
    <mergeCell ref="G8:K8"/>
    <mergeCell ref="A7:F7"/>
    <mergeCell ref="G7:K7"/>
    <mergeCell ref="A9:F9"/>
    <mergeCell ref="G9:K9"/>
    <mergeCell ref="A10:F10"/>
    <mergeCell ref="G10:K10"/>
    <mergeCell ref="A12:F12"/>
    <mergeCell ref="G12:K12"/>
    <mergeCell ref="A11:F11"/>
    <mergeCell ref="G11:K11"/>
    <mergeCell ref="A14:F14"/>
    <mergeCell ref="G14:K14"/>
    <mergeCell ref="A13:F13"/>
    <mergeCell ref="G13:K13"/>
    <mergeCell ref="A15:N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O50"/>
  <sheetViews>
    <sheetView view="pageBreakPreview" zoomScaleSheetLayoutView="100" workbookViewId="0" topLeftCell="A33">
      <selection activeCell="Q50" sqref="Q50"/>
    </sheetView>
  </sheetViews>
  <sheetFormatPr defaultColWidth="0.85546875" defaultRowHeight="15"/>
  <cols>
    <col min="1" max="6" width="0.85546875" style="6" customWidth="1"/>
    <col min="7" max="11" width="6.8515625" style="6" customWidth="1"/>
    <col min="12" max="12" width="13.57421875" style="6" customWidth="1"/>
    <col min="13" max="14" width="9.8515625" style="6" customWidth="1"/>
    <col min="15" max="15" width="12.421875" style="6" customWidth="1"/>
    <col min="16" max="17" width="16.421875" style="6" customWidth="1"/>
    <col min="18" max="18" width="9.8515625" style="6" customWidth="1"/>
    <col min="19" max="19" width="12.8515625" style="6" customWidth="1"/>
    <col min="20" max="20" width="9.00390625" style="6" customWidth="1"/>
    <col min="21" max="213" width="0.85546875" style="6" customWidth="1"/>
    <col min="214" max="214" width="2.28125" style="6" customWidth="1"/>
    <col min="215" max="228" width="0.85546875" style="6" customWidth="1"/>
    <col min="229" max="229" width="2.28125" style="6" customWidth="1"/>
    <col min="230" max="469" width="0.85546875" style="6" customWidth="1"/>
    <col min="470" max="470" width="2.28125" style="6" customWidth="1"/>
    <col min="471" max="484" width="0.85546875" style="6" customWidth="1"/>
    <col min="485" max="485" width="2.28125" style="6" customWidth="1"/>
    <col min="486" max="725" width="0.85546875" style="6" customWidth="1"/>
    <col min="726" max="726" width="2.28125" style="6" customWidth="1"/>
    <col min="727" max="740" width="0.85546875" style="6" customWidth="1"/>
    <col min="741" max="741" width="2.28125" style="6" customWidth="1"/>
    <col min="742" max="981" width="0.85546875" style="6" customWidth="1"/>
    <col min="982" max="982" width="2.28125" style="6" customWidth="1"/>
    <col min="983" max="996" width="0.85546875" style="6" customWidth="1"/>
    <col min="997" max="997" width="2.28125" style="6" customWidth="1"/>
    <col min="998" max="1237" width="0.85546875" style="6" customWidth="1"/>
    <col min="1238" max="1238" width="2.28125" style="6" customWidth="1"/>
    <col min="1239" max="1252" width="0.85546875" style="6" customWidth="1"/>
    <col min="1253" max="1253" width="2.28125" style="6" customWidth="1"/>
    <col min="1254" max="1493" width="0.85546875" style="6" customWidth="1"/>
    <col min="1494" max="1494" width="2.28125" style="6" customWidth="1"/>
    <col min="1495" max="1508" width="0.85546875" style="6" customWidth="1"/>
    <col min="1509" max="1509" width="2.28125" style="6" customWidth="1"/>
    <col min="1510" max="1749" width="0.85546875" style="6" customWidth="1"/>
    <col min="1750" max="1750" width="2.28125" style="6" customWidth="1"/>
    <col min="1751" max="1764" width="0.85546875" style="6" customWidth="1"/>
    <col min="1765" max="1765" width="2.28125" style="6" customWidth="1"/>
    <col min="1766" max="2005" width="0.85546875" style="6" customWidth="1"/>
    <col min="2006" max="2006" width="2.28125" style="6" customWidth="1"/>
    <col min="2007" max="2020" width="0.85546875" style="6" customWidth="1"/>
    <col min="2021" max="2021" width="2.28125" style="6" customWidth="1"/>
    <col min="2022" max="2261" width="0.85546875" style="6" customWidth="1"/>
    <col min="2262" max="2262" width="2.28125" style="6" customWidth="1"/>
    <col min="2263" max="2276" width="0.85546875" style="6" customWidth="1"/>
    <col min="2277" max="2277" width="2.28125" style="6" customWidth="1"/>
    <col min="2278" max="2517" width="0.85546875" style="6" customWidth="1"/>
    <col min="2518" max="2518" width="2.28125" style="6" customWidth="1"/>
    <col min="2519" max="2532" width="0.85546875" style="6" customWidth="1"/>
    <col min="2533" max="2533" width="2.28125" style="6" customWidth="1"/>
    <col min="2534" max="2773" width="0.85546875" style="6" customWidth="1"/>
    <col min="2774" max="2774" width="2.28125" style="6" customWidth="1"/>
    <col min="2775" max="2788" width="0.85546875" style="6" customWidth="1"/>
    <col min="2789" max="2789" width="2.28125" style="6" customWidth="1"/>
    <col min="2790" max="3029" width="0.85546875" style="6" customWidth="1"/>
    <col min="3030" max="3030" width="2.28125" style="6" customWidth="1"/>
    <col min="3031" max="3044" width="0.85546875" style="6" customWidth="1"/>
    <col min="3045" max="3045" width="2.28125" style="6" customWidth="1"/>
    <col min="3046" max="3285" width="0.85546875" style="6" customWidth="1"/>
    <col min="3286" max="3286" width="2.28125" style="6" customWidth="1"/>
    <col min="3287" max="3300" width="0.85546875" style="6" customWidth="1"/>
    <col min="3301" max="3301" width="2.28125" style="6" customWidth="1"/>
    <col min="3302" max="3541" width="0.85546875" style="6" customWidth="1"/>
    <col min="3542" max="3542" width="2.28125" style="6" customWidth="1"/>
    <col min="3543" max="3556" width="0.85546875" style="6" customWidth="1"/>
    <col min="3557" max="3557" width="2.28125" style="6" customWidth="1"/>
    <col min="3558" max="3797" width="0.85546875" style="6" customWidth="1"/>
    <col min="3798" max="3798" width="2.28125" style="6" customWidth="1"/>
    <col min="3799" max="3812" width="0.85546875" style="6" customWidth="1"/>
    <col min="3813" max="3813" width="2.28125" style="6" customWidth="1"/>
    <col min="3814" max="4053" width="0.85546875" style="6" customWidth="1"/>
    <col min="4054" max="4054" width="2.28125" style="6" customWidth="1"/>
    <col min="4055" max="4068" width="0.85546875" style="6" customWidth="1"/>
    <col min="4069" max="4069" width="2.28125" style="6" customWidth="1"/>
    <col min="4070" max="4309" width="0.85546875" style="6" customWidth="1"/>
    <col min="4310" max="4310" width="2.28125" style="6" customWidth="1"/>
    <col min="4311" max="4324" width="0.85546875" style="6" customWidth="1"/>
    <col min="4325" max="4325" width="2.28125" style="6" customWidth="1"/>
    <col min="4326" max="4565" width="0.85546875" style="6" customWidth="1"/>
    <col min="4566" max="4566" width="2.28125" style="6" customWidth="1"/>
    <col min="4567" max="4580" width="0.85546875" style="6" customWidth="1"/>
    <col min="4581" max="4581" width="2.28125" style="6" customWidth="1"/>
    <col min="4582" max="4821" width="0.85546875" style="6" customWidth="1"/>
    <col min="4822" max="4822" width="2.28125" style="6" customWidth="1"/>
    <col min="4823" max="4836" width="0.85546875" style="6" customWidth="1"/>
    <col min="4837" max="4837" width="2.28125" style="6" customWidth="1"/>
    <col min="4838" max="5077" width="0.85546875" style="6" customWidth="1"/>
    <col min="5078" max="5078" width="2.28125" style="6" customWidth="1"/>
    <col min="5079" max="5092" width="0.85546875" style="6" customWidth="1"/>
    <col min="5093" max="5093" width="2.28125" style="6" customWidth="1"/>
    <col min="5094" max="5333" width="0.85546875" style="6" customWidth="1"/>
    <col min="5334" max="5334" width="2.28125" style="6" customWidth="1"/>
    <col min="5335" max="5348" width="0.85546875" style="6" customWidth="1"/>
    <col min="5349" max="5349" width="2.28125" style="6" customWidth="1"/>
    <col min="5350" max="5589" width="0.85546875" style="6" customWidth="1"/>
    <col min="5590" max="5590" width="2.28125" style="6" customWidth="1"/>
    <col min="5591" max="5604" width="0.85546875" style="6" customWidth="1"/>
    <col min="5605" max="5605" width="2.28125" style="6" customWidth="1"/>
    <col min="5606" max="5845" width="0.85546875" style="6" customWidth="1"/>
    <col min="5846" max="5846" width="2.28125" style="6" customWidth="1"/>
    <col min="5847" max="5860" width="0.85546875" style="6" customWidth="1"/>
    <col min="5861" max="5861" width="2.28125" style="6" customWidth="1"/>
    <col min="5862" max="6101" width="0.85546875" style="6" customWidth="1"/>
    <col min="6102" max="6102" width="2.28125" style="6" customWidth="1"/>
    <col min="6103" max="6116" width="0.85546875" style="6" customWidth="1"/>
    <col min="6117" max="6117" width="2.28125" style="6" customWidth="1"/>
    <col min="6118" max="6357" width="0.85546875" style="6" customWidth="1"/>
    <col min="6358" max="6358" width="2.28125" style="6" customWidth="1"/>
    <col min="6359" max="6372" width="0.85546875" style="6" customWidth="1"/>
    <col min="6373" max="6373" width="2.28125" style="6" customWidth="1"/>
    <col min="6374" max="6613" width="0.85546875" style="6" customWidth="1"/>
    <col min="6614" max="6614" width="2.28125" style="6" customWidth="1"/>
    <col min="6615" max="6628" width="0.85546875" style="6" customWidth="1"/>
    <col min="6629" max="6629" width="2.28125" style="6" customWidth="1"/>
    <col min="6630" max="6869" width="0.85546875" style="6" customWidth="1"/>
    <col min="6870" max="6870" width="2.28125" style="6" customWidth="1"/>
    <col min="6871" max="6884" width="0.85546875" style="6" customWidth="1"/>
    <col min="6885" max="6885" width="2.28125" style="6" customWidth="1"/>
    <col min="6886" max="7125" width="0.85546875" style="6" customWidth="1"/>
    <col min="7126" max="7126" width="2.28125" style="6" customWidth="1"/>
    <col min="7127" max="7140" width="0.85546875" style="6" customWidth="1"/>
    <col min="7141" max="7141" width="2.28125" style="6" customWidth="1"/>
    <col min="7142" max="7381" width="0.85546875" style="6" customWidth="1"/>
    <col min="7382" max="7382" width="2.28125" style="6" customWidth="1"/>
    <col min="7383" max="7396" width="0.85546875" style="6" customWidth="1"/>
    <col min="7397" max="7397" width="2.28125" style="6" customWidth="1"/>
    <col min="7398" max="7637" width="0.85546875" style="6" customWidth="1"/>
    <col min="7638" max="7638" width="2.28125" style="6" customWidth="1"/>
    <col min="7639" max="7652" width="0.85546875" style="6" customWidth="1"/>
    <col min="7653" max="7653" width="2.28125" style="6" customWidth="1"/>
    <col min="7654" max="7893" width="0.85546875" style="6" customWidth="1"/>
    <col min="7894" max="7894" width="2.28125" style="6" customWidth="1"/>
    <col min="7895" max="7908" width="0.85546875" style="6" customWidth="1"/>
    <col min="7909" max="7909" width="2.28125" style="6" customWidth="1"/>
    <col min="7910" max="8149" width="0.85546875" style="6" customWidth="1"/>
    <col min="8150" max="8150" width="2.28125" style="6" customWidth="1"/>
    <col min="8151" max="8164" width="0.85546875" style="6" customWidth="1"/>
    <col min="8165" max="8165" width="2.28125" style="6" customWidth="1"/>
    <col min="8166" max="8405" width="0.85546875" style="6" customWidth="1"/>
    <col min="8406" max="8406" width="2.28125" style="6" customWidth="1"/>
    <col min="8407" max="8420" width="0.85546875" style="6" customWidth="1"/>
    <col min="8421" max="8421" width="2.28125" style="6" customWidth="1"/>
    <col min="8422" max="8661" width="0.85546875" style="6" customWidth="1"/>
    <col min="8662" max="8662" width="2.28125" style="6" customWidth="1"/>
    <col min="8663" max="8676" width="0.85546875" style="6" customWidth="1"/>
    <col min="8677" max="8677" width="2.28125" style="6" customWidth="1"/>
    <col min="8678" max="8917" width="0.85546875" style="6" customWidth="1"/>
    <col min="8918" max="8918" width="2.28125" style="6" customWidth="1"/>
    <col min="8919" max="8932" width="0.85546875" style="6" customWidth="1"/>
    <col min="8933" max="8933" width="2.28125" style="6" customWidth="1"/>
    <col min="8934" max="9173" width="0.85546875" style="6" customWidth="1"/>
    <col min="9174" max="9174" width="2.28125" style="6" customWidth="1"/>
    <col min="9175" max="9188" width="0.85546875" style="6" customWidth="1"/>
    <col min="9189" max="9189" width="2.28125" style="6" customWidth="1"/>
    <col min="9190" max="9429" width="0.85546875" style="6" customWidth="1"/>
    <col min="9430" max="9430" width="2.28125" style="6" customWidth="1"/>
    <col min="9431" max="9444" width="0.85546875" style="6" customWidth="1"/>
    <col min="9445" max="9445" width="2.28125" style="6" customWidth="1"/>
    <col min="9446" max="9685" width="0.85546875" style="6" customWidth="1"/>
    <col min="9686" max="9686" width="2.28125" style="6" customWidth="1"/>
    <col min="9687" max="9700" width="0.85546875" style="6" customWidth="1"/>
    <col min="9701" max="9701" width="2.28125" style="6" customWidth="1"/>
    <col min="9702" max="9941" width="0.85546875" style="6" customWidth="1"/>
    <col min="9942" max="9942" width="2.28125" style="6" customWidth="1"/>
    <col min="9943" max="9956" width="0.85546875" style="6" customWidth="1"/>
    <col min="9957" max="9957" width="2.28125" style="6" customWidth="1"/>
    <col min="9958" max="10197" width="0.85546875" style="6" customWidth="1"/>
    <col min="10198" max="10198" width="2.28125" style="6" customWidth="1"/>
    <col min="10199" max="10212" width="0.85546875" style="6" customWidth="1"/>
    <col min="10213" max="10213" width="2.28125" style="6" customWidth="1"/>
    <col min="10214" max="10453" width="0.85546875" style="6" customWidth="1"/>
    <col min="10454" max="10454" width="2.28125" style="6" customWidth="1"/>
    <col min="10455" max="10468" width="0.85546875" style="6" customWidth="1"/>
    <col min="10469" max="10469" width="2.28125" style="6" customWidth="1"/>
    <col min="10470" max="10709" width="0.85546875" style="6" customWidth="1"/>
    <col min="10710" max="10710" width="2.28125" style="6" customWidth="1"/>
    <col min="10711" max="10724" width="0.85546875" style="6" customWidth="1"/>
    <col min="10725" max="10725" width="2.28125" style="6" customWidth="1"/>
    <col min="10726" max="10965" width="0.85546875" style="6" customWidth="1"/>
    <col min="10966" max="10966" width="2.28125" style="6" customWidth="1"/>
    <col min="10967" max="10980" width="0.85546875" style="6" customWidth="1"/>
    <col min="10981" max="10981" width="2.28125" style="6" customWidth="1"/>
    <col min="10982" max="11221" width="0.85546875" style="6" customWidth="1"/>
    <col min="11222" max="11222" width="2.28125" style="6" customWidth="1"/>
    <col min="11223" max="11236" width="0.85546875" style="6" customWidth="1"/>
    <col min="11237" max="11237" width="2.28125" style="6" customWidth="1"/>
    <col min="11238" max="11477" width="0.85546875" style="6" customWidth="1"/>
    <col min="11478" max="11478" width="2.28125" style="6" customWidth="1"/>
    <col min="11479" max="11492" width="0.85546875" style="6" customWidth="1"/>
    <col min="11493" max="11493" width="2.28125" style="6" customWidth="1"/>
    <col min="11494" max="11733" width="0.85546875" style="6" customWidth="1"/>
    <col min="11734" max="11734" width="2.28125" style="6" customWidth="1"/>
    <col min="11735" max="11748" width="0.85546875" style="6" customWidth="1"/>
    <col min="11749" max="11749" width="2.28125" style="6" customWidth="1"/>
    <col min="11750" max="11989" width="0.85546875" style="6" customWidth="1"/>
    <col min="11990" max="11990" width="2.28125" style="6" customWidth="1"/>
    <col min="11991" max="12004" width="0.85546875" style="6" customWidth="1"/>
    <col min="12005" max="12005" width="2.28125" style="6" customWidth="1"/>
    <col min="12006" max="12245" width="0.85546875" style="6" customWidth="1"/>
    <col min="12246" max="12246" width="2.28125" style="6" customWidth="1"/>
    <col min="12247" max="12260" width="0.85546875" style="6" customWidth="1"/>
    <col min="12261" max="12261" width="2.28125" style="6" customWidth="1"/>
    <col min="12262" max="12501" width="0.85546875" style="6" customWidth="1"/>
    <col min="12502" max="12502" width="2.28125" style="6" customWidth="1"/>
    <col min="12503" max="12516" width="0.85546875" style="6" customWidth="1"/>
    <col min="12517" max="12517" width="2.28125" style="6" customWidth="1"/>
    <col min="12518" max="12757" width="0.85546875" style="6" customWidth="1"/>
    <col min="12758" max="12758" width="2.28125" style="6" customWidth="1"/>
    <col min="12759" max="12772" width="0.85546875" style="6" customWidth="1"/>
    <col min="12773" max="12773" width="2.28125" style="6" customWidth="1"/>
    <col min="12774" max="13013" width="0.85546875" style="6" customWidth="1"/>
    <col min="13014" max="13014" width="2.28125" style="6" customWidth="1"/>
    <col min="13015" max="13028" width="0.85546875" style="6" customWidth="1"/>
    <col min="13029" max="13029" width="2.28125" style="6" customWidth="1"/>
    <col min="13030" max="13269" width="0.85546875" style="6" customWidth="1"/>
    <col min="13270" max="13270" width="2.28125" style="6" customWidth="1"/>
    <col min="13271" max="13284" width="0.85546875" style="6" customWidth="1"/>
    <col min="13285" max="13285" width="2.28125" style="6" customWidth="1"/>
    <col min="13286" max="13525" width="0.85546875" style="6" customWidth="1"/>
    <col min="13526" max="13526" width="2.28125" style="6" customWidth="1"/>
    <col min="13527" max="13540" width="0.85546875" style="6" customWidth="1"/>
    <col min="13541" max="13541" width="2.28125" style="6" customWidth="1"/>
    <col min="13542" max="13781" width="0.85546875" style="6" customWidth="1"/>
    <col min="13782" max="13782" width="2.28125" style="6" customWidth="1"/>
    <col min="13783" max="13796" width="0.85546875" style="6" customWidth="1"/>
    <col min="13797" max="13797" width="2.28125" style="6" customWidth="1"/>
    <col min="13798" max="14037" width="0.85546875" style="6" customWidth="1"/>
    <col min="14038" max="14038" width="2.28125" style="6" customWidth="1"/>
    <col min="14039" max="14052" width="0.85546875" style="6" customWidth="1"/>
    <col min="14053" max="14053" width="2.28125" style="6" customWidth="1"/>
    <col min="14054" max="14293" width="0.85546875" style="6" customWidth="1"/>
    <col min="14294" max="14294" width="2.28125" style="6" customWidth="1"/>
    <col min="14295" max="14308" width="0.85546875" style="6" customWidth="1"/>
    <col min="14309" max="14309" width="2.28125" style="6" customWidth="1"/>
    <col min="14310" max="14549" width="0.85546875" style="6" customWidth="1"/>
    <col min="14550" max="14550" width="2.28125" style="6" customWidth="1"/>
    <col min="14551" max="14564" width="0.85546875" style="6" customWidth="1"/>
    <col min="14565" max="14565" width="2.28125" style="6" customWidth="1"/>
    <col min="14566" max="14805" width="0.85546875" style="6" customWidth="1"/>
    <col min="14806" max="14806" width="2.28125" style="6" customWidth="1"/>
    <col min="14807" max="14820" width="0.85546875" style="6" customWidth="1"/>
    <col min="14821" max="14821" width="2.28125" style="6" customWidth="1"/>
    <col min="14822" max="15061" width="0.85546875" style="6" customWidth="1"/>
    <col min="15062" max="15062" width="2.28125" style="6" customWidth="1"/>
    <col min="15063" max="15076" width="0.85546875" style="6" customWidth="1"/>
    <col min="15077" max="15077" width="2.28125" style="6" customWidth="1"/>
    <col min="15078" max="15317" width="0.85546875" style="6" customWidth="1"/>
    <col min="15318" max="15318" width="2.28125" style="6" customWidth="1"/>
    <col min="15319" max="15332" width="0.85546875" style="6" customWidth="1"/>
    <col min="15333" max="15333" width="2.28125" style="6" customWidth="1"/>
    <col min="15334" max="15573" width="0.85546875" style="6" customWidth="1"/>
    <col min="15574" max="15574" width="2.28125" style="6" customWidth="1"/>
    <col min="15575" max="15588" width="0.85546875" style="6" customWidth="1"/>
    <col min="15589" max="15589" width="2.28125" style="6" customWidth="1"/>
    <col min="15590" max="15829" width="0.85546875" style="6" customWidth="1"/>
    <col min="15830" max="15830" width="2.28125" style="6" customWidth="1"/>
    <col min="15831" max="15844" width="0.85546875" style="6" customWidth="1"/>
    <col min="15845" max="15845" width="2.28125" style="6" customWidth="1"/>
    <col min="15846" max="16085" width="0.85546875" style="6" customWidth="1"/>
    <col min="16086" max="16086" width="2.28125" style="6" customWidth="1"/>
    <col min="16087" max="16100" width="0.85546875" style="6" customWidth="1"/>
    <col min="16101" max="16101" width="2.28125" style="6" customWidth="1"/>
    <col min="16102" max="16384" width="0.85546875" style="6" customWidth="1"/>
  </cols>
  <sheetData>
    <row r="1" ht="3" customHeight="1"/>
    <row r="2" ht="15">
      <c r="A2" s="6" t="s">
        <v>121</v>
      </c>
    </row>
    <row r="3" ht="12.75" customHeight="1"/>
    <row r="4" spans="1:20" s="7" customFormat="1" ht="12" customHeight="1">
      <c r="A4" s="433" t="s">
        <v>9</v>
      </c>
      <c r="B4" s="434"/>
      <c r="C4" s="434"/>
      <c r="D4" s="434"/>
      <c r="E4" s="434"/>
      <c r="F4" s="435"/>
      <c r="G4" s="434"/>
      <c r="H4" s="434"/>
      <c r="I4" s="434"/>
      <c r="J4" s="434"/>
      <c r="K4" s="434"/>
      <c r="L4" s="434"/>
      <c r="M4" s="506" t="s">
        <v>57</v>
      </c>
      <c r="N4" s="433" t="s">
        <v>239</v>
      </c>
      <c r="O4" s="433" t="s">
        <v>123</v>
      </c>
      <c r="P4" s="433" t="s">
        <v>124</v>
      </c>
      <c r="Q4" s="428" t="s">
        <v>28</v>
      </c>
      <c r="R4" s="295"/>
      <c r="S4" s="295"/>
      <c r="T4" s="295"/>
    </row>
    <row r="5" spans="1:20" s="7" customFormat="1" ht="67.5" customHeight="1">
      <c r="A5" s="436"/>
      <c r="B5" s="437"/>
      <c r="C5" s="437"/>
      <c r="D5" s="437"/>
      <c r="E5" s="437"/>
      <c r="F5" s="438"/>
      <c r="G5" s="437"/>
      <c r="H5" s="437"/>
      <c r="I5" s="437"/>
      <c r="J5" s="437"/>
      <c r="K5" s="437"/>
      <c r="L5" s="437"/>
      <c r="M5" s="507"/>
      <c r="N5" s="436"/>
      <c r="O5" s="436"/>
      <c r="P5" s="436"/>
      <c r="Q5" s="433" t="s">
        <v>82</v>
      </c>
      <c r="R5" s="433" t="s">
        <v>30</v>
      </c>
      <c r="S5" s="434" t="s">
        <v>31</v>
      </c>
      <c r="T5" s="434"/>
    </row>
    <row r="6" spans="1:20" s="7" customFormat="1" ht="37.5" customHeight="1">
      <c r="A6" s="439"/>
      <c r="B6" s="440"/>
      <c r="C6" s="440"/>
      <c r="D6" s="440"/>
      <c r="E6" s="440"/>
      <c r="F6" s="441"/>
      <c r="G6" s="440"/>
      <c r="H6" s="440"/>
      <c r="I6" s="440"/>
      <c r="J6" s="440"/>
      <c r="K6" s="440"/>
      <c r="L6" s="440"/>
      <c r="M6" s="508"/>
      <c r="N6" s="439"/>
      <c r="O6" s="439"/>
      <c r="P6" s="439"/>
      <c r="Q6" s="281"/>
      <c r="R6" s="281"/>
      <c r="S6" s="26" t="s">
        <v>35</v>
      </c>
      <c r="T6" s="26" t="s">
        <v>62</v>
      </c>
    </row>
    <row r="7" spans="1:20" s="8" customFormat="1" ht="12.75">
      <c r="A7" s="410">
        <v>1</v>
      </c>
      <c r="B7" s="411"/>
      <c r="C7" s="411"/>
      <c r="D7" s="411"/>
      <c r="E7" s="411"/>
      <c r="F7" s="412"/>
      <c r="G7" s="411"/>
      <c r="H7" s="411"/>
      <c r="I7" s="411"/>
      <c r="J7" s="411"/>
      <c r="K7" s="411"/>
      <c r="L7" s="411"/>
      <c r="M7" s="45"/>
      <c r="N7" s="27">
        <v>3</v>
      </c>
      <c r="O7" s="27">
        <v>4</v>
      </c>
      <c r="P7" s="27">
        <v>5</v>
      </c>
      <c r="Q7" s="27">
        <v>6</v>
      </c>
      <c r="R7" s="27">
        <v>7</v>
      </c>
      <c r="S7" s="27">
        <v>8</v>
      </c>
      <c r="T7" s="27">
        <v>9</v>
      </c>
    </row>
    <row r="8" spans="1:20" s="4" customFormat="1" ht="40.5" customHeight="1">
      <c r="A8" s="454" t="s">
        <v>1</v>
      </c>
      <c r="B8" s="455"/>
      <c r="C8" s="455"/>
      <c r="D8" s="455"/>
      <c r="E8" s="455"/>
      <c r="F8" s="456"/>
      <c r="G8" s="397" t="s">
        <v>125</v>
      </c>
      <c r="H8" s="397"/>
      <c r="I8" s="397"/>
      <c r="J8" s="397"/>
      <c r="K8" s="397"/>
      <c r="L8" s="397"/>
      <c r="M8" s="31">
        <v>224</v>
      </c>
      <c r="N8" s="13" t="s">
        <v>38</v>
      </c>
      <c r="O8" s="13" t="s">
        <v>38</v>
      </c>
      <c r="P8" s="34">
        <f>P10</f>
        <v>7253527.33</v>
      </c>
      <c r="Q8" s="34">
        <f>Q10</f>
        <v>7223527.33</v>
      </c>
      <c r="R8" s="13"/>
      <c r="S8" s="59">
        <f>S10</f>
        <v>30000</v>
      </c>
      <c r="T8" s="13"/>
    </row>
    <row r="9" spans="1:20" s="4" customFormat="1" ht="16.5" customHeight="1">
      <c r="A9" s="454" t="s">
        <v>13</v>
      </c>
      <c r="B9" s="455"/>
      <c r="C9" s="455"/>
      <c r="D9" s="455"/>
      <c r="E9" s="455"/>
      <c r="F9" s="456"/>
      <c r="G9" s="397" t="s">
        <v>97</v>
      </c>
      <c r="H9" s="397"/>
      <c r="I9" s="397"/>
      <c r="J9" s="397"/>
      <c r="K9" s="397"/>
      <c r="L9" s="397"/>
      <c r="M9" s="31"/>
      <c r="N9" s="13" t="s">
        <v>38</v>
      </c>
      <c r="O9" s="13" t="s">
        <v>38</v>
      </c>
      <c r="P9" s="33" t="s">
        <v>38</v>
      </c>
      <c r="Q9" s="33" t="s">
        <v>38</v>
      </c>
      <c r="R9" s="13" t="s">
        <v>38</v>
      </c>
      <c r="S9" s="58" t="s">
        <v>38</v>
      </c>
      <c r="T9" s="13" t="s">
        <v>38</v>
      </c>
    </row>
    <row r="10" spans="1:20" s="4" customFormat="1" ht="57" customHeight="1">
      <c r="A10" s="454"/>
      <c r="B10" s="455"/>
      <c r="C10" s="455"/>
      <c r="D10" s="455"/>
      <c r="E10" s="455"/>
      <c r="F10" s="456"/>
      <c r="G10" s="397" t="s">
        <v>238</v>
      </c>
      <c r="H10" s="397"/>
      <c r="I10" s="397"/>
      <c r="J10" s="397"/>
      <c r="K10" s="397"/>
      <c r="L10" s="397"/>
      <c r="M10" s="31">
        <v>224</v>
      </c>
      <c r="N10" s="13">
        <v>12</v>
      </c>
      <c r="O10" s="53">
        <v>1434</v>
      </c>
      <c r="P10" s="37">
        <f>7223527.33+S10</f>
        <v>7253527.33</v>
      </c>
      <c r="Q10" s="37">
        <f>P10-S10</f>
        <v>7223527.33</v>
      </c>
      <c r="R10" s="13"/>
      <c r="S10" s="58">
        <v>30000</v>
      </c>
      <c r="T10" s="13"/>
    </row>
    <row r="11" spans="1:20" s="4" customFormat="1" ht="14.25" customHeight="1">
      <c r="A11" s="454" t="s">
        <v>2</v>
      </c>
      <c r="B11" s="455"/>
      <c r="C11" s="455"/>
      <c r="D11" s="455"/>
      <c r="E11" s="455"/>
      <c r="F11" s="456"/>
      <c r="G11" s="505" t="s">
        <v>126</v>
      </c>
      <c r="H11" s="505"/>
      <c r="I11" s="505"/>
      <c r="J11" s="505"/>
      <c r="K11" s="505"/>
      <c r="L11" s="505"/>
      <c r="M11" s="47"/>
      <c r="N11" s="13" t="s">
        <v>38</v>
      </c>
      <c r="O11" s="13" t="s">
        <v>38</v>
      </c>
      <c r="P11" s="33"/>
      <c r="Q11" s="33"/>
      <c r="R11" s="13"/>
      <c r="S11" s="58"/>
      <c r="T11" s="13"/>
    </row>
    <row r="12" spans="1:20" s="4" customFormat="1" ht="12" customHeight="1">
      <c r="A12" s="454" t="s">
        <v>46</v>
      </c>
      <c r="B12" s="455"/>
      <c r="C12" s="455"/>
      <c r="D12" s="455"/>
      <c r="E12" s="455"/>
      <c r="F12" s="456"/>
      <c r="G12" s="397" t="s">
        <v>97</v>
      </c>
      <c r="H12" s="397"/>
      <c r="I12" s="397"/>
      <c r="J12" s="397"/>
      <c r="K12" s="397"/>
      <c r="L12" s="397"/>
      <c r="M12" s="31"/>
      <c r="N12" s="13" t="s">
        <v>38</v>
      </c>
      <c r="O12" s="13" t="s">
        <v>38</v>
      </c>
      <c r="P12" s="33" t="s">
        <v>38</v>
      </c>
      <c r="Q12" s="33" t="s">
        <v>38</v>
      </c>
      <c r="R12" s="13" t="s">
        <v>38</v>
      </c>
      <c r="S12" s="58" t="s">
        <v>38</v>
      </c>
      <c r="T12" s="13" t="s">
        <v>38</v>
      </c>
    </row>
    <row r="13" spans="1:20" s="4" customFormat="1" ht="16.5" customHeight="1">
      <c r="A13" s="454"/>
      <c r="B13" s="455"/>
      <c r="C13" s="455"/>
      <c r="D13" s="455"/>
      <c r="E13" s="455"/>
      <c r="F13" s="456"/>
      <c r="G13" s="397"/>
      <c r="H13" s="397"/>
      <c r="I13" s="397"/>
      <c r="J13" s="397"/>
      <c r="K13" s="397"/>
      <c r="L13" s="397"/>
      <c r="M13" s="31"/>
      <c r="N13" s="13"/>
      <c r="O13" s="13"/>
      <c r="P13" s="33"/>
      <c r="Q13" s="33"/>
      <c r="R13" s="13"/>
      <c r="S13" s="58"/>
      <c r="T13" s="13"/>
    </row>
    <row r="14" spans="1:20" s="4" customFormat="1" ht="16.5" customHeight="1">
      <c r="A14" s="459" t="s">
        <v>56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0">
        <f>P10</f>
        <v>7253527.33</v>
      </c>
      <c r="Q14" s="36">
        <f>Q8</f>
        <v>7223527.33</v>
      </c>
      <c r="R14" s="13"/>
      <c r="S14" s="59">
        <f>S8</f>
        <v>30000</v>
      </c>
      <c r="T14" s="13"/>
    </row>
    <row r="16" ht="15">
      <c r="A16" s="6" t="s">
        <v>127</v>
      </c>
    </row>
    <row r="17" ht="12.75" customHeight="1"/>
    <row r="18" spans="1:20" s="7" customFormat="1" ht="12" customHeight="1">
      <c r="A18" s="433" t="s">
        <v>9</v>
      </c>
      <c r="B18" s="434"/>
      <c r="C18" s="434"/>
      <c r="D18" s="434"/>
      <c r="E18" s="434"/>
      <c r="F18" s="435"/>
      <c r="G18" s="434"/>
      <c r="H18" s="434"/>
      <c r="I18" s="434"/>
      <c r="J18" s="434"/>
      <c r="K18" s="434"/>
      <c r="L18" s="434"/>
      <c r="M18" s="502" t="s">
        <v>57</v>
      </c>
      <c r="N18" s="502" t="s">
        <v>139</v>
      </c>
      <c r="O18" s="435" t="s">
        <v>242</v>
      </c>
      <c r="P18" s="434" t="s">
        <v>141</v>
      </c>
      <c r="Q18" s="428" t="s">
        <v>28</v>
      </c>
      <c r="R18" s="295"/>
      <c r="S18" s="295"/>
      <c r="T18" s="295"/>
    </row>
    <row r="19" spans="1:20" s="7" customFormat="1" ht="68.25" customHeight="1">
      <c r="A19" s="436"/>
      <c r="B19" s="437"/>
      <c r="C19" s="437"/>
      <c r="D19" s="437"/>
      <c r="E19" s="437"/>
      <c r="F19" s="438"/>
      <c r="G19" s="437"/>
      <c r="H19" s="437"/>
      <c r="I19" s="437"/>
      <c r="J19" s="437"/>
      <c r="K19" s="437"/>
      <c r="L19" s="437"/>
      <c r="M19" s="503"/>
      <c r="N19" s="503"/>
      <c r="O19" s="438"/>
      <c r="P19" s="437"/>
      <c r="Q19" s="433" t="s">
        <v>82</v>
      </c>
      <c r="R19" s="481" t="s">
        <v>30</v>
      </c>
      <c r="S19" s="434" t="s">
        <v>31</v>
      </c>
      <c r="T19" s="434"/>
    </row>
    <row r="20" spans="1:20" s="7" customFormat="1" ht="30.75" customHeight="1">
      <c r="A20" s="439"/>
      <c r="B20" s="440"/>
      <c r="C20" s="440"/>
      <c r="D20" s="440"/>
      <c r="E20" s="440"/>
      <c r="F20" s="441"/>
      <c r="G20" s="440"/>
      <c r="H20" s="440"/>
      <c r="I20" s="440"/>
      <c r="J20" s="440"/>
      <c r="K20" s="440"/>
      <c r="L20" s="440"/>
      <c r="M20" s="504"/>
      <c r="N20" s="504"/>
      <c r="O20" s="441"/>
      <c r="P20" s="440"/>
      <c r="Q20" s="281"/>
      <c r="R20" s="287"/>
      <c r="S20" s="131" t="s">
        <v>35</v>
      </c>
      <c r="T20" s="26" t="s">
        <v>62</v>
      </c>
    </row>
    <row r="21" spans="1:20" s="8" customFormat="1" ht="12.75">
      <c r="A21" s="410">
        <v>1</v>
      </c>
      <c r="B21" s="411"/>
      <c r="C21" s="411"/>
      <c r="D21" s="411"/>
      <c r="E21" s="411"/>
      <c r="F21" s="412"/>
      <c r="G21" s="411"/>
      <c r="H21" s="411"/>
      <c r="I21" s="411"/>
      <c r="J21" s="411"/>
      <c r="K21" s="411"/>
      <c r="L21" s="411"/>
      <c r="M21" s="29"/>
      <c r="N21" s="29"/>
      <c r="O21" s="29"/>
      <c r="P21" s="28"/>
      <c r="Q21" s="27">
        <v>6</v>
      </c>
      <c r="R21" s="27">
        <v>7</v>
      </c>
      <c r="S21" s="27">
        <v>8</v>
      </c>
      <c r="T21" s="27">
        <v>9</v>
      </c>
    </row>
    <row r="22" spans="1:20" s="4" customFormat="1" ht="28.5" customHeight="1">
      <c r="A22" s="498" t="s">
        <v>1</v>
      </c>
      <c r="B22" s="499"/>
      <c r="C22" s="499"/>
      <c r="D22" s="499"/>
      <c r="E22" s="499"/>
      <c r="F22" s="500"/>
      <c r="G22" s="501" t="s">
        <v>128</v>
      </c>
      <c r="H22" s="501"/>
      <c r="I22" s="501"/>
      <c r="J22" s="501"/>
      <c r="K22" s="501"/>
      <c r="L22" s="501"/>
      <c r="M22" s="92"/>
      <c r="N22" s="92"/>
      <c r="O22" s="93"/>
      <c r="P22" s="94"/>
      <c r="Q22" s="95">
        <f>SUM(Q23:Q25)</f>
        <v>1536976.28</v>
      </c>
      <c r="R22" s="96"/>
      <c r="S22" s="97"/>
      <c r="T22" s="98"/>
    </row>
    <row r="23" spans="1:41" s="4" customFormat="1" ht="15" customHeight="1">
      <c r="A23" s="363" t="s">
        <v>12</v>
      </c>
      <c r="B23" s="364"/>
      <c r="C23" s="364"/>
      <c r="D23" s="364"/>
      <c r="E23" s="364"/>
      <c r="F23" s="365"/>
      <c r="G23" s="495" t="s">
        <v>243</v>
      </c>
      <c r="H23" s="496"/>
      <c r="I23" s="496"/>
      <c r="J23" s="496"/>
      <c r="K23" s="496"/>
      <c r="L23" s="497"/>
      <c r="M23" s="88">
        <v>225</v>
      </c>
      <c r="N23" s="71">
        <v>4</v>
      </c>
      <c r="O23" s="80">
        <f aca="true" t="shared" si="0" ref="O23:O25">P23/N23</f>
        <v>6250</v>
      </c>
      <c r="P23" s="72">
        <v>25000</v>
      </c>
      <c r="Q23" s="72">
        <v>25000</v>
      </c>
      <c r="R23" s="39"/>
      <c r="S23" s="37"/>
      <c r="T23" s="13"/>
      <c r="AF23" s="509"/>
      <c r="AG23" s="509"/>
      <c r="AH23" s="509"/>
      <c r="AI23" s="509"/>
      <c r="AJ23" s="509"/>
      <c r="AK23" s="509"/>
      <c r="AL23" s="73"/>
      <c r="AM23" s="73"/>
      <c r="AN23" s="74"/>
      <c r="AO23" s="75"/>
    </row>
    <row r="24" spans="1:41" s="4" customFormat="1" ht="15" customHeight="1">
      <c r="A24" s="363" t="s">
        <v>173</v>
      </c>
      <c r="B24" s="364"/>
      <c r="C24" s="364"/>
      <c r="D24" s="364"/>
      <c r="E24" s="364"/>
      <c r="F24" s="365"/>
      <c r="G24" s="495" t="s">
        <v>244</v>
      </c>
      <c r="H24" s="496"/>
      <c r="I24" s="496"/>
      <c r="J24" s="496"/>
      <c r="K24" s="496"/>
      <c r="L24" s="497"/>
      <c r="M24" s="88">
        <v>225</v>
      </c>
      <c r="N24" s="71">
        <v>12</v>
      </c>
      <c r="O24" s="80">
        <f t="shared" si="0"/>
        <v>125164.69</v>
      </c>
      <c r="P24" s="89">
        <v>1501976.28</v>
      </c>
      <c r="Q24" s="89">
        <f>P24</f>
        <v>1501976.28</v>
      </c>
      <c r="R24" s="39"/>
      <c r="S24" s="37"/>
      <c r="T24" s="13"/>
      <c r="AF24" s="509"/>
      <c r="AG24" s="509"/>
      <c r="AH24" s="509"/>
      <c r="AI24" s="509"/>
      <c r="AJ24" s="509"/>
      <c r="AK24" s="509"/>
      <c r="AL24" s="76"/>
      <c r="AM24" s="76"/>
      <c r="AN24" s="77"/>
      <c r="AO24" s="78"/>
    </row>
    <row r="25" spans="1:41" s="4" customFormat="1" ht="15" customHeight="1">
      <c r="A25" s="363" t="s">
        <v>174</v>
      </c>
      <c r="B25" s="364"/>
      <c r="C25" s="364"/>
      <c r="D25" s="364"/>
      <c r="E25" s="364"/>
      <c r="F25" s="365"/>
      <c r="G25" s="495" t="s">
        <v>245</v>
      </c>
      <c r="H25" s="496"/>
      <c r="I25" s="496"/>
      <c r="J25" s="496"/>
      <c r="K25" s="496"/>
      <c r="L25" s="497"/>
      <c r="M25" s="88">
        <v>225</v>
      </c>
      <c r="N25" s="71">
        <v>1</v>
      </c>
      <c r="O25" s="80">
        <f t="shared" si="0"/>
        <v>10000</v>
      </c>
      <c r="P25" s="72">
        <v>10000</v>
      </c>
      <c r="Q25" s="72">
        <v>10000</v>
      </c>
      <c r="R25" s="39"/>
      <c r="S25" s="37"/>
      <c r="T25" s="13"/>
      <c r="AF25" s="79"/>
      <c r="AG25" s="79"/>
      <c r="AH25" s="79"/>
      <c r="AI25" s="79"/>
      <c r="AJ25" s="79"/>
      <c r="AK25" s="79"/>
      <c r="AL25" s="76"/>
      <c r="AM25" s="76"/>
      <c r="AN25" s="77"/>
      <c r="AO25" s="78"/>
    </row>
    <row r="26" spans="1:20" s="4" customFormat="1" ht="28.5" customHeight="1">
      <c r="A26" s="498" t="s">
        <v>2</v>
      </c>
      <c r="B26" s="499"/>
      <c r="C26" s="499"/>
      <c r="D26" s="499"/>
      <c r="E26" s="499"/>
      <c r="F26" s="500"/>
      <c r="G26" s="501" t="s">
        <v>129</v>
      </c>
      <c r="H26" s="501"/>
      <c r="I26" s="501"/>
      <c r="J26" s="501"/>
      <c r="K26" s="501"/>
      <c r="L26" s="501"/>
      <c r="M26" s="99"/>
      <c r="N26" s="92"/>
      <c r="O26" s="93"/>
      <c r="P26" s="94"/>
      <c r="Q26" s="95">
        <f>Q27</f>
        <v>0</v>
      </c>
      <c r="R26" s="96"/>
      <c r="S26" s="96"/>
      <c r="T26" s="98"/>
    </row>
    <row r="27" spans="1:20" s="4" customFormat="1" ht="14.25" customHeight="1">
      <c r="A27" s="363" t="s">
        <v>46</v>
      </c>
      <c r="B27" s="364"/>
      <c r="C27" s="364"/>
      <c r="D27" s="364"/>
      <c r="E27" s="364"/>
      <c r="F27" s="365"/>
      <c r="G27" s="495"/>
      <c r="H27" s="496"/>
      <c r="I27" s="496"/>
      <c r="J27" s="496"/>
      <c r="K27" s="496"/>
      <c r="L27" s="497"/>
      <c r="M27" s="88">
        <v>225</v>
      </c>
      <c r="N27" s="90"/>
      <c r="O27" s="91"/>
      <c r="P27" s="87"/>
      <c r="Q27" s="39"/>
      <c r="R27" s="39"/>
      <c r="S27" s="37"/>
      <c r="T27" s="13"/>
    </row>
    <row r="28" spans="1:20" s="4" customFormat="1" ht="28.5" customHeight="1">
      <c r="A28" s="498" t="s">
        <v>3</v>
      </c>
      <c r="B28" s="499"/>
      <c r="C28" s="499"/>
      <c r="D28" s="499"/>
      <c r="E28" s="499"/>
      <c r="F28" s="500"/>
      <c r="G28" s="501" t="s">
        <v>130</v>
      </c>
      <c r="H28" s="501"/>
      <c r="I28" s="501"/>
      <c r="J28" s="501"/>
      <c r="K28" s="501"/>
      <c r="L28" s="501"/>
      <c r="M28" s="99"/>
      <c r="N28" s="92"/>
      <c r="O28" s="93"/>
      <c r="P28" s="94"/>
      <c r="Q28" s="97">
        <f>Q29+Q30+Q31</f>
        <v>407155.2892</v>
      </c>
      <c r="R28" s="96"/>
      <c r="S28" s="100">
        <f>S29</f>
        <v>20000</v>
      </c>
      <c r="T28" s="98"/>
    </row>
    <row r="29" spans="1:20" s="4" customFormat="1" ht="15" customHeight="1">
      <c r="A29" s="363" t="s">
        <v>16</v>
      </c>
      <c r="B29" s="364"/>
      <c r="C29" s="364"/>
      <c r="D29" s="364"/>
      <c r="E29" s="364"/>
      <c r="F29" s="365"/>
      <c r="G29" s="495" t="s">
        <v>246</v>
      </c>
      <c r="H29" s="496"/>
      <c r="I29" s="496"/>
      <c r="J29" s="496"/>
      <c r="K29" s="496"/>
      <c r="L29" s="497"/>
      <c r="M29" s="88">
        <v>225</v>
      </c>
      <c r="N29" s="71">
        <v>1</v>
      </c>
      <c r="O29" s="72">
        <v>98200</v>
      </c>
      <c r="P29" s="72">
        <v>98200</v>
      </c>
      <c r="Q29" s="72">
        <v>98200</v>
      </c>
      <c r="R29" s="82"/>
      <c r="S29" s="58">
        <v>20000</v>
      </c>
      <c r="T29" s="13"/>
    </row>
    <row r="30" spans="1:20" s="4" customFormat="1" ht="15" customHeight="1">
      <c r="A30" s="363" t="s">
        <v>75</v>
      </c>
      <c r="B30" s="364"/>
      <c r="C30" s="364"/>
      <c r="D30" s="364"/>
      <c r="E30" s="364"/>
      <c r="F30" s="365"/>
      <c r="G30" s="495" t="s">
        <v>132</v>
      </c>
      <c r="H30" s="496"/>
      <c r="I30" s="496"/>
      <c r="J30" s="496"/>
      <c r="K30" s="496"/>
      <c r="L30" s="497"/>
      <c r="M30" s="88">
        <v>225</v>
      </c>
      <c r="N30" s="71">
        <v>1</v>
      </c>
      <c r="O30" s="80">
        <v>271088.4592</v>
      </c>
      <c r="P30" s="72">
        <v>271088.4592</v>
      </c>
      <c r="Q30" s="72">
        <v>271088.4592</v>
      </c>
      <c r="R30" s="82"/>
      <c r="S30" s="13"/>
      <c r="T30" s="13"/>
    </row>
    <row r="31" spans="1:20" s="4" customFormat="1" ht="15" customHeight="1">
      <c r="A31" s="363" t="s">
        <v>131</v>
      </c>
      <c r="B31" s="364"/>
      <c r="C31" s="364"/>
      <c r="D31" s="364"/>
      <c r="E31" s="364"/>
      <c r="F31" s="365"/>
      <c r="G31" s="495" t="s">
        <v>247</v>
      </c>
      <c r="H31" s="496"/>
      <c r="I31" s="496"/>
      <c r="J31" s="496"/>
      <c r="K31" s="496"/>
      <c r="L31" s="497"/>
      <c r="M31" s="88">
        <v>225</v>
      </c>
      <c r="N31" s="71">
        <v>8</v>
      </c>
      <c r="O31" s="80">
        <f>P31/N31</f>
        <v>4733.35375</v>
      </c>
      <c r="P31" s="72">
        <v>37866.83</v>
      </c>
      <c r="Q31" s="72">
        <f>P31</f>
        <v>37866.83</v>
      </c>
      <c r="R31" s="82"/>
      <c r="S31" s="13"/>
      <c r="T31" s="13"/>
    </row>
    <row r="32" spans="1:20" s="4" customFormat="1" ht="28.5" customHeight="1">
      <c r="A32" s="498" t="s">
        <v>4</v>
      </c>
      <c r="B32" s="499"/>
      <c r="C32" s="499"/>
      <c r="D32" s="499"/>
      <c r="E32" s="499"/>
      <c r="F32" s="500"/>
      <c r="G32" s="501" t="s">
        <v>133</v>
      </c>
      <c r="H32" s="501"/>
      <c r="I32" s="501"/>
      <c r="J32" s="501"/>
      <c r="K32" s="501"/>
      <c r="L32" s="501"/>
      <c r="M32" s="99"/>
      <c r="N32" s="92"/>
      <c r="O32" s="93"/>
      <c r="P32" s="101"/>
      <c r="Q32" s="97">
        <f>Q33+Q34+Q35+Q36</f>
        <v>162600</v>
      </c>
      <c r="R32" s="98"/>
      <c r="S32" s="98"/>
      <c r="T32" s="98"/>
    </row>
    <row r="33" spans="1:20" s="4" customFormat="1" ht="28.5" customHeight="1">
      <c r="A33" s="363" t="s">
        <v>10</v>
      </c>
      <c r="B33" s="364"/>
      <c r="C33" s="364"/>
      <c r="D33" s="364"/>
      <c r="E33" s="364"/>
      <c r="F33" s="365"/>
      <c r="G33" s="492" t="s">
        <v>248</v>
      </c>
      <c r="H33" s="493"/>
      <c r="I33" s="493"/>
      <c r="J33" s="493"/>
      <c r="K33" s="493"/>
      <c r="L33" s="494"/>
      <c r="M33" s="88">
        <v>225</v>
      </c>
      <c r="N33" s="71">
        <v>12</v>
      </c>
      <c r="O33" s="80">
        <f>P33/N33</f>
        <v>4500</v>
      </c>
      <c r="P33" s="72">
        <v>54000</v>
      </c>
      <c r="Q33" s="72">
        <f>P33</f>
        <v>54000</v>
      </c>
      <c r="R33" s="82"/>
      <c r="S33" s="13"/>
      <c r="T33" s="13"/>
    </row>
    <row r="34" spans="1:20" s="4" customFormat="1" ht="28.5" customHeight="1">
      <c r="A34" s="363" t="s">
        <v>11</v>
      </c>
      <c r="B34" s="364"/>
      <c r="C34" s="364"/>
      <c r="D34" s="364"/>
      <c r="E34" s="364"/>
      <c r="F34" s="365"/>
      <c r="G34" s="492" t="s">
        <v>249</v>
      </c>
      <c r="H34" s="493"/>
      <c r="I34" s="493"/>
      <c r="J34" s="493"/>
      <c r="K34" s="493"/>
      <c r="L34" s="494"/>
      <c r="M34" s="88">
        <v>225</v>
      </c>
      <c r="N34" s="71">
        <v>12</v>
      </c>
      <c r="O34" s="80">
        <f aca="true" t="shared" si="1" ref="O34:O36">P34/N34</f>
        <v>2600</v>
      </c>
      <c r="P34" s="72">
        <v>31200</v>
      </c>
      <c r="Q34" s="72">
        <v>31200</v>
      </c>
      <c r="R34" s="82"/>
      <c r="S34" s="13"/>
      <c r="T34" s="13"/>
    </row>
    <row r="35" spans="1:20" s="4" customFormat="1" ht="28.5" customHeight="1">
      <c r="A35" s="363" t="s">
        <v>134</v>
      </c>
      <c r="B35" s="364"/>
      <c r="C35" s="364"/>
      <c r="D35" s="364"/>
      <c r="E35" s="364"/>
      <c r="F35" s="365"/>
      <c r="G35" s="492" t="s">
        <v>250</v>
      </c>
      <c r="H35" s="493"/>
      <c r="I35" s="493"/>
      <c r="J35" s="493"/>
      <c r="K35" s="493"/>
      <c r="L35" s="494"/>
      <c r="M35" s="88">
        <v>225</v>
      </c>
      <c r="N35" s="71">
        <v>1</v>
      </c>
      <c r="O35" s="80">
        <f t="shared" si="1"/>
        <v>15000</v>
      </c>
      <c r="P35" s="72">
        <v>15000</v>
      </c>
      <c r="Q35" s="72">
        <v>15000</v>
      </c>
      <c r="R35" s="82"/>
      <c r="S35" s="13"/>
      <c r="T35" s="13"/>
    </row>
    <row r="36" spans="1:20" s="4" customFormat="1" ht="28.5" customHeight="1">
      <c r="A36" s="363" t="s">
        <v>135</v>
      </c>
      <c r="B36" s="364"/>
      <c r="C36" s="364"/>
      <c r="D36" s="364"/>
      <c r="E36" s="364"/>
      <c r="F36" s="365"/>
      <c r="G36" s="492" t="s">
        <v>251</v>
      </c>
      <c r="H36" s="493"/>
      <c r="I36" s="493"/>
      <c r="J36" s="493"/>
      <c r="K36" s="493"/>
      <c r="L36" s="494"/>
      <c r="M36" s="88">
        <v>225</v>
      </c>
      <c r="N36" s="71">
        <v>2</v>
      </c>
      <c r="O36" s="80">
        <f t="shared" si="1"/>
        <v>31200</v>
      </c>
      <c r="P36" s="72">
        <v>62400</v>
      </c>
      <c r="Q36" s="72">
        <f>P36</f>
        <v>62400</v>
      </c>
      <c r="R36" s="82"/>
      <c r="S36" s="13"/>
      <c r="T36" s="13"/>
    </row>
    <row r="37" spans="1:20" s="4" customFormat="1" ht="28.5" customHeight="1">
      <c r="A37" s="363" t="s">
        <v>5</v>
      </c>
      <c r="B37" s="364"/>
      <c r="C37" s="364"/>
      <c r="D37" s="364"/>
      <c r="E37" s="364"/>
      <c r="F37" s="365"/>
      <c r="G37" s="496" t="s">
        <v>136</v>
      </c>
      <c r="H37" s="496"/>
      <c r="I37" s="496"/>
      <c r="J37" s="496"/>
      <c r="K37" s="496"/>
      <c r="L37" s="496"/>
      <c r="M37" s="88"/>
      <c r="N37" s="83"/>
      <c r="O37" s="86"/>
      <c r="P37" s="87"/>
      <c r="Q37" s="70">
        <f>SUM(Q38:Q40)</f>
        <v>87000</v>
      </c>
      <c r="R37" s="82"/>
      <c r="S37" s="13"/>
      <c r="T37" s="13"/>
    </row>
    <row r="38" spans="1:20" s="4" customFormat="1" ht="19.5" customHeight="1">
      <c r="A38" s="363" t="s">
        <v>137</v>
      </c>
      <c r="B38" s="364"/>
      <c r="C38" s="364"/>
      <c r="D38" s="364"/>
      <c r="E38" s="364"/>
      <c r="F38" s="365"/>
      <c r="G38" s="495" t="s">
        <v>252</v>
      </c>
      <c r="H38" s="496"/>
      <c r="I38" s="496"/>
      <c r="J38" s="496"/>
      <c r="K38" s="496"/>
      <c r="L38" s="497"/>
      <c r="M38" s="88">
        <v>225</v>
      </c>
      <c r="N38" s="71">
        <v>1</v>
      </c>
      <c r="O38" s="80">
        <v>12000</v>
      </c>
      <c r="P38" s="72">
        <v>12000</v>
      </c>
      <c r="Q38" s="72">
        <v>12000</v>
      </c>
      <c r="R38" s="82"/>
      <c r="S38" s="13"/>
      <c r="T38" s="13"/>
    </row>
    <row r="39" spans="1:20" s="4" customFormat="1" ht="19.5" customHeight="1">
      <c r="A39" s="363" t="s">
        <v>264</v>
      </c>
      <c r="B39" s="364"/>
      <c r="C39" s="364"/>
      <c r="D39" s="364"/>
      <c r="E39" s="364"/>
      <c r="F39" s="365"/>
      <c r="G39" s="495" t="s">
        <v>253</v>
      </c>
      <c r="H39" s="496"/>
      <c r="I39" s="496"/>
      <c r="J39" s="496"/>
      <c r="K39" s="496"/>
      <c r="L39" s="497"/>
      <c r="M39" s="88">
        <v>225</v>
      </c>
      <c r="N39" s="71">
        <v>1</v>
      </c>
      <c r="O39" s="80">
        <v>30000</v>
      </c>
      <c r="P39" s="72">
        <v>30000</v>
      </c>
      <c r="Q39" s="72">
        <v>30000</v>
      </c>
      <c r="R39" s="82"/>
      <c r="S39" s="13"/>
      <c r="T39" s="13"/>
    </row>
    <row r="40" spans="1:20" s="4" customFormat="1" ht="19.5" customHeight="1">
      <c r="A40" s="363" t="s">
        <v>265</v>
      </c>
      <c r="B40" s="364"/>
      <c r="C40" s="364"/>
      <c r="D40" s="364"/>
      <c r="E40" s="364"/>
      <c r="F40" s="365"/>
      <c r="G40" s="495" t="s">
        <v>254</v>
      </c>
      <c r="H40" s="496"/>
      <c r="I40" s="496"/>
      <c r="J40" s="496"/>
      <c r="K40" s="496"/>
      <c r="L40" s="497"/>
      <c r="M40" s="88">
        <v>225</v>
      </c>
      <c r="N40" s="71">
        <v>1</v>
      </c>
      <c r="O40" s="80">
        <v>45000</v>
      </c>
      <c r="P40" s="72">
        <v>45000</v>
      </c>
      <c r="Q40" s="72">
        <v>45000</v>
      </c>
      <c r="R40" s="82"/>
      <c r="S40" s="13"/>
      <c r="T40" s="13"/>
    </row>
    <row r="41" spans="1:20" s="4" customFormat="1" ht="16.5" customHeight="1">
      <c r="A41" s="498" t="s">
        <v>255</v>
      </c>
      <c r="B41" s="499"/>
      <c r="C41" s="499"/>
      <c r="D41" s="499"/>
      <c r="E41" s="499"/>
      <c r="F41" s="500"/>
      <c r="G41" s="501" t="s">
        <v>256</v>
      </c>
      <c r="H41" s="501"/>
      <c r="I41" s="501"/>
      <c r="J41" s="501"/>
      <c r="K41" s="501"/>
      <c r="L41" s="501"/>
      <c r="M41" s="99"/>
      <c r="N41" s="92"/>
      <c r="O41" s="93"/>
      <c r="P41" s="101"/>
      <c r="Q41" s="95">
        <f>SUM(Q42:Q48)</f>
        <v>389327.31999999995</v>
      </c>
      <c r="R41" s="98"/>
      <c r="S41" s="98"/>
      <c r="T41" s="98"/>
    </row>
    <row r="42" spans="1:20" s="4" customFormat="1" ht="16.5" customHeight="1">
      <c r="A42" s="363" t="s">
        <v>259</v>
      </c>
      <c r="B42" s="364"/>
      <c r="C42" s="364"/>
      <c r="D42" s="364"/>
      <c r="E42" s="364"/>
      <c r="F42" s="365"/>
      <c r="G42" s="495" t="s">
        <v>268</v>
      </c>
      <c r="H42" s="496"/>
      <c r="I42" s="496"/>
      <c r="J42" s="496"/>
      <c r="K42" s="496"/>
      <c r="L42" s="497"/>
      <c r="M42" s="88">
        <v>225</v>
      </c>
      <c r="N42" s="71">
        <v>12</v>
      </c>
      <c r="O42" s="80">
        <f>P42/N42</f>
        <v>8000</v>
      </c>
      <c r="P42" s="72">
        <v>96000</v>
      </c>
      <c r="Q42" s="72">
        <v>96000</v>
      </c>
      <c r="R42" s="82"/>
      <c r="S42" s="13"/>
      <c r="T42" s="13"/>
    </row>
    <row r="43" spans="1:20" s="4" customFormat="1" ht="21.75" customHeight="1">
      <c r="A43" s="363" t="s">
        <v>260</v>
      </c>
      <c r="B43" s="364"/>
      <c r="C43" s="364"/>
      <c r="D43" s="364"/>
      <c r="E43" s="364"/>
      <c r="F43" s="365"/>
      <c r="G43" s="495" t="s">
        <v>269</v>
      </c>
      <c r="H43" s="496"/>
      <c r="I43" s="496"/>
      <c r="J43" s="496"/>
      <c r="K43" s="496"/>
      <c r="L43" s="497"/>
      <c r="M43" s="88">
        <v>225</v>
      </c>
      <c r="N43" s="71">
        <v>12</v>
      </c>
      <c r="O43" s="80">
        <f aca="true" t="shared" si="2" ref="O43:O48">P43/N43</f>
        <v>1869.3500000000001</v>
      </c>
      <c r="P43" s="72">
        <v>22432.2</v>
      </c>
      <c r="Q43" s="72">
        <f>P43</f>
        <v>22432.2</v>
      </c>
      <c r="R43" s="82"/>
      <c r="S43" s="13"/>
      <c r="T43" s="13"/>
    </row>
    <row r="44" spans="1:20" s="4" customFormat="1" ht="21.75" customHeight="1">
      <c r="A44" s="363" t="s">
        <v>261</v>
      </c>
      <c r="B44" s="364"/>
      <c r="C44" s="364"/>
      <c r="D44" s="364"/>
      <c r="E44" s="364"/>
      <c r="F44" s="365"/>
      <c r="G44" s="495" t="s">
        <v>270</v>
      </c>
      <c r="H44" s="496"/>
      <c r="I44" s="496"/>
      <c r="J44" s="496"/>
      <c r="K44" s="496"/>
      <c r="L44" s="497"/>
      <c r="M44" s="88">
        <v>225</v>
      </c>
      <c r="N44" s="71">
        <v>1</v>
      </c>
      <c r="O44" s="80">
        <f t="shared" si="2"/>
        <v>38022.4</v>
      </c>
      <c r="P44" s="72">
        <v>38022.4</v>
      </c>
      <c r="Q44" s="72">
        <v>38022.4</v>
      </c>
      <c r="R44" s="82"/>
      <c r="S44" s="13"/>
      <c r="T44" s="13"/>
    </row>
    <row r="45" spans="1:20" s="4" customFormat="1" ht="21.75" customHeight="1">
      <c r="A45" s="363" t="s">
        <v>262</v>
      </c>
      <c r="B45" s="364"/>
      <c r="C45" s="364"/>
      <c r="D45" s="364"/>
      <c r="E45" s="364"/>
      <c r="F45" s="365"/>
      <c r="G45" s="495" t="s">
        <v>274</v>
      </c>
      <c r="H45" s="496"/>
      <c r="I45" s="496"/>
      <c r="J45" s="496"/>
      <c r="K45" s="496"/>
      <c r="L45" s="497"/>
      <c r="M45" s="88">
        <v>225</v>
      </c>
      <c r="N45" s="71">
        <v>1</v>
      </c>
      <c r="O45" s="80">
        <f t="shared" si="2"/>
        <v>19266</v>
      </c>
      <c r="P45" s="72">
        <v>19266</v>
      </c>
      <c r="Q45" s="72">
        <v>19266</v>
      </c>
      <c r="R45" s="82"/>
      <c r="S45" s="13"/>
      <c r="T45" s="13"/>
    </row>
    <row r="46" spans="1:20" s="4" customFormat="1" ht="21.75" customHeight="1">
      <c r="A46" s="363" t="s">
        <v>263</v>
      </c>
      <c r="B46" s="364"/>
      <c r="C46" s="364"/>
      <c r="D46" s="364"/>
      <c r="E46" s="364"/>
      <c r="F46" s="365"/>
      <c r="G46" s="495" t="s">
        <v>271</v>
      </c>
      <c r="H46" s="496"/>
      <c r="I46" s="496"/>
      <c r="J46" s="496"/>
      <c r="K46" s="496"/>
      <c r="L46" s="497"/>
      <c r="M46" s="88">
        <v>225</v>
      </c>
      <c r="N46" s="71">
        <v>12</v>
      </c>
      <c r="O46" s="80">
        <f t="shared" si="2"/>
        <v>5000</v>
      </c>
      <c r="P46" s="72">
        <v>60000</v>
      </c>
      <c r="Q46" s="72">
        <v>60000</v>
      </c>
      <c r="R46" s="82"/>
      <c r="S46" s="13"/>
      <c r="T46" s="13"/>
    </row>
    <row r="47" spans="1:20" s="4" customFormat="1" ht="21.75" customHeight="1">
      <c r="A47" s="363" t="s">
        <v>266</v>
      </c>
      <c r="B47" s="364"/>
      <c r="C47" s="364"/>
      <c r="D47" s="364"/>
      <c r="E47" s="364"/>
      <c r="F47" s="365"/>
      <c r="G47" s="495" t="s">
        <v>272</v>
      </c>
      <c r="H47" s="496"/>
      <c r="I47" s="496"/>
      <c r="J47" s="496"/>
      <c r="K47" s="496"/>
      <c r="L47" s="497"/>
      <c r="M47" s="88">
        <v>225</v>
      </c>
      <c r="N47" s="71">
        <v>12</v>
      </c>
      <c r="O47" s="80">
        <f t="shared" si="2"/>
        <v>11537.5</v>
      </c>
      <c r="P47" s="72">
        <f>127800+10650</f>
        <v>138450</v>
      </c>
      <c r="Q47" s="72">
        <f>P47</f>
        <v>138450</v>
      </c>
      <c r="R47" s="82"/>
      <c r="S47" s="13"/>
      <c r="T47" s="13"/>
    </row>
    <row r="48" spans="1:20" s="4" customFormat="1" ht="21.75" customHeight="1">
      <c r="A48" s="363" t="s">
        <v>267</v>
      </c>
      <c r="B48" s="364"/>
      <c r="C48" s="364"/>
      <c r="D48" s="364"/>
      <c r="E48" s="364"/>
      <c r="F48" s="365"/>
      <c r="G48" s="495" t="s">
        <v>273</v>
      </c>
      <c r="H48" s="496"/>
      <c r="I48" s="496"/>
      <c r="J48" s="496"/>
      <c r="K48" s="496"/>
      <c r="L48" s="497"/>
      <c r="M48" s="88">
        <v>225</v>
      </c>
      <c r="N48" s="71">
        <v>12</v>
      </c>
      <c r="O48" s="80">
        <f t="shared" si="2"/>
        <v>1263.06</v>
      </c>
      <c r="P48" s="72">
        <v>15156.72</v>
      </c>
      <c r="Q48" s="72">
        <v>15156.72</v>
      </c>
      <c r="R48" s="82"/>
      <c r="S48" s="13"/>
      <c r="T48" s="13"/>
    </row>
    <row r="49" spans="1:20" s="4" customFormat="1" ht="16.5" customHeight="1">
      <c r="A49" s="363"/>
      <c r="B49" s="364"/>
      <c r="C49" s="364"/>
      <c r="D49" s="364"/>
      <c r="E49" s="364"/>
      <c r="F49" s="365"/>
      <c r="G49" s="397"/>
      <c r="H49" s="397"/>
      <c r="I49" s="397"/>
      <c r="J49" s="397"/>
      <c r="K49" s="397"/>
      <c r="L49" s="397"/>
      <c r="M49" s="31">
        <v>225</v>
      </c>
      <c r="Q49" s="13"/>
      <c r="R49" s="13"/>
      <c r="S49" s="13"/>
      <c r="T49" s="13"/>
    </row>
    <row r="50" spans="1:20" s="4" customFormat="1" ht="16.5" customHeight="1">
      <c r="A50" s="355" t="s">
        <v>56</v>
      </c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9"/>
      <c r="Q50" s="126">
        <f>Q22+Q26+Q28+Q32+Q37+Q41</f>
        <v>2583058.8891999996</v>
      </c>
      <c r="R50" s="37"/>
      <c r="S50" s="38">
        <f>S29</f>
        <v>20000</v>
      </c>
      <c r="T50" s="13"/>
    </row>
  </sheetData>
  <mergeCells count="96">
    <mergeCell ref="AF23:AK23"/>
    <mergeCell ref="AF24:AK24"/>
    <mergeCell ref="A42:F42"/>
    <mergeCell ref="G42:L42"/>
    <mergeCell ref="A25:F25"/>
    <mergeCell ref="G25:L25"/>
    <mergeCell ref="A26:F26"/>
    <mergeCell ref="G26:L26"/>
    <mergeCell ref="A27:F27"/>
    <mergeCell ref="G27:L27"/>
    <mergeCell ref="A28:F28"/>
    <mergeCell ref="G28:L28"/>
    <mergeCell ref="A30:F30"/>
    <mergeCell ref="G30:L30"/>
    <mergeCell ref="A29:F29"/>
    <mergeCell ref="G29:L29"/>
    <mergeCell ref="O4:O6"/>
    <mergeCell ref="P4:P6"/>
    <mergeCell ref="Q4:T4"/>
    <mergeCell ref="Q5:Q6"/>
    <mergeCell ref="R5:R6"/>
    <mergeCell ref="S5:T5"/>
    <mergeCell ref="A7:F7"/>
    <mergeCell ref="G7:L7"/>
    <mergeCell ref="A4:F6"/>
    <mergeCell ref="G4:L6"/>
    <mergeCell ref="N4:N6"/>
    <mergeCell ref="M4:M6"/>
    <mergeCell ref="A11:F11"/>
    <mergeCell ref="G11:L11"/>
    <mergeCell ref="A14:O14"/>
    <mergeCell ref="A13:F13"/>
    <mergeCell ref="G13:L13"/>
    <mergeCell ref="A12:F12"/>
    <mergeCell ref="G12:L12"/>
    <mergeCell ref="A9:F9"/>
    <mergeCell ref="G9:L9"/>
    <mergeCell ref="A8:F8"/>
    <mergeCell ref="G8:L8"/>
    <mergeCell ref="A10:F10"/>
    <mergeCell ref="G10:L10"/>
    <mergeCell ref="P18:P20"/>
    <mergeCell ref="Q18:T18"/>
    <mergeCell ref="Q19:Q20"/>
    <mergeCell ref="R19:R20"/>
    <mergeCell ref="S19:T19"/>
    <mergeCell ref="A21:F21"/>
    <mergeCell ref="G21:L21"/>
    <mergeCell ref="A18:F20"/>
    <mergeCell ref="G18:L20"/>
    <mergeCell ref="O18:O20"/>
    <mergeCell ref="M18:M20"/>
    <mergeCell ref="N18:N20"/>
    <mergeCell ref="A22:F22"/>
    <mergeCell ref="G22:L22"/>
    <mergeCell ref="A23:F23"/>
    <mergeCell ref="G23:L23"/>
    <mergeCell ref="A24:F24"/>
    <mergeCell ref="G24:L24"/>
    <mergeCell ref="G31:L31"/>
    <mergeCell ref="G34:L34"/>
    <mergeCell ref="G33:L33"/>
    <mergeCell ref="G35:L35"/>
    <mergeCell ref="A32:F32"/>
    <mergeCell ref="G32:L32"/>
    <mergeCell ref="A34:F34"/>
    <mergeCell ref="A33:F33"/>
    <mergeCell ref="A35:F35"/>
    <mergeCell ref="A31:F31"/>
    <mergeCell ref="A50:P50"/>
    <mergeCell ref="A49:F49"/>
    <mergeCell ref="G49:L49"/>
    <mergeCell ref="A38:F38"/>
    <mergeCell ref="G38:L38"/>
    <mergeCell ref="A47:F47"/>
    <mergeCell ref="G47:L47"/>
    <mergeCell ref="A48:F48"/>
    <mergeCell ref="G48:L48"/>
    <mergeCell ref="A43:F43"/>
    <mergeCell ref="G43:L43"/>
    <mergeCell ref="A44:F44"/>
    <mergeCell ref="G44:L44"/>
    <mergeCell ref="A45:F45"/>
    <mergeCell ref="G45:L45"/>
    <mergeCell ref="A36:F36"/>
    <mergeCell ref="G36:L36"/>
    <mergeCell ref="A46:F46"/>
    <mergeCell ref="G46:L46"/>
    <mergeCell ref="A41:F41"/>
    <mergeCell ref="G41:L41"/>
    <mergeCell ref="A37:F37"/>
    <mergeCell ref="G37:L37"/>
    <mergeCell ref="A39:F39"/>
    <mergeCell ref="G39:L39"/>
    <mergeCell ref="A40:F40"/>
    <mergeCell ref="G40:L40"/>
  </mergeCells>
  <printOptions/>
  <pageMargins left="0.7874015748031497" right="0.7086614173228347" top="0.7874015748031497" bottom="0.3937007874015748" header="0.1968503937007874" footer="0.1968503937007874"/>
  <pageSetup fitToHeight="2" horizontalDpi="600" verticalDpi="600" orientation="landscape" paperSize="9" scale="85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rep:2.55.0.442</dc:description>
  <cp:lastModifiedBy>Пользователь</cp:lastModifiedBy>
  <cp:lastPrinted>2023-06-07T11:37:11Z</cp:lastPrinted>
  <dcterms:created xsi:type="dcterms:W3CDTF">2023-01-10T12:14:48Z</dcterms:created>
  <dcterms:modified xsi:type="dcterms:W3CDTF">2024-01-19T12:45:19Z</dcterms:modified>
  <cp:category/>
  <cp:version/>
  <cp:contentType/>
  <cp:contentStatus/>
</cp:coreProperties>
</file>